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win8\Documents\BLOG MAYA\EXCEL\archivos\"/>
    </mc:Choice>
  </mc:AlternateContent>
  <xr:revisionPtr revIDLastSave="0" documentId="13_ncr:1_{47354D17-E59F-4B1F-9BC6-FFCF76D624C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ompras" sheetId="11" r:id="rId1"/>
    <sheet name="Stock" sheetId="12" r:id="rId2"/>
    <sheet name="Precios" sheetId="7" r:id="rId3"/>
    <sheet name="Ventas" sheetId="8" r:id="rId4"/>
    <sheet name="Flujo de Caja" sheetId="2" r:id="rId5"/>
    <sheet name="EdR | BALANCE" sheetId="4" r:id="rId6"/>
  </sheets>
  <definedNames>
    <definedName name="_xlnm.Print_Area" localSheetId="4">'Flujo de Caja'!$A$1:$P$39</definedName>
    <definedName name="_xlnm.Print_Area" localSheetId="3">Ventas!$A$1:$AA$1102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99" i="8" l="1"/>
  <c r="K1098" i="8"/>
  <c r="K1097" i="8"/>
  <c r="K1096" i="8"/>
  <c r="K1095" i="8"/>
  <c r="K1094" i="8"/>
  <c r="K1093" i="8"/>
  <c r="K1092" i="8"/>
  <c r="K1091" i="8"/>
  <c r="K1090" i="8"/>
  <c r="K1089" i="8"/>
  <c r="K1088" i="8"/>
  <c r="K1087" i="8"/>
  <c r="K1086" i="8"/>
  <c r="K1085" i="8"/>
  <c r="K1084" i="8"/>
  <c r="K1083" i="8"/>
  <c r="K1082" i="8"/>
  <c r="K1081" i="8"/>
  <c r="K1080" i="8"/>
  <c r="K1079" i="8"/>
  <c r="K1078" i="8"/>
  <c r="K1077" i="8"/>
  <c r="K1076" i="8"/>
  <c r="K1075" i="8"/>
  <c r="K1074" i="8"/>
  <c r="K1073" i="8"/>
  <c r="K1072" i="8"/>
  <c r="K1071" i="8"/>
  <c r="K1070" i="8"/>
  <c r="K1069" i="8"/>
  <c r="K1068" i="8"/>
  <c r="K1067" i="8"/>
  <c r="K1066" i="8"/>
  <c r="K1065" i="8"/>
  <c r="K1064" i="8"/>
  <c r="K1063" i="8"/>
  <c r="K1062" i="8"/>
  <c r="K1061" i="8"/>
  <c r="K1060" i="8"/>
  <c r="K1059" i="8"/>
  <c r="K1058" i="8"/>
  <c r="K1057" i="8"/>
  <c r="K1056" i="8"/>
  <c r="K1055" i="8"/>
  <c r="K1054" i="8"/>
  <c r="K1053" i="8"/>
  <c r="K1052" i="8"/>
  <c r="K1051" i="8"/>
  <c r="K1050" i="8"/>
  <c r="K1049" i="8"/>
  <c r="K1048" i="8"/>
  <c r="K1047" i="8"/>
  <c r="K1046" i="8"/>
  <c r="K1045" i="8"/>
  <c r="K1044" i="8"/>
  <c r="K1043" i="8"/>
  <c r="K1042" i="8"/>
  <c r="K1041" i="8"/>
  <c r="K1040" i="8"/>
  <c r="K1039" i="8"/>
  <c r="K1038" i="8"/>
  <c r="K1037" i="8"/>
  <c r="K1036" i="8"/>
  <c r="K1035" i="8"/>
  <c r="K1034" i="8"/>
  <c r="K1033" i="8"/>
  <c r="K1032" i="8"/>
  <c r="K1031" i="8"/>
  <c r="K1030" i="8"/>
  <c r="K1029" i="8"/>
  <c r="K1028" i="8"/>
  <c r="K1027" i="8"/>
  <c r="K1026" i="8"/>
  <c r="K1025" i="8"/>
  <c r="K1024" i="8"/>
  <c r="K1023" i="8"/>
  <c r="K1022" i="8"/>
  <c r="K1021" i="8"/>
  <c r="K1020" i="8"/>
  <c r="K1019" i="8"/>
  <c r="K1018" i="8"/>
  <c r="K1017" i="8"/>
  <c r="K1016" i="8"/>
  <c r="K1015" i="8"/>
  <c r="K1014" i="8"/>
  <c r="K1013" i="8"/>
  <c r="K1012" i="8"/>
  <c r="K1011" i="8"/>
  <c r="K1010" i="8"/>
  <c r="K1007" i="8"/>
  <c r="K1006" i="8"/>
  <c r="K1005" i="8"/>
  <c r="K1004" i="8"/>
  <c r="K1003" i="8"/>
  <c r="K1002" i="8"/>
  <c r="K1001" i="8"/>
  <c r="K1000" i="8"/>
  <c r="K999" i="8"/>
  <c r="K998" i="8"/>
  <c r="K997" i="8"/>
  <c r="K996" i="8"/>
  <c r="K995" i="8"/>
  <c r="K994" i="8"/>
  <c r="K993" i="8"/>
  <c r="K992" i="8"/>
  <c r="K991" i="8"/>
  <c r="K990" i="8"/>
  <c r="K989" i="8"/>
  <c r="K988" i="8"/>
  <c r="K987" i="8"/>
  <c r="K986" i="8"/>
  <c r="K985" i="8"/>
  <c r="K984" i="8"/>
  <c r="K983" i="8"/>
  <c r="K982" i="8"/>
  <c r="K981" i="8"/>
  <c r="K980" i="8"/>
  <c r="K979" i="8"/>
  <c r="K978" i="8"/>
  <c r="K977" i="8"/>
  <c r="K976" i="8"/>
  <c r="K975" i="8"/>
  <c r="K974" i="8"/>
  <c r="K973" i="8"/>
  <c r="K972" i="8"/>
  <c r="K971" i="8"/>
  <c r="K970" i="8"/>
  <c r="K969" i="8"/>
  <c r="K968" i="8"/>
  <c r="K967" i="8"/>
  <c r="K966" i="8"/>
  <c r="K965" i="8"/>
  <c r="K964" i="8"/>
  <c r="K963" i="8"/>
  <c r="K962" i="8"/>
  <c r="K961" i="8"/>
  <c r="K960" i="8"/>
  <c r="K959" i="8"/>
  <c r="K958" i="8"/>
  <c r="K957" i="8"/>
  <c r="K956" i="8"/>
  <c r="K955" i="8"/>
  <c r="K954" i="8"/>
  <c r="K953" i="8"/>
  <c r="K952" i="8"/>
  <c r="K951" i="8"/>
  <c r="K950" i="8"/>
  <c r="K949" i="8"/>
  <c r="K948" i="8"/>
  <c r="K947" i="8"/>
  <c r="K946" i="8"/>
  <c r="K945" i="8"/>
  <c r="K944" i="8"/>
  <c r="K943" i="8"/>
  <c r="K942" i="8"/>
  <c r="K941" i="8"/>
  <c r="K940" i="8"/>
  <c r="K939" i="8"/>
  <c r="K938" i="8"/>
  <c r="K937" i="8"/>
  <c r="K936" i="8"/>
  <c r="K935" i="8"/>
  <c r="K934" i="8"/>
  <c r="K933" i="8"/>
  <c r="K932" i="8"/>
  <c r="K931" i="8"/>
  <c r="K930" i="8"/>
  <c r="K929" i="8"/>
  <c r="K928" i="8"/>
  <c r="K927" i="8"/>
  <c r="K926" i="8"/>
  <c r="K925" i="8"/>
  <c r="K924" i="8"/>
  <c r="K923" i="8"/>
  <c r="K922" i="8"/>
  <c r="K921" i="8"/>
  <c r="K920" i="8"/>
  <c r="K919" i="8"/>
  <c r="K918" i="8"/>
  <c r="K915" i="8"/>
  <c r="K914" i="8"/>
  <c r="K913" i="8"/>
  <c r="K912" i="8"/>
  <c r="K911" i="8"/>
  <c r="K910" i="8"/>
  <c r="K909" i="8"/>
  <c r="K908" i="8"/>
  <c r="K907" i="8"/>
  <c r="K906" i="8"/>
  <c r="K905" i="8"/>
  <c r="K904" i="8"/>
  <c r="K903" i="8"/>
  <c r="K902" i="8"/>
  <c r="K901" i="8"/>
  <c r="K900" i="8"/>
  <c r="K899" i="8"/>
  <c r="K898" i="8"/>
  <c r="K897" i="8"/>
  <c r="K896" i="8"/>
  <c r="K895" i="8"/>
  <c r="K894" i="8"/>
  <c r="K893" i="8"/>
  <c r="K892" i="8"/>
  <c r="K891" i="8"/>
  <c r="K890" i="8"/>
  <c r="K889" i="8"/>
  <c r="K888" i="8"/>
  <c r="K887" i="8"/>
  <c r="K886" i="8"/>
  <c r="K885" i="8"/>
  <c r="K884" i="8"/>
  <c r="K883" i="8"/>
  <c r="K882" i="8"/>
  <c r="K881" i="8"/>
  <c r="K880" i="8"/>
  <c r="K879" i="8"/>
  <c r="K878" i="8"/>
  <c r="K877" i="8"/>
  <c r="K876" i="8"/>
  <c r="K875" i="8"/>
  <c r="K874" i="8"/>
  <c r="K873" i="8"/>
  <c r="K872" i="8"/>
  <c r="K871" i="8"/>
  <c r="K870" i="8"/>
  <c r="K869" i="8"/>
  <c r="K868" i="8"/>
  <c r="K867" i="8"/>
  <c r="K866" i="8"/>
  <c r="K865" i="8"/>
  <c r="K864" i="8"/>
  <c r="K863" i="8"/>
  <c r="K862" i="8"/>
  <c r="K861" i="8"/>
  <c r="K860" i="8"/>
  <c r="K859" i="8"/>
  <c r="K858" i="8"/>
  <c r="K857" i="8"/>
  <c r="K856" i="8"/>
  <c r="K855" i="8"/>
  <c r="K854" i="8"/>
  <c r="K853" i="8"/>
  <c r="K852" i="8"/>
  <c r="K851" i="8"/>
  <c r="K850" i="8"/>
  <c r="K849" i="8"/>
  <c r="K848" i="8"/>
  <c r="K847" i="8"/>
  <c r="K846" i="8"/>
  <c r="K845" i="8"/>
  <c r="K844" i="8"/>
  <c r="K843" i="8"/>
  <c r="K842" i="8"/>
  <c r="K841" i="8"/>
  <c r="K840" i="8"/>
  <c r="K839" i="8"/>
  <c r="K838" i="8"/>
  <c r="K837" i="8"/>
  <c r="K836" i="8"/>
  <c r="K835" i="8"/>
  <c r="K834" i="8"/>
  <c r="K833" i="8"/>
  <c r="K832" i="8"/>
  <c r="K831" i="8"/>
  <c r="K830" i="8"/>
  <c r="K829" i="8"/>
  <c r="K828" i="8"/>
  <c r="K827" i="8"/>
  <c r="K826" i="8"/>
  <c r="K823" i="8"/>
  <c r="K822" i="8"/>
  <c r="K821" i="8"/>
  <c r="K820" i="8"/>
  <c r="K819" i="8"/>
  <c r="K818" i="8"/>
  <c r="K817" i="8"/>
  <c r="K816" i="8"/>
  <c r="K815" i="8"/>
  <c r="K814" i="8"/>
  <c r="K813" i="8"/>
  <c r="K812" i="8"/>
  <c r="K811" i="8"/>
  <c r="K810" i="8"/>
  <c r="K809" i="8"/>
  <c r="K808" i="8"/>
  <c r="K807" i="8"/>
  <c r="K806" i="8"/>
  <c r="K805" i="8"/>
  <c r="K804" i="8"/>
  <c r="K803" i="8"/>
  <c r="K802" i="8"/>
  <c r="K801" i="8"/>
  <c r="K800" i="8"/>
  <c r="K799" i="8"/>
  <c r="K798" i="8"/>
  <c r="K797" i="8"/>
  <c r="K796" i="8"/>
  <c r="K795" i="8"/>
  <c r="K794" i="8"/>
  <c r="K793" i="8"/>
  <c r="K792" i="8"/>
  <c r="K791" i="8"/>
  <c r="K790" i="8"/>
  <c r="K789" i="8"/>
  <c r="K788" i="8"/>
  <c r="K787" i="8"/>
  <c r="K786" i="8"/>
  <c r="K785" i="8"/>
  <c r="K784" i="8"/>
  <c r="K783" i="8"/>
  <c r="K782" i="8"/>
  <c r="K781" i="8"/>
  <c r="K780" i="8"/>
  <c r="K779" i="8"/>
  <c r="K778" i="8"/>
  <c r="K777" i="8"/>
  <c r="K776" i="8"/>
  <c r="K775" i="8"/>
  <c r="K774" i="8"/>
  <c r="K773" i="8"/>
  <c r="K772" i="8"/>
  <c r="K771" i="8"/>
  <c r="K770" i="8"/>
  <c r="K769" i="8"/>
  <c r="K768" i="8"/>
  <c r="K767" i="8"/>
  <c r="K766" i="8"/>
  <c r="K765" i="8"/>
  <c r="K764" i="8"/>
  <c r="K763" i="8"/>
  <c r="K762" i="8"/>
  <c r="K761" i="8"/>
  <c r="K760" i="8"/>
  <c r="K759" i="8"/>
  <c r="K758" i="8"/>
  <c r="K757" i="8"/>
  <c r="K756" i="8"/>
  <c r="K755" i="8"/>
  <c r="K754" i="8"/>
  <c r="K753" i="8"/>
  <c r="K752" i="8"/>
  <c r="K751" i="8"/>
  <c r="K750" i="8"/>
  <c r="K749" i="8"/>
  <c r="K748" i="8"/>
  <c r="K747" i="8"/>
  <c r="K746" i="8"/>
  <c r="K745" i="8"/>
  <c r="K744" i="8"/>
  <c r="K743" i="8"/>
  <c r="K742" i="8"/>
  <c r="K741" i="8"/>
  <c r="K740" i="8"/>
  <c r="K739" i="8"/>
  <c r="K738" i="8"/>
  <c r="K737" i="8"/>
  <c r="K736" i="8"/>
  <c r="K735" i="8"/>
  <c r="K734" i="8"/>
  <c r="K731" i="8"/>
  <c r="K730" i="8"/>
  <c r="K729" i="8"/>
  <c r="K728" i="8"/>
  <c r="K727" i="8"/>
  <c r="K726" i="8"/>
  <c r="K725" i="8"/>
  <c r="K724" i="8"/>
  <c r="K723" i="8"/>
  <c r="K722" i="8"/>
  <c r="K721" i="8"/>
  <c r="K720" i="8"/>
  <c r="K719" i="8"/>
  <c r="K718" i="8"/>
  <c r="K717" i="8"/>
  <c r="K716" i="8"/>
  <c r="K715" i="8"/>
  <c r="K714" i="8"/>
  <c r="K713" i="8"/>
  <c r="K712" i="8"/>
  <c r="K711" i="8"/>
  <c r="K710" i="8"/>
  <c r="K709" i="8"/>
  <c r="K708" i="8"/>
  <c r="K707" i="8"/>
  <c r="K706" i="8"/>
  <c r="K705" i="8"/>
  <c r="K704" i="8"/>
  <c r="K703" i="8"/>
  <c r="K702" i="8"/>
  <c r="K701" i="8"/>
  <c r="K700" i="8"/>
  <c r="K699" i="8"/>
  <c r="K698" i="8"/>
  <c r="K697" i="8"/>
  <c r="K696" i="8"/>
  <c r="K695" i="8"/>
  <c r="K694" i="8"/>
  <c r="K693" i="8"/>
  <c r="K692" i="8"/>
  <c r="K691" i="8"/>
  <c r="K690" i="8"/>
  <c r="K689" i="8"/>
  <c r="K688" i="8"/>
  <c r="K687" i="8"/>
  <c r="K686" i="8"/>
  <c r="K685" i="8"/>
  <c r="K684" i="8"/>
  <c r="K683" i="8"/>
  <c r="K682" i="8"/>
  <c r="K681" i="8"/>
  <c r="K680" i="8"/>
  <c r="K679" i="8"/>
  <c r="K678" i="8"/>
  <c r="K677" i="8"/>
  <c r="K676" i="8"/>
  <c r="K675" i="8"/>
  <c r="K674" i="8"/>
  <c r="K673" i="8"/>
  <c r="K672" i="8"/>
  <c r="K671" i="8"/>
  <c r="K670" i="8"/>
  <c r="K669" i="8"/>
  <c r="K668" i="8"/>
  <c r="K667" i="8"/>
  <c r="K666" i="8"/>
  <c r="K665" i="8"/>
  <c r="K664" i="8"/>
  <c r="K663" i="8"/>
  <c r="K662" i="8"/>
  <c r="K661" i="8"/>
  <c r="K660" i="8"/>
  <c r="K659" i="8"/>
  <c r="K658" i="8"/>
  <c r="K657" i="8"/>
  <c r="K656" i="8"/>
  <c r="K655" i="8"/>
  <c r="K654" i="8"/>
  <c r="K653" i="8"/>
  <c r="K652" i="8"/>
  <c r="K651" i="8"/>
  <c r="K650" i="8"/>
  <c r="K649" i="8"/>
  <c r="K648" i="8"/>
  <c r="K647" i="8"/>
  <c r="K646" i="8"/>
  <c r="K645" i="8"/>
  <c r="K644" i="8"/>
  <c r="K643" i="8"/>
  <c r="K642" i="8"/>
  <c r="K639" i="8"/>
  <c r="K638" i="8"/>
  <c r="K637" i="8"/>
  <c r="K636" i="8"/>
  <c r="K635" i="8"/>
  <c r="K634" i="8"/>
  <c r="K633" i="8"/>
  <c r="K632" i="8"/>
  <c r="K631" i="8"/>
  <c r="K630" i="8"/>
  <c r="K629" i="8"/>
  <c r="K628" i="8"/>
  <c r="K627" i="8"/>
  <c r="K626" i="8"/>
  <c r="K625" i="8"/>
  <c r="K624" i="8"/>
  <c r="K623" i="8"/>
  <c r="K622" i="8"/>
  <c r="K621" i="8"/>
  <c r="K620" i="8"/>
  <c r="K619" i="8"/>
  <c r="K618" i="8"/>
  <c r="K617" i="8"/>
  <c r="K616" i="8"/>
  <c r="K615" i="8"/>
  <c r="K614" i="8"/>
  <c r="K613" i="8"/>
  <c r="K612" i="8"/>
  <c r="K611" i="8"/>
  <c r="K610" i="8"/>
  <c r="K609" i="8"/>
  <c r="K608" i="8"/>
  <c r="K607" i="8"/>
  <c r="K606" i="8"/>
  <c r="K605" i="8"/>
  <c r="K604" i="8"/>
  <c r="K603" i="8"/>
  <c r="K602" i="8"/>
  <c r="K601" i="8"/>
  <c r="K600" i="8"/>
  <c r="K599" i="8"/>
  <c r="K598" i="8"/>
  <c r="K597" i="8"/>
  <c r="K596" i="8"/>
  <c r="K595" i="8"/>
  <c r="K594" i="8"/>
  <c r="K593" i="8"/>
  <c r="K592" i="8"/>
  <c r="K591" i="8"/>
  <c r="K590" i="8"/>
  <c r="K589" i="8"/>
  <c r="K588" i="8"/>
  <c r="K587" i="8"/>
  <c r="K586" i="8"/>
  <c r="K585" i="8"/>
  <c r="K584" i="8"/>
  <c r="K583" i="8"/>
  <c r="K582" i="8"/>
  <c r="K581" i="8"/>
  <c r="K580" i="8"/>
  <c r="K579" i="8"/>
  <c r="K578" i="8"/>
  <c r="K577" i="8"/>
  <c r="K576" i="8"/>
  <c r="K575" i="8"/>
  <c r="K574" i="8"/>
  <c r="K573" i="8"/>
  <c r="K572" i="8"/>
  <c r="K571" i="8"/>
  <c r="K570" i="8"/>
  <c r="K569" i="8"/>
  <c r="K568" i="8"/>
  <c r="K567" i="8"/>
  <c r="K566" i="8"/>
  <c r="K565" i="8"/>
  <c r="K564" i="8"/>
  <c r="K563" i="8"/>
  <c r="K562" i="8"/>
  <c r="K561" i="8"/>
  <c r="K560" i="8"/>
  <c r="K559" i="8"/>
  <c r="K558" i="8"/>
  <c r="K557" i="8"/>
  <c r="K556" i="8"/>
  <c r="K555" i="8"/>
  <c r="K554" i="8"/>
  <c r="K553" i="8"/>
  <c r="K552" i="8"/>
  <c r="K551" i="8"/>
  <c r="K550" i="8"/>
  <c r="K547" i="8"/>
  <c r="K546" i="8"/>
  <c r="K545" i="8"/>
  <c r="K544" i="8"/>
  <c r="K543" i="8"/>
  <c r="K542" i="8"/>
  <c r="K541" i="8"/>
  <c r="K540" i="8"/>
  <c r="K539" i="8"/>
  <c r="K538" i="8"/>
  <c r="K537" i="8"/>
  <c r="K536" i="8"/>
  <c r="K535" i="8"/>
  <c r="K534" i="8"/>
  <c r="K533" i="8"/>
  <c r="K532" i="8"/>
  <c r="K531" i="8"/>
  <c r="K530" i="8"/>
  <c r="K529" i="8"/>
  <c r="K528" i="8"/>
  <c r="K527" i="8"/>
  <c r="K526" i="8"/>
  <c r="K525" i="8"/>
  <c r="K524" i="8"/>
  <c r="K523" i="8"/>
  <c r="K522" i="8"/>
  <c r="K521" i="8"/>
  <c r="K520" i="8"/>
  <c r="K519" i="8"/>
  <c r="K518" i="8"/>
  <c r="K517" i="8"/>
  <c r="K516" i="8"/>
  <c r="K515" i="8"/>
  <c r="K514" i="8"/>
  <c r="K513" i="8"/>
  <c r="K512" i="8"/>
  <c r="K511" i="8"/>
  <c r="K510" i="8"/>
  <c r="K509" i="8"/>
  <c r="K508" i="8"/>
  <c r="K507" i="8"/>
  <c r="K506" i="8"/>
  <c r="K505" i="8"/>
  <c r="K504" i="8"/>
  <c r="K503" i="8"/>
  <c r="K502" i="8"/>
  <c r="K501" i="8"/>
  <c r="K500" i="8"/>
  <c r="K499" i="8"/>
  <c r="K498" i="8"/>
  <c r="K497" i="8"/>
  <c r="K496" i="8"/>
  <c r="K495" i="8"/>
  <c r="K494" i="8"/>
  <c r="K493" i="8"/>
  <c r="K492" i="8"/>
  <c r="K491" i="8"/>
  <c r="K490" i="8"/>
  <c r="K489" i="8"/>
  <c r="K488" i="8"/>
  <c r="K487" i="8"/>
  <c r="K486" i="8"/>
  <c r="K485" i="8"/>
  <c r="K484" i="8"/>
  <c r="K483" i="8"/>
  <c r="K482" i="8"/>
  <c r="K481" i="8"/>
  <c r="K480" i="8"/>
  <c r="K479" i="8"/>
  <c r="K478" i="8"/>
  <c r="K477" i="8"/>
  <c r="K476" i="8"/>
  <c r="K475" i="8"/>
  <c r="K474" i="8"/>
  <c r="K473" i="8"/>
  <c r="K472" i="8"/>
  <c r="K471" i="8"/>
  <c r="K470" i="8"/>
  <c r="K469" i="8"/>
  <c r="K468" i="8"/>
  <c r="K467" i="8"/>
  <c r="K466" i="8"/>
  <c r="K465" i="8"/>
  <c r="K464" i="8"/>
  <c r="K463" i="8"/>
  <c r="K462" i="8"/>
  <c r="K461" i="8"/>
  <c r="K460" i="8"/>
  <c r="K459" i="8"/>
  <c r="K458" i="8"/>
  <c r="K455" i="8"/>
  <c r="K454" i="8"/>
  <c r="K453" i="8"/>
  <c r="K452" i="8"/>
  <c r="K451" i="8"/>
  <c r="K450" i="8"/>
  <c r="K449" i="8"/>
  <c r="K448" i="8"/>
  <c r="K447" i="8"/>
  <c r="K446" i="8"/>
  <c r="K445" i="8"/>
  <c r="K444" i="8"/>
  <c r="K443" i="8"/>
  <c r="K442" i="8"/>
  <c r="K441" i="8"/>
  <c r="K440" i="8"/>
  <c r="K439" i="8"/>
  <c r="K438" i="8"/>
  <c r="K437" i="8"/>
  <c r="K436" i="8"/>
  <c r="K435" i="8"/>
  <c r="K434" i="8"/>
  <c r="K433" i="8"/>
  <c r="K432" i="8"/>
  <c r="K431" i="8"/>
  <c r="K430" i="8"/>
  <c r="K429" i="8"/>
  <c r="K428" i="8"/>
  <c r="K427" i="8"/>
  <c r="K426" i="8"/>
  <c r="K425" i="8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81" i="8"/>
  <c r="K380" i="8"/>
  <c r="K379" i="8"/>
  <c r="K378" i="8"/>
  <c r="K377" i="8"/>
  <c r="K376" i="8"/>
  <c r="K375" i="8"/>
  <c r="K374" i="8"/>
  <c r="K373" i="8"/>
  <c r="K372" i="8"/>
  <c r="K371" i="8"/>
  <c r="K370" i="8"/>
  <c r="K369" i="8"/>
  <c r="K368" i="8"/>
  <c r="K367" i="8"/>
  <c r="K366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10" i="8"/>
  <c r="K309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2" i="8"/>
  <c r="K93" i="8"/>
  <c r="K91" i="8"/>
  <c r="K90" i="8"/>
  <c r="FK18" i="7"/>
  <c r="FK17" i="7"/>
  <c r="FK16" i="7"/>
  <c r="FK15" i="7"/>
  <c r="FK14" i="7"/>
  <c r="FK13" i="7"/>
  <c r="FK12" i="7"/>
  <c r="FK11" i="7"/>
  <c r="FK10" i="7"/>
  <c r="FK9" i="7"/>
  <c r="FK8" i="7"/>
  <c r="FK7" i="7"/>
  <c r="FK6" i="7"/>
  <c r="FK5" i="7"/>
  <c r="FK4" i="7"/>
  <c r="EW18" i="7"/>
  <c r="EW17" i="7"/>
  <c r="EW16" i="7"/>
  <c r="EW15" i="7"/>
  <c r="EW14" i="7"/>
  <c r="EW13" i="7"/>
  <c r="EW12" i="7"/>
  <c r="EW11" i="7"/>
  <c r="EW10" i="7"/>
  <c r="EW9" i="7"/>
  <c r="EW8" i="7"/>
  <c r="EW7" i="7"/>
  <c r="EW6" i="7"/>
  <c r="EW5" i="7"/>
  <c r="EW4" i="7"/>
  <c r="EI18" i="7"/>
  <c r="EI17" i="7"/>
  <c r="EI16" i="7"/>
  <c r="EI15" i="7"/>
  <c r="EI14" i="7"/>
  <c r="EI13" i="7"/>
  <c r="EI12" i="7"/>
  <c r="EI11" i="7"/>
  <c r="EI10" i="7"/>
  <c r="EI9" i="7"/>
  <c r="EI8" i="7"/>
  <c r="EI7" i="7"/>
  <c r="EI6" i="7"/>
  <c r="EI5" i="7"/>
  <c r="EI4" i="7"/>
  <c r="DU18" i="7"/>
  <c r="DU17" i="7"/>
  <c r="DU16" i="7"/>
  <c r="DU15" i="7"/>
  <c r="DU14" i="7"/>
  <c r="DU13" i="7"/>
  <c r="DU12" i="7"/>
  <c r="DU11" i="7"/>
  <c r="DU10" i="7"/>
  <c r="DU9" i="7"/>
  <c r="DU8" i="7"/>
  <c r="DU7" i="7"/>
  <c r="DU6" i="7"/>
  <c r="DU5" i="7"/>
  <c r="DU4" i="7"/>
  <c r="DG18" i="7"/>
  <c r="DG17" i="7"/>
  <c r="DG16" i="7"/>
  <c r="DG15" i="7"/>
  <c r="DG14" i="7"/>
  <c r="DG13" i="7"/>
  <c r="DG12" i="7"/>
  <c r="DG11" i="7"/>
  <c r="DG10" i="7"/>
  <c r="DG9" i="7"/>
  <c r="DG8" i="7"/>
  <c r="DG7" i="7"/>
  <c r="DG6" i="7"/>
  <c r="DG5" i="7"/>
  <c r="DG4" i="7"/>
  <c r="CS18" i="7"/>
  <c r="CS17" i="7"/>
  <c r="CS16" i="7"/>
  <c r="CS15" i="7"/>
  <c r="CS14" i="7"/>
  <c r="CS13" i="7"/>
  <c r="CS12" i="7"/>
  <c r="CS11" i="7"/>
  <c r="CS10" i="7"/>
  <c r="CS9" i="7"/>
  <c r="CS8" i="7"/>
  <c r="CS7" i="7"/>
  <c r="CS6" i="7"/>
  <c r="CS5" i="7"/>
  <c r="CS4" i="7"/>
  <c r="CE18" i="7"/>
  <c r="CE17" i="7"/>
  <c r="CE16" i="7"/>
  <c r="CE15" i="7"/>
  <c r="CE14" i="7"/>
  <c r="CE13" i="7"/>
  <c r="CE12" i="7"/>
  <c r="CE11" i="7"/>
  <c r="CE10" i="7"/>
  <c r="CE9" i="7"/>
  <c r="CE8" i="7"/>
  <c r="CE7" i="7"/>
  <c r="CE6" i="7"/>
  <c r="CE5" i="7"/>
  <c r="CE4" i="7"/>
  <c r="BQ18" i="7"/>
  <c r="BQ17" i="7"/>
  <c r="BQ16" i="7"/>
  <c r="BQ15" i="7"/>
  <c r="BQ14" i="7"/>
  <c r="BQ13" i="7"/>
  <c r="BQ12" i="7"/>
  <c r="BQ11" i="7"/>
  <c r="BQ10" i="7"/>
  <c r="BQ9" i="7"/>
  <c r="BQ8" i="7"/>
  <c r="BQ7" i="7"/>
  <c r="BQ6" i="7"/>
  <c r="BQ5" i="7"/>
  <c r="BQ4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  <c r="AO5" i="7"/>
  <c r="AO4" i="7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FI18" i="7"/>
  <c r="FJ18" i="7" s="1"/>
  <c r="FI17" i="7"/>
  <c r="FJ17" i="7" s="1"/>
  <c r="FI16" i="7"/>
  <c r="FJ16" i="7" s="1"/>
  <c r="FI15" i="7"/>
  <c r="FJ15" i="7" s="1"/>
  <c r="FI14" i="7"/>
  <c r="FJ14" i="7" s="1"/>
  <c r="FI13" i="7"/>
  <c r="FJ13" i="7" s="1"/>
  <c r="FJ12" i="7"/>
  <c r="FI12" i="7"/>
  <c r="FI11" i="7"/>
  <c r="FJ11" i="7" s="1"/>
  <c r="FJ10" i="7"/>
  <c r="FI10" i="7"/>
  <c r="FI9" i="7"/>
  <c r="FJ9" i="7" s="1"/>
  <c r="FJ8" i="7"/>
  <c r="FI8" i="7"/>
  <c r="FI7" i="7"/>
  <c r="FJ7" i="7" s="1"/>
  <c r="FJ6" i="7"/>
  <c r="FI6" i="7"/>
  <c r="FI5" i="7"/>
  <c r="FJ5" i="7" s="1"/>
  <c r="FJ4" i="7"/>
  <c r="FI4" i="7"/>
  <c r="EU18" i="7"/>
  <c r="EV18" i="7" s="1"/>
  <c r="EU17" i="7"/>
  <c r="EV17" i="7" s="1"/>
  <c r="EU16" i="7"/>
  <c r="EV16" i="7" s="1"/>
  <c r="EU15" i="7"/>
  <c r="EV15" i="7" s="1"/>
  <c r="EU14" i="7"/>
  <c r="EV14" i="7" s="1"/>
  <c r="EU13" i="7"/>
  <c r="EV13" i="7" s="1"/>
  <c r="EU12" i="7"/>
  <c r="EV12" i="7" s="1"/>
  <c r="EU11" i="7"/>
  <c r="EV11" i="7" s="1"/>
  <c r="EU10" i="7"/>
  <c r="EV10" i="7" s="1"/>
  <c r="EU9" i="7"/>
  <c r="EV9" i="7" s="1"/>
  <c r="EU8" i="7"/>
  <c r="EV8" i="7" s="1"/>
  <c r="EU7" i="7"/>
  <c r="EV7" i="7" s="1"/>
  <c r="EU6" i="7"/>
  <c r="EV6" i="7" s="1"/>
  <c r="EU5" i="7"/>
  <c r="EV5" i="7" s="1"/>
  <c r="EU4" i="7"/>
  <c r="EV4" i="7" s="1"/>
  <c r="EG18" i="7"/>
  <c r="EH18" i="7" s="1"/>
  <c r="EG17" i="7"/>
  <c r="EH17" i="7" s="1"/>
  <c r="EG16" i="7"/>
  <c r="EH16" i="7" s="1"/>
  <c r="EG15" i="7"/>
  <c r="EH15" i="7" s="1"/>
  <c r="EG14" i="7"/>
  <c r="EH14" i="7" s="1"/>
  <c r="EG13" i="7"/>
  <c r="EH13" i="7" s="1"/>
  <c r="EG12" i="7"/>
  <c r="EH12" i="7" s="1"/>
  <c r="EG11" i="7"/>
  <c r="EH11" i="7" s="1"/>
  <c r="EG10" i="7"/>
  <c r="EH10" i="7" s="1"/>
  <c r="EG9" i="7"/>
  <c r="EH9" i="7" s="1"/>
  <c r="EG8" i="7"/>
  <c r="EH8" i="7" s="1"/>
  <c r="EG7" i="7"/>
  <c r="EH7" i="7" s="1"/>
  <c r="EG6" i="7"/>
  <c r="EH6" i="7" s="1"/>
  <c r="EG5" i="7"/>
  <c r="EH5" i="7" s="1"/>
  <c r="EG4" i="7"/>
  <c r="EH4" i="7" s="1"/>
  <c r="DS18" i="7"/>
  <c r="DT18" i="7" s="1"/>
  <c r="DS17" i="7"/>
  <c r="DT17" i="7" s="1"/>
  <c r="DS16" i="7"/>
  <c r="DT16" i="7" s="1"/>
  <c r="DS15" i="7"/>
  <c r="DT15" i="7" s="1"/>
  <c r="DS14" i="7"/>
  <c r="DT14" i="7" s="1"/>
  <c r="DS13" i="7"/>
  <c r="DT13" i="7" s="1"/>
  <c r="DS12" i="7"/>
  <c r="DT12" i="7" s="1"/>
  <c r="DS11" i="7"/>
  <c r="DT11" i="7" s="1"/>
  <c r="DS10" i="7"/>
  <c r="DT10" i="7" s="1"/>
  <c r="DS9" i="7"/>
  <c r="DT9" i="7" s="1"/>
  <c r="DS8" i="7"/>
  <c r="DT8" i="7" s="1"/>
  <c r="DS7" i="7"/>
  <c r="DT7" i="7" s="1"/>
  <c r="DS6" i="7"/>
  <c r="DT6" i="7" s="1"/>
  <c r="DS5" i="7"/>
  <c r="DT5" i="7" s="1"/>
  <c r="DS4" i="7"/>
  <c r="DT4" i="7" s="1"/>
  <c r="DE18" i="7"/>
  <c r="DF18" i="7" s="1"/>
  <c r="DE17" i="7"/>
  <c r="DF17" i="7" s="1"/>
  <c r="DE16" i="7"/>
  <c r="DF16" i="7" s="1"/>
  <c r="DE15" i="7"/>
  <c r="DF15" i="7" s="1"/>
  <c r="DE14" i="7"/>
  <c r="DF14" i="7" s="1"/>
  <c r="DE13" i="7"/>
  <c r="DF13" i="7" s="1"/>
  <c r="DE12" i="7"/>
  <c r="DF12" i="7" s="1"/>
  <c r="DE11" i="7"/>
  <c r="DF11" i="7" s="1"/>
  <c r="DE10" i="7"/>
  <c r="DF10" i="7" s="1"/>
  <c r="DE9" i="7"/>
  <c r="DF9" i="7" s="1"/>
  <c r="DE8" i="7"/>
  <c r="DF8" i="7" s="1"/>
  <c r="DE7" i="7"/>
  <c r="DF7" i="7" s="1"/>
  <c r="DE6" i="7"/>
  <c r="DF6" i="7" s="1"/>
  <c r="DE5" i="7"/>
  <c r="DF5" i="7" s="1"/>
  <c r="DE4" i="7"/>
  <c r="DF4" i="7" s="1"/>
  <c r="CQ18" i="7"/>
  <c r="CR18" i="7" s="1"/>
  <c r="CQ17" i="7"/>
  <c r="CR17" i="7" s="1"/>
  <c r="CQ16" i="7"/>
  <c r="CR16" i="7" s="1"/>
  <c r="CQ15" i="7"/>
  <c r="CR15" i="7" s="1"/>
  <c r="CQ14" i="7"/>
  <c r="CR14" i="7" s="1"/>
  <c r="CQ13" i="7"/>
  <c r="CR13" i="7" s="1"/>
  <c r="CQ12" i="7"/>
  <c r="CR12" i="7" s="1"/>
  <c r="CQ11" i="7"/>
  <c r="CR11" i="7" s="1"/>
  <c r="CQ10" i="7"/>
  <c r="CR10" i="7" s="1"/>
  <c r="CQ9" i="7"/>
  <c r="CR9" i="7" s="1"/>
  <c r="CQ8" i="7"/>
  <c r="CR8" i="7" s="1"/>
  <c r="CQ7" i="7"/>
  <c r="CR7" i="7" s="1"/>
  <c r="CQ6" i="7"/>
  <c r="CR6" i="7" s="1"/>
  <c r="CQ5" i="7"/>
  <c r="CR5" i="7" s="1"/>
  <c r="CQ4" i="7"/>
  <c r="CR4" i="7" s="1"/>
  <c r="CC18" i="7"/>
  <c r="CD18" i="7" s="1"/>
  <c r="CC17" i="7"/>
  <c r="CD17" i="7" s="1"/>
  <c r="CC16" i="7"/>
  <c r="CD16" i="7" s="1"/>
  <c r="CC15" i="7"/>
  <c r="CD15" i="7" s="1"/>
  <c r="CC14" i="7"/>
  <c r="CD14" i="7" s="1"/>
  <c r="CC13" i="7"/>
  <c r="CD13" i="7" s="1"/>
  <c r="CC12" i="7"/>
  <c r="CD12" i="7" s="1"/>
  <c r="CC11" i="7"/>
  <c r="CD11" i="7" s="1"/>
  <c r="CC10" i="7"/>
  <c r="CD10" i="7" s="1"/>
  <c r="CC9" i="7"/>
  <c r="CD9" i="7" s="1"/>
  <c r="CC8" i="7"/>
  <c r="CD8" i="7" s="1"/>
  <c r="CC7" i="7"/>
  <c r="CD7" i="7" s="1"/>
  <c r="CC6" i="7"/>
  <c r="CD6" i="7" s="1"/>
  <c r="CC5" i="7"/>
  <c r="CD5" i="7" s="1"/>
  <c r="CC4" i="7"/>
  <c r="CD4" i="7" s="1"/>
  <c r="BO18" i="7"/>
  <c r="BP18" i="7" s="1"/>
  <c r="BO17" i="7"/>
  <c r="BP17" i="7" s="1"/>
  <c r="BO16" i="7"/>
  <c r="BP16" i="7" s="1"/>
  <c r="BO15" i="7"/>
  <c r="BP15" i="7" s="1"/>
  <c r="BO14" i="7"/>
  <c r="BP14" i="7" s="1"/>
  <c r="BO13" i="7"/>
  <c r="BP13" i="7" s="1"/>
  <c r="BO12" i="7"/>
  <c r="BP12" i="7" s="1"/>
  <c r="BO11" i="7"/>
  <c r="BP11" i="7" s="1"/>
  <c r="BO10" i="7"/>
  <c r="BP10" i="7" s="1"/>
  <c r="BO9" i="7"/>
  <c r="BP9" i="7" s="1"/>
  <c r="BO8" i="7"/>
  <c r="BP8" i="7" s="1"/>
  <c r="BO7" i="7"/>
  <c r="BP7" i="7" s="1"/>
  <c r="BO6" i="7"/>
  <c r="BP6" i="7" s="1"/>
  <c r="BO5" i="7"/>
  <c r="BP5" i="7" s="1"/>
  <c r="BO4" i="7"/>
  <c r="BP4" i="7" s="1"/>
  <c r="BA18" i="7"/>
  <c r="BB18" i="7" s="1"/>
  <c r="BA17" i="7"/>
  <c r="BB17" i="7" s="1"/>
  <c r="BA16" i="7"/>
  <c r="BB16" i="7" s="1"/>
  <c r="BA15" i="7"/>
  <c r="BB15" i="7" s="1"/>
  <c r="BA14" i="7"/>
  <c r="BB14" i="7" s="1"/>
  <c r="BA13" i="7"/>
  <c r="BB13" i="7" s="1"/>
  <c r="BA12" i="7"/>
  <c r="BB12" i="7" s="1"/>
  <c r="BA11" i="7"/>
  <c r="BB11" i="7" s="1"/>
  <c r="BA10" i="7"/>
  <c r="BB10" i="7" s="1"/>
  <c r="BA9" i="7"/>
  <c r="BB9" i="7" s="1"/>
  <c r="BA8" i="7"/>
  <c r="BB8" i="7" s="1"/>
  <c r="BA7" i="7"/>
  <c r="BB7" i="7" s="1"/>
  <c r="BA6" i="7"/>
  <c r="BB6" i="7" s="1"/>
  <c r="BA5" i="7"/>
  <c r="BB5" i="7" s="1"/>
  <c r="BA4" i="7"/>
  <c r="BB4" i="7" s="1"/>
  <c r="AM18" i="7"/>
  <c r="AN18" i="7" s="1"/>
  <c r="AM17" i="7"/>
  <c r="AN17" i="7" s="1"/>
  <c r="AM16" i="7"/>
  <c r="AN16" i="7" s="1"/>
  <c r="AM15" i="7"/>
  <c r="AN15" i="7" s="1"/>
  <c r="AM14" i="7"/>
  <c r="AN14" i="7" s="1"/>
  <c r="AM13" i="7"/>
  <c r="AN13" i="7" s="1"/>
  <c r="AM12" i="7"/>
  <c r="AN12" i="7" s="1"/>
  <c r="AM11" i="7"/>
  <c r="AN11" i="7" s="1"/>
  <c r="AM10" i="7"/>
  <c r="AN10" i="7" s="1"/>
  <c r="AM9" i="7"/>
  <c r="AN9" i="7" s="1"/>
  <c r="AM8" i="7"/>
  <c r="AN8" i="7" s="1"/>
  <c r="AM7" i="7"/>
  <c r="AN7" i="7" s="1"/>
  <c r="AM6" i="7"/>
  <c r="AN6" i="7" s="1"/>
  <c r="AM5" i="7"/>
  <c r="AN5" i="7" s="1"/>
  <c r="AM4" i="7"/>
  <c r="AN4" i="7" s="1"/>
  <c r="Y18" i="7"/>
  <c r="Z18" i="7" s="1"/>
  <c r="Y17" i="7"/>
  <c r="Z17" i="7" s="1"/>
  <c r="Y16" i="7"/>
  <c r="Z16" i="7" s="1"/>
  <c r="Y15" i="7"/>
  <c r="Z15" i="7" s="1"/>
  <c r="Y14" i="7"/>
  <c r="Z14" i="7" s="1"/>
  <c r="Y13" i="7"/>
  <c r="Z13" i="7" s="1"/>
  <c r="Y12" i="7"/>
  <c r="Z12" i="7" s="1"/>
  <c r="Y11" i="7"/>
  <c r="Z11" i="7" s="1"/>
  <c r="Y10" i="7"/>
  <c r="Z10" i="7" s="1"/>
  <c r="Y9" i="7"/>
  <c r="Z9" i="7" s="1"/>
  <c r="Y8" i="7"/>
  <c r="Z8" i="7" s="1"/>
  <c r="Y7" i="7"/>
  <c r="Z7" i="7" s="1"/>
  <c r="Y6" i="7"/>
  <c r="Z6" i="7" s="1"/>
  <c r="Y5" i="7"/>
  <c r="Z5" i="7" s="1"/>
  <c r="Y4" i="7"/>
  <c r="Z4" i="7" s="1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4" i="7"/>
  <c r="FC7" i="7"/>
  <c r="FD7" i="7" s="1"/>
  <c r="FC8" i="7"/>
  <c r="FD8" i="7"/>
  <c r="FC9" i="7"/>
  <c r="FD9" i="7" s="1"/>
  <c r="FC10" i="7"/>
  <c r="FD10" i="7"/>
  <c r="FC11" i="7"/>
  <c r="FD11" i="7" s="1"/>
  <c r="FC12" i="7"/>
  <c r="FD12" i="7"/>
  <c r="FC13" i="7"/>
  <c r="FD13" i="7" s="1"/>
  <c r="FC14" i="7"/>
  <c r="FD14" i="7"/>
  <c r="FC15" i="7"/>
  <c r="FD15" i="7" s="1"/>
  <c r="FC16" i="7"/>
  <c r="FD16" i="7"/>
  <c r="FC17" i="7"/>
  <c r="FD17" i="7" s="1"/>
  <c r="FC18" i="7"/>
  <c r="FD18" i="7"/>
  <c r="EO7" i="7"/>
  <c r="EP7" i="7" s="1"/>
  <c r="EO8" i="7"/>
  <c r="EP8" i="7"/>
  <c r="EO9" i="7"/>
  <c r="EP9" i="7" s="1"/>
  <c r="EO10" i="7"/>
  <c r="EP10" i="7"/>
  <c r="EO11" i="7"/>
  <c r="EP11" i="7" s="1"/>
  <c r="EO12" i="7"/>
  <c r="EP12" i="7"/>
  <c r="EO13" i="7"/>
  <c r="EP13" i="7" s="1"/>
  <c r="EO14" i="7"/>
  <c r="EP14" i="7"/>
  <c r="EO15" i="7"/>
  <c r="EP15" i="7" s="1"/>
  <c r="EO16" i="7"/>
  <c r="EP16" i="7"/>
  <c r="EO17" i="7"/>
  <c r="EP17" i="7" s="1"/>
  <c r="EO18" i="7"/>
  <c r="EP18" i="7"/>
  <c r="EA7" i="7"/>
  <c r="EB7" i="7" s="1"/>
  <c r="EA8" i="7"/>
  <c r="EB8" i="7"/>
  <c r="EA9" i="7"/>
  <c r="EB9" i="7" s="1"/>
  <c r="EA10" i="7"/>
  <c r="EB10" i="7"/>
  <c r="EA11" i="7"/>
  <c r="EB11" i="7" s="1"/>
  <c r="EA12" i="7"/>
  <c r="EB12" i="7"/>
  <c r="EA13" i="7"/>
  <c r="EB13" i="7" s="1"/>
  <c r="EA14" i="7"/>
  <c r="EB14" i="7"/>
  <c r="EA15" i="7"/>
  <c r="EB15" i="7" s="1"/>
  <c r="EA16" i="7"/>
  <c r="EB16" i="7"/>
  <c r="EA17" i="7"/>
  <c r="EB17" i="7" s="1"/>
  <c r="EA18" i="7"/>
  <c r="EB18" i="7"/>
  <c r="DM7" i="7"/>
  <c r="DN7" i="7" s="1"/>
  <c r="DM8" i="7"/>
  <c r="DN8" i="7"/>
  <c r="DM9" i="7"/>
  <c r="DN9" i="7" s="1"/>
  <c r="DM10" i="7"/>
  <c r="DN10" i="7"/>
  <c r="DM11" i="7"/>
  <c r="DN11" i="7" s="1"/>
  <c r="DM12" i="7"/>
  <c r="DN12" i="7"/>
  <c r="DM13" i="7"/>
  <c r="DN13" i="7" s="1"/>
  <c r="DM14" i="7"/>
  <c r="DN14" i="7"/>
  <c r="DM15" i="7"/>
  <c r="DN15" i="7" s="1"/>
  <c r="DM16" i="7"/>
  <c r="DN16" i="7"/>
  <c r="DM17" i="7"/>
  <c r="DN17" i="7" s="1"/>
  <c r="DM18" i="7"/>
  <c r="DN18" i="7"/>
  <c r="CY7" i="7"/>
  <c r="CZ7" i="7" s="1"/>
  <c r="CY8" i="7"/>
  <c r="CZ8" i="7"/>
  <c r="CY9" i="7"/>
  <c r="CZ9" i="7" s="1"/>
  <c r="CY10" i="7"/>
  <c r="CZ10" i="7"/>
  <c r="CY11" i="7"/>
  <c r="CZ11" i="7" s="1"/>
  <c r="CY12" i="7"/>
  <c r="CZ12" i="7"/>
  <c r="CY13" i="7"/>
  <c r="CZ13" i="7" s="1"/>
  <c r="CY14" i="7"/>
  <c r="CZ14" i="7"/>
  <c r="CY15" i="7"/>
  <c r="CZ15" i="7" s="1"/>
  <c r="CY16" i="7"/>
  <c r="CZ16" i="7"/>
  <c r="CY17" i="7"/>
  <c r="CZ17" i="7" s="1"/>
  <c r="CY18" i="7"/>
  <c r="CZ18" i="7"/>
  <c r="CK7" i="7"/>
  <c r="CL7" i="7" s="1"/>
  <c r="CK8" i="7"/>
  <c r="CL8" i="7"/>
  <c r="CK9" i="7"/>
  <c r="CL9" i="7" s="1"/>
  <c r="CK10" i="7"/>
  <c r="CL10" i="7"/>
  <c r="CK11" i="7"/>
  <c r="CL11" i="7" s="1"/>
  <c r="CK12" i="7"/>
  <c r="CL12" i="7"/>
  <c r="CK13" i="7"/>
  <c r="CL13" i="7" s="1"/>
  <c r="CK14" i="7"/>
  <c r="CL14" i="7"/>
  <c r="CK15" i="7"/>
  <c r="CL15" i="7" s="1"/>
  <c r="CK16" i="7"/>
  <c r="CL16" i="7"/>
  <c r="CK17" i="7"/>
  <c r="CL17" i="7" s="1"/>
  <c r="CK18" i="7"/>
  <c r="CL18" i="7"/>
  <c r="BW7" i="7"/>
  <c r="BX7" i="7" s="1"/>
  <c r="BW8" i="7"/>
  <c r="BX8" i="7"/>
  <c r="BW9" i="7"/>
  <c r="BX9" i="7" s="1"/>
  <c r="BW10" i="7"/>
  <c r="BX10" i="7"/>
  <c r="BW11" i="7"/>
  <c r="BX11" i="7" s="1"/>
  <c r="BW12" i="7"/>
  <c r="BX12" i="7"/>
  <c r="BW13" i="7"/>
  <c r="BX13" i="7" s="1"/>
  <c r="BW14" i="7"/>
  <c r="BX14" i="7"/>
  <c r="BW15" i="7"/>
  <c r="BX15" i="7" s="1"/>
  <c r="BW16" i="7"/>
  <c r="BX16" i="7"/>
  <c r="BW17" i="7"/>
  <c r="BX17" i="7" s="1"/>
  <c r="BW18" i="7"/>
  <c r="BX18" i="7"/>
  <c r="BI7" i="7"/>
  <c r="BJ7" i="7" s="1"/>
  <c r="BI8" i="7"/>
  <c r="BJ8" i="7"/>
  <c r="BI9" i="7"/>
  <c r="BJ9" i="7" s="1"/>
  <c r="BI10" i="7"/>
  <c r="BJ10" i="7"/>
  <c r="BI11" i="7"/>
  <c r="BJ11" i="7" s="1"/>
  <c r="BI12" i="7"/>
  <c r="BJ12" i="7"/>
  <c r="BI13" i="7"/>
  <c r="BJ13" i="7" s="1"/>
  <c r="BI14" i="7"/>
  <c r="BJ14" i="7"/>
  <c r="BI15" i="7"/>
  <c r="BJ15" i="7" s="1"/>
  <c r="BI16" i="7"/>
  <c r="BJ16" i="7"/>
  <c r="BI17" i="7"/>
  <c r="BJ17" i="7" s="1"/>
  <c r="BI18" i="7"/>
  <c r="BJ18" i="7"/>
  <c r="AU7" i="7"/>
  <c r="AV7" i="7" s="1"/>
  <c r="AU8" i="7"/>
  <c r="AV8" i="7"/>
  <c r="AU9" i="7"/>
  <c r="AV9" i="7" s="1"/>
  <c r="AU10" i="7"/>
  <c r="AV10" i="7"/>
  <c r="AU11" i="7"/>
  <c r="AV11" i="7" s="1"/>
  <c r="AU12" i="7"/>
  <c r="AV12" i="7"/>
  <c r="AU13" i="7"/>
  <c r="AV13" i="7" s="1"/>
  <c r="AU14" i="7"/>
  <c r="AV14" i="7"/>
  <c r="AU15" i="7"/>
  <c r="AV15" i="7" s="1"/>
  <c r="AU16" i="7"/>
  <c r="AV16" i="7"/>
  <c r="AU17" i="7"/>
  <c r="AV17" i="7" s="1"/>
  <c r="AU18" i="7"/>
  <c r="AV18" i="7"/>
  <c r="AG7" i="7"/>
  <c r="AH7" i="7" s="1"/>
  <c r="AG8" i="7"/>
  <c r="AH8" i="7"/>
  <c r="AG9" i="7"/>
  <c r="AH9" i="7" s="1"/>
  <c r="AG10" i="7"/>
  <c r="AH10" i="7"/>
  <c r="AG11" i="7"/>
  <c r="AH11" i="7" s="1"/>
  <c r="AG12" i="7"/>
  <c r="AH12" i="7"/>
  <c r="AG13" i="7"/>
  <c r="AH13" i="7" s="1"/>
  <c r="AG14" i="7"/>
  <c r="AH14" i="7"/>
  <c r="AG15" i="7"/>
  <c r="AH15" i="7" s="1"/>
  <c r="AG16" i="7"/>
  <c r="AH16" i="7"/>
  <c r="AG17" i="7"/>
  <c r="AH17" i="7" s="1"/>
  <c r="AG18" i="7"/>
  <c r="AH18" i="7"/>
  <c r="T7" i="7"/>
  <c r="T8" i="7"/>
  <c r="T9" i="7"/>
  <c r="T10" i="7"/>
  <c r="T11" i="7"/>
  <c r="T12" i="7"/>
  <c r="T13" i="7"/>
  <c r="T14" i="7"/>
  <c r="T15" i="7"/>
  <c r="T16" i="7"/>
  <c r="T17" i="7"/>
  <c r="T18" i="7"/>
  <c r="S7" i="7"/>
  <c r="S8" i="7"/>
  <c r="S9" i="7"/>
  <c r="S10" i="7"/>
  <c r="S11" i="7"/>
  <c r="S12" i="7"/>
  <c r="S13" i="7"/>
  <c r="S14" i="7"/>
  <c r="S15" i="7"/>
  <c r="S16" i="7"/>
  <c r="S17" i="7"/>
  <c r="S18" i="7"/>
  <c r="DX11" i="11"/>
  <c r="DM11" i="11"/>
  <c r="DB11" i="11"/>
  <c r="CQ11" i="11"/>
  <c r="CF11" i="11"/>
  <c r="BU11" i="11"/>
  <c r="BJ11" i="11"/>
  <c r="AY11" i="11"/>
  <c r="AN11" i="11"/>
  <c r="AC11" i="11"/>
  <c r="R11" i="11"/>
  <c r="G11" i="11"/>
  <c r="DX12" i="11"/>
  <c r="DM12" i="11"/>
  <c r="DB12" i="11"/>
  <c r="CQ12" i="11"/>
  <c r="CF12" i="11"/>
  <c r="BU12" i="11"/>
  <c r="BJ12" i="11"/>
  <c r="AY12" i="11"/>
  <c r="AN12" i="11"/>
  <c r="AC12" i="11"/>
  <c r="R12" i="11"/>
  <c r="G12" i="11"/>
  <c r="DX10" i="11"/>
  <c r="DM10" i="11"/>
  <c r="DB10" i="11"/>
  <c r="CQ10" i="11"/>
  <c r="CF10" i="11"/>
  <c r="BU10" i="11"/>
  <c r="BJ10" i="11"/>
  <c r="AY10" i="11"/>
  <c r="AN10" i="11"/>
  <c r="AC10" i="11"/>
  <c r="R10" i="11"/>
  <c r="G10" i="1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CQ7" i="12"/>
  <c r="CQ8" i="12"/>
  <c r="CQ9" i="12"/>
  <c r="CQ10" i="12"/>
  <c r="CQ11" i="12"/>
  <c r="CQ12" i="12"/>
  <c r="CQ13" i="12"/>
  <c r="CQ14" i="12"/>
  <c r="CQ15" i="12"/>
  <c r="CQ16" i="12"/>
  <c r="CQ17" i="12"/>
  <c r="CQ18" i="12"/>
  <c r="CI7" i="12"/>
  <c r="CI8" i="12"/>
  <c r="CI9" i="12"/>
  <c r="CI10" i="12"/>
  <c r="CI11" i="12"/>
  <c r="CI12" i="12"/>
  <c r="CI13" i="12"/>
  <c r="CI14" i="12"/>
  <c r="CI15" i="12"/>
  <c r="CI16" i="12"/>
  <c r="CI17" i="12"/>
  <c r="CI18" i="12"/>
  <c r="CA7" i="12"/>
  <c r="CA8" i="12"/>
  <c r="CA9" i="12"/>
  <c r="CA10" i="12"/>
  <c r="CA11" i="12"/>
  <c r="CA12" i="12"/>
  <c r="CA13" i="12"/>
  <c r="CA14" i="12"/>
  <c r="CA15" i="12"/>
  <c r="CA16" i="12"/>
  <c r="CA17" i="12"/>
  <c r="CA18" i="12"/>
  <c r="BS7" i="12"/>
  <c r="BS8" i="12"/>
  <c r="BS9" i="12"/>
  <c r="BS10" i="12"/>
  <c r="BS11" i="12"/>
  <c r="BS12" i="12"/>
  <c r="BS13" i="12"/>
  <c r="BS14" i="12"/>
  <c r="BS15" i="12"/>
  <c r="BS16" i="12"/>
  <c r="BS17" i="12"/>
  <c r="BS18" i="12"/>
  <c r="BK7" i="12"/>
  <c r="BK8" i="12"/>
  <c r="BK9" i="12"/>
  <c r="BK10" i="12"/>
  <c r="BK11" i="12"/>
  <c r="BK12" i="12"/>
  <c r="BK13" i="12"/>
  <c r="BK14" i="12"/>
  <c r="BK15" i="12"/>
  <c r="BK16" i="12"/>
  <c r="BK17" i="12"/>
  <c r="BK18" i="12"/>
  <c r="BC7" i="12"/>
  <c r="BC8" i="12"/>
  <c r="BC9" i="12"/>
  <c r="BC10" i="12"/>
  <c r="BC11" i="12"/>
  <c r="BC12" i="12"/>
  <c r="BC13" i="12"/>
  <c r="BC14" i="12"/>
  <c r="BC15" i="12"/>
  <c r="BC16" i="12"/>
  <c r="BC17" i="12"/>
  <c r="BC18" i="12"/>
  <c r="AU7" i="12"/>
  <c r="AU8" i="12"/>
  <c r="AU9" i="12"/>
  <c r="AU10" i="12"/>
  <c r="AU11" i="12"/>
  <c r="AU12" i="12"/>
  <c r="AU13" i="12"/>
  <c r="AU14" i="12"/>
  <c r="AU15" i="12"/>
  <c r="AU16" i="12"/>
  <c r="AU17" i="12"/>
  <c r="AU18" i="12"/>
  <c r="AM7" i="12"/>
  <c r="AM8" i="12"/>
  <c r="AM9" i="12"/>
  <c r="AM10" i="12"/>
  <c r="AM11" i="12"/>
  <c r="AM12" i="12"/>
  <c r="AM13" i="12"/>
  <c r="AM14" i="12"/>
  <c r="AM15" i="12"/>
  <c r="AM16" i="12"/>
  <c r="AM17" i="12"/>
  <c r="AM18" i="12"/>
  <c r="AE7" i="12"/>
  <c r="AE8" i="12"/>
  <c r="AE9" i="12"/>
  <c r="AE10" i="12"/>
  <c r="AE11" i="12"/>
  <c r="AE12" i="12"/>
  <c r="AE13" i="12"/>
  <c r="AE14" i="12"/>
  <c r="AE15" i="12"/>
  <c r="AE16" i="12"/>
  <c r="AE17" i="12"/>
  <c r="AE18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K16" i="7" l="1"/>
  <c r="K15" i="7"/>
  <c r="K13" i="7"/>
  <c r="K12" i="7"/>
  <c r="K18" i="7"/>
  <c r="K14" i="7"/>
  <c r="K17" i="7"/>
  <c r="K9" i="7"/>
  <c r="K10" i="7"/>
  <c r="K8" i="7"/>
  <c r="K7" i="7"/>
  <c r="K6" i="7"/>
  <c r="K5" i="7"/>
  <c r="K4" i="7"/>
  <c r="G10" i="12"/>
  <c r="I10" i="12" s="1"/>
  <c r="Q10" i="12" s="1"/>
  <c r="Y10" i="12" s="1"/>
  <c r="AG10" i="12" s="1"/>
  <c r="AO10" i="12" s="1"/>
  <c r="AW10" i="12" s="1"/>
  <c r="BE10" i="12" s="1"/>
  <c r="BM10" i="12" s="1"/>
  <c r="BU10" i="12" s="1"/>
  <c r="CC10" i="12" s="1"/>
  <c r="CK10" i="12" s="1"/>
  <c r="CS10" i="12" s="1"/>
  <c r="CU10" i="12" s="1"/>
  <c r="G9" i="12"/>
  <c r="K11" i="7" l="1"/>
  <c r="I9" i="12"/>
  <c r="Q9" i="12" s="1"/>
  <c r="Y9" i="12" s="1"/>
  <c r="AG9" i="12" s="1"/>
  <c r="AO9" i="12" s="1"/>
  <c r="AW9" i="12" s="1"/>
  <c r="BE9" i="12" s="1"/>
  <c r="BM9" i="12" s="1"/>
  <c r="BU9" i="12" s="1"/>
  <c r="CC9" i="12" s="1"/>
  <c r="CK9" i="12" s="1"/>
  <c r="CS9" i="12" s="1"/>
  <c r="CU9" i="12" s="1"/>
  <c r="O36" i="4"/>
  <c r="N36" i="4"/>
  <c r="M36" i="4"/>
  <c r="L36" i="4"/>
  <c r="K36" i="4"/>
  <c r="J36" i="4"/>
  <c r="I36" i="4"/>
  <c r="H36" i="4"/>
  <c r="G36" i="4"/>
  <c r="F36" i="4"/>
  <c r="E36" i="4"/>
  <c r="D36" i="4"/>
  <c r="P36" i="4" s="1"/>
  <c r="O35" i="4"/>
  <c r="N35" i="4"/>
  <c r="M35" i="4"/>
  <c r="L35" i="4"/>
  <c r="K35" i="4"/>
  <c r="J35" i="4"/>
  <c r="I35" i="4"/>
  <c r="H35" i="4"/>
  <c r="G35" i="4"/>
  <c r="F35" i="4"/>
  <c r="E35" i="4"/>
  <c r="D35" i="4"/>
  <c r="P35" i="4" s="1"/>
  <c r="O34" i="4"/>
  <c r="N34" i="4"/>
  <c r="M34" i="4"/>
  <c r="L34" i="4"/>
  <c r="K34" i="4"/>
  <c r="J34" i="4"/>
  <c r="I34" i="4"/>
  <c r="H34" i="4"/>
  <c r="G34" i="4"/>
  <c r="F34" i="4"/>
  <c r="E34" i="4"/>
  <c r="D34" i="4"/>
  <c r="P34" i="4" s="1"/>
  <c r="O33" i="4"/>
  <c r="N33" i="4"/>
  <c r="M33" i="4"/>
  <c r="L33" i="4"/>
  <c r="K33" i="4"/>
  <c r="J33" i="4"/>
  <c r="I33" i="4"/>
  <c r="H33" i="4"/>
  <c r="G33" i="4"/>
  <c r="F33" i="4"/>
  <c r="E33" i="4"/>
  <c r="D33" i="4"/>
  <c r="P33" i="4" s="1"/>
  <c r="O32" i="4"/>
  <c r="N32" i="4"/>
  <c r="M32" i="4"/>
  <c r="L32" i="4"/>
  <c r="K32" i="4"/>
  <c r="J32" i="4"/>
  <c r="I32" i="4"/>
  <c r="H32" i="4"/>
  <c r="G32" i="4"/>
  <c r="F32" i="4"/>
  <c r="E32" i="4"/>
  <c r="D32" i="4"/>
  <c r="P32" i="4" s="1"/>
  <c r="L1044" i="8"/>
  <c r="L1043" i="8"/>
  <c r="L1042" i="8"/>
  <c r="L1041" i="8"/>
  <c r="X1040" i="8"/>
  <c r="W1040" i="8"/>
  <c r="O1040" i="8"/>
  <c r="L1040" i="8"/>
  <c r="L1039" i="8"/>
  <c r="L1038" i="8"/>
  <c r="L1037" i="8"/>
  <c r="L1036" i="8"/>
  <c r="X1035" i="8"/>
  <c r="W1035" i="8"/>
  <c r="O1035" i="8"/>
  <c r="L1035" i="8"/>
  <c r="L1054" i="8"/>
  <c r="L1053" i="8"/>
  <c r="L1052" i="8"/>
  <c r="L1051" i="8"/>
  <c r="X1050" i="8"/>
  <c r="W1050" i="8"/>
  <c r="O1050" i="8"/>
  <c r="L1050" i="8"/>
  <c r="L1049" i="8"/>
  <c r="L1048" i="8"/>
  <c r="L1047" i="8"/>
  <c r="L1046" i="8"/>
  <c r="X1045" i="8"/>
  <c r="W1045" i="8"/>
  <c r="O1045" i="8"/>
  <c r="L1045" i="8"/>
  <c r="L1064" i="8"/>
  <c r="L1063" i="8"/>
  <c r="L1062" i="8"/>
  <c r="L1061" i="8"/>
  <c r="X1060" i="8"/>
  <c r="W1060" i="8"/>
  <c r="O1060" i="8"/>
  <c r="L1060" i="8"/>
  <c r="L1059" i="8"/>
  <c r="L1058" i="8"/>
  <c r="L1057" i="8"/>
  <c r="L1056" i="8"/>
  <c r="X1055" i="8"/>
  <c r="W1055" i="8"/>
  <c r="O1055" i="8"/>
  <c r="L1055" i="8"/>
  <c r="L1074" i="8"/>
  <c r="L1073" i="8"/>
  <c r="L1072" i="8"/>
  <c r="L1071" i="8"/>
  <c r="X1070" i="8"/>
  <c r="W1070" i="8"/>
  <c r="O1070" i="8"/>
  <c r="L1070" i="8"/>
  <c r="L1069" i="8"/>
  <c r="L1068" i="8"/>
  <c r="L1067" i="8"/>
  <c r="L1066" i="8"/>
  <c r="X1065" i="8"/>
  <c r="W1065" i="8"/>
  <c r="O1065" i="8"/>
  <c r="L1065" i="8"/>
  <c r="L1084" i="8"/>
  <c r="L1083" i="8"/>
  <c r="L1082" i="8"/>
  <c r="L1081" i="8"/>
  <c r="X1080" i="8"/>
  <c r="W1080" i="8"/>
  <c r="O1080" i="8"/>
  <c r="L1080" i="8"/>
  <c r="L1079" i="8"/>
  <c r="L1078" i="8"/>
  <c r="L1077" i="8"/>
  <c r="L1076" i="8"/>
  <c r="X1075" i="8"/>
  <c r="W1075" i="8"/>
  <c r="O1075" i="8"/>
  <c r="L1075" i="8"/>
  <c r="L1094" i="8"/>
  <c r="L1093" i="8"/>
  <c r="L1092" i="8"/>
  <c r="L1091" i="8"/>
  <c r="X1090" i="8"/>
  <c r="W1090" i="8"/>
  <c r="O1090" i="8"/>
  <c r="L1090" i="8"/>
  <c r="L1089" i="8"/>
  <c r="L1088" i="8"/>
  <c r="L1087" i="8"/>
  <c r="L1086" i="8"/>
  <c r="X1085" i="8"/>
  <c r="W1085" i="8"/>
  <c r="O1085" i="8"/>
  <c r="L1085" i="8"/>
  <c r="L1034" i="8"/>
  <c r="L1033" i="8"/>
  <c r="X1030" i="8"/>
  <c r="O1030" i="8"/>
  <c r="L997" i="8"/>
  <c r="L996" i="8"/>
  <c r="L995" i="8"/>
  <c r="L994" i="8"/>
  <c r="X993" i="8"/>
  <c r="W993" i="8"/>
  <c r="O993" i="8"/>
  <c r="L993" i="8"/>
  <c r="L962" i="8"/>
  <c r="L961" i="8"/>
  <c r="L960" i="8"/>
  <c r="L959" i="8"/>
  <c r="X958" i="8"/>
  <c r="W958" i="8"/>
  <c r="O958" i="8"/>
  <c r="L958" i="8"/>
  <c r="L957" i="8"/>
  <c r="L956" i="8"/>
  <c r="L955" i="8"/>
  <c r="L954" i="8"/>
  <c r="X953" i="8"/>
  <c r="W953" i="8"/>
  <c r="O953" i="8"/>
  <c r="L953" i="8"/>
  <c r="L952" i="8"/>
  <c r="L951" i="8"/>
  <c r="L950" i="8"/>
  <c r="L949" i="8"/>
  <c r="X948" i="8"/>
  <c r="W948" i="8"/>
  <c r="O948" i="8"/>
  <c r="L948" i="8"/>
  <c r="L947" i="8"/>
  <c r="L946" i="8"/>
  <c r="L945" i="8"/>
  <c r="L944" i="8"/>
  <c r="X943" i="8"/>
  <c r="W943" i="8"/>
  <c r="O943" i="8"/>
  <c r="L943" i="8"/>
  <c r="L982" i="8"/>
  <c r="L981" i="8"/>
  <c r="L980" i="8"/>
  <c r="L979" i="8"/>
  <c r="X978" i="8"/>
  <c r="W978" i="8"/>
  <c r="O978" i="8"/>
  <c r="L978" i="8"/>
  <c r="L977" i="8"/>
  <c r="L976" i="8"/>
  <c r="L975" i="8"/>
  <c r="L974" i="8"/>
  <c r="X973" i="8"/>
  <c r="W973" i="8"/>
  <c r="O973" i="8"/>
  <c r="L973" i="8"/>
  <c r="L972" i="8"/>
  <c r="L971" i="8"/>
  <c r="L970" i="8"/>
  <c r="L969" i="8"/>
  <c r="X968" i="8"/>
  <c r="W968" i="8"/>
  <c r="O968" i="8"/>
  <c r="L968" i="8"/>
  <c r="L967" i="8"/>
  <c r="L966" i="8"/>
  <c r="L965" i="8"/>
  <c r="L964" i="8"/>
  <c r="X963" i="8"/>
  <c r="W963" i="8"/>
  <c r="O963" i="8"/>
  <c r="L963" i="8"/>
  <c r="L992" i="8"/>
  <c r="L991" i="8"/>
  <c r="L990" i="8"/>
  <c r="L989" i="8"/>
  <c r="X988" i="8"/>
  <c r="W988" i="8"/>
  <c r="O988" i="8"/>
  <c r="L988" i="8"/>
  <c r="L987" i="8"/>
  <c r="L986" i="8"/>
  <c r="L985" i="8"/>
  <c r="L984" i="8"/>
  <c r="X983" i="8"/>
  <c r="W983" i="8"/>
  <c r="O983" i="8"/>
  <c r="L983" i="8"/>
  <c r="L1002" i="8"/>
  <c r="L1001" i="8"/>
  <c r="L1000" i="8"/>
  <c r="L999" i="8"/>
  <c r="X998" i="8"/>
  <c r="W998" i="8"/>
  <c r="O998" i="8"/>
  <c r="L998" i="8"/>
  <c r="L942" i="8"/>
  <c r="L941" i="8"/>
  <c r="X938" i="8"/>
  <c r="O938" i="8"/>
  <c r="L905" i="8"/>
  <c r="L904" i="8"/>
  <c r="L903" i="8"/>
  <c r="L902" i="8"/>
  <c r="X901" i="8"/>
  <c r="W901" i="8"/>
  <c r="O901" i="8"/>
  <c r="L901" i="8"/>
  <c r="L870" i="8"/>
  <c r="L869" i="8"/>
  <c r="L868" i="8"/>
  <c r="L867" i="8"/>
  <c r="X866" i="8"/>
  <c r="W866" i="8"/>
  <c r="O866" i="8"/>
  <c r="L866" i="8"/>
  <c r="L865" i="8"/>
  <c r="L864" i="8"/>
  <c r="L863" i="8"/>
  <c r="L862" i="8"/>
  <c r="X861" i="8"/>
  <c r="W861" i="8"/>
  <c r="O861" i="8"/>
  <c r="L861" i="8"/>
  <c r="L860" i="8"/>
  <c r="L859" i="8"/>
  <c r="L858" i="8"/>
  <c r="L857" i="8"/>
  <c r="X856" i="8"/>
  <c r="W856" i="8"/>
  <c r="O856" i="8"/>
  <c r="L856" i="8"/>
  <c r="L855" i="8"/>
  <c r="L854" i="8"/>
  <c r="L853" i="8"/>
  <c r="L852" i="8"/>
  <c r="X851" i="8"/>
  <c r="W851" i="8"/>
  <c r="O851" i="8"/>
  <c r="L851" i="8"/>
  <c r="L890" i="8"/>
  <c r="L889" i="8"/>
  <c r="L888" i="8"/>
  <c r="L887" i="8"/>
  <c r="X886" i="8"/>
  <c r="W886" i="8"/>
  <c r="O886" i="8"/>
  <c r="L886" i="8"/>
  <c r="L885" i="8"/>
  <c r="L884" i="8"/>
  <c r="L883" i="8"/>
  <c r="L882" i="8"/>
  <c r="X881" i="8"/>
  <c r="W881" i="8"/>
  <c r="O881" i="8"/>
  <c r="L881" i="8"/>
  <c r="L880" i="8"/>
  <c r="L879" i="8"/>
  <c r="L878" i="8"/>
  <c r="L877" i="8"/>
  <c r="X876" i="8"/>
  <c r="W876" i="8"/>
  <c r="O876" i="8"/>
  <c r="L876" i="8"/>
  <c r="L875" i="8"/>
  <c r="L874" i="8"/>
  <c r="L873" i="8"/>
  <c r="L872" i="8"/>
  <c r="X871" i="8"/>
  <c r="W871" i="8"/>
  <c r="O871" i="8"/>
  <c r="L871" i="8"/>
  <c r="L900" i="8"/>
  <c r="L899" i="8"/>
  <c r="L898" i="8"/>
  <c r="L897" i="8"/>
  <c r="X896" i="8"/>
  <c r="W896" i="8"/>
  <c r="O896" i="8"/>
  <c r="L896" i="8"/>
  <c r="L895" i="8"/>
  <c r="L894" i="8"/>
  <c r="L893" i="8"/>
  <c r="L892" i="8"/>
  <c r="X891" i="8"/>
  <c r="W891" i="8"/>
  <c r="O891" i="8"/>
  <c r="L891" i="8"/>
  <c r="L910" i="8"/>
  <c r="L909" i="8"/>
  <c r="L908" i="8"/>
  <c r="L907" i="8"/>
  <c r="X906" i="8"/>
  <c r="W906" i="8"/>
  <c r="O906" i="8"/>
  <c r="L906" i="8"/>
  <c r="L850" i="8"/>
  <c r="L849" i="8"/>
  <c r="X846" i="8"/>
  <c r="O846" i="8"/>
  <c r="L788" i="8"/>
  <c r="L787" i="8"/>
  <c r="L786" i="8"/>
  <c r="L785" i="8"/>
  <c r="X784" i="8"/>
  <c r="W784" i="8"/>
  <c r="O784" i="8"/>
  <c r="L784" i="8"/>
  <c r="L803" i="8"/>
  <c r="L802" i="8"/>
  <c r="L801" i="8"/>
  <c r="L800" i="8"/>
  <c r="X799" i="8"/>
  <c r="W799" i="8"/>
  <c r="O799" i="8"/>
  <c r="L799" i="8"/>
  <c r="L798" i="8"/>
  <c r="L797" i="8"/>
  <c r="L796" i="8"/>
  <c r="L795" i="8"/>
  <c r="X794" i="8"/>
  <c r="W794" i="8"/>
  <c r="O794" i="8"/>
  <c r="L794" i="8"/>
  <c r="L793" i="8"/>
  <c r="L792" i="8"/>
  <c r="L791" i="8"/>
  <c r="L790" i="8"/>
  <c r="X789" i="8"/>
  <c r="W789" i="8"/>
  <c r="O789" i="8"/>
  <c r="L789" i="8"/>
  <c r="L783" i="8"/>
  <c r="L782" i="8"/>
  <c r="L781" i="8"/>
  <c r="L780" i="8"/>
  <c r="X779" i="8"/>
  <c r="W779" i="8"/>
  <c r="O779" i="8"/>
  <c r="L779" i="8"/>
  <c r="L778" i="8"/>
  <c r="L777" i="8"/>
  <c r="L776" i="8"/>
  <c r="L775" i="8"/>
  <c r="X774" i="8"/>
  <c r="W774" i="8"/>
  <c r="O774" i="8"/>
  <c r="L774" i="8"/>
  <c r="L773" i="8"/>
  <c r="L772" i="8"/>
  <c r="L771" i="8"/>
  <c r="L770" i="8"/>
  <c r="X769" i="8"/>
  <c r="W769" i="8"/>
  <c r="O769" i="8"/>
  <c r="L769" i="8"/>
  <c r="L768" i="8"/>
  <c r="L767" i="8"/>
  <c r="L766" i="8"/>
  <c r="L765" i="8"/>
  <c r="X764" i="8"/>
  <c r="W764" i="8"/>
  <c r="O764" i="8"/>
  <c r="L764" i="8"/>
  <c r="L763" i="8"/>
  <c r="L762" i="8"/>
  <c r="L761" i="8"/>
  <c r="L760" i="8"/>
  <c r="X759" i="8"/>
  <c r="W759" i="8"/>
  <c r="O759" i="8"/>
  <c r="L759" i="8"/>
  <c r="L823" i="8"/>
  <c r="L822" i="8"/>
  <c r="L821" i="8"/>
  <c r="L820" i="8"/>
  <c r="X819" i="8"/>
  <c r="W819" i="8"/>
  <c r="O819" i="8"/>
  <c r="L819" i="8"/>
  <c r="L818" i="8"/>
  <c r="L817" i="8"/>
  <c r="L816" i="8"/>
  <c r="L815" i="8"/>
  <c r="X814" i="8"/>
  <c r="W814" i="8"/>
  <c r="O814" i="8"/>
  <c r="L814" i="8"/>
  <c r="L813" i="8"/>
  <c r="L812" i="8"/>
  <c r="L811" i="8"/>
  <c r="L810" i="8"/>
  <c r="X809" i="8"/>
  <c r="W809" i="8"/>
  <c r="O809" i="8"/>
  <c r="L809" i="8"/>
  <c r="L808" i="8"/>
  <c r="L807" i="8"/>
  <c r="L806" i="8"/>
  <c r="L805" i="8"/>
  <c r="X804" i="8"/>
  <c r="W804" i="8"/>
  <c r="O804" i="8"/>
  <c r="L804" i="8"/>
  <c r="L758" i="8"/>
  <c r="L757" i="8"/>
  <c r="X754" i="8"/>
  <c r="O754" i="8"/>
  <c r="L711" i="8"/>
  <c r="L710" i="8"/>
  <c r="L709" i="8"/>
  <c r="L708" i="8"/>
  <c r="X707" i="8"/>
  <c r="W707" i="8"/>
  <c r="O707" i="8"/>
  <c r="L707" i="8"/>
  <c r="L686" i="8"/>
  <c r="L685" i="8"/>
  <c r="L684" i="8"/>
  <c r="L683" i="8"/>
  <c r="X682" i="8"/>
  <c r="W682" i="8"/>
  <c r="O682" i="8"/>
  <c r="L682" i="8"/>
  <c r="L681" i="8"/>
  <c r="L680" i="8"/>
  <c r="L679" i="8"/>
  <c r="L678" i="8"/>
  <c r="X677" i="8"/>
  <c r="W677" i="8"/>
  <c r="O677" i="8"/>
  <c r="L677" i="8"/>
  <c r="L676" i="8"/>
  <c r="L675" i="8"/>
  <c r="L674" i="8"/>
  <c r="L673" i="8"/>
  <c r="X672" i="8"/>
  <c r="W672" i="8"/>
  <c r="O672" i="8"/>
  <c r="L672" i="8"/>
  <c r="L671" i="8"/>
  <c r="L670" i="8"/>
  <c r="L669" i="8"/>
  <c r="L668" i="8"/>
  <c r="X667" i="8"/>
  <c r="W667" i="8"/>
  <c r="O667" i="8"/>
  <c r="L667" i="8"/>
  <c r="L706" i="8"/>
  <c r="L705" i="8"/>
  <c r="L704" i="8"/>
  <c r="L703" i="8"/>
  <c r="X702" i="8"/>
  <c r="W702" i="8"/>
  <c r="O702" i="8"/>
  <c r="L702" i="8"/>
  <c r="L701" i="8"/>
  <c r="L700" i="8"/>
  <c r="L699" i="8"/>
  <c r="L698" i="8"/>
  <c r="X697" i="8"/>
  <c r="W697" i="8"/>
  <c r="O697" i="8"/>
  <c r="L697" i="8"/>
  <c r="L696" i="8"/>
  <c r="L695" i="8"/>
  <c r="L694" i="8"/>
  <c r="L693" i="8"/>
  <c r="X692" i="8"/>
  <c r="W692" i="8"/>
  <c r="O692" i="8"/>
  <c r="L692" i="8"/>
  <c r="L691" i="8"/>
  <c r="L690" i="8"/>
  <c r="L689" i="8"/>
  <c r="L688" i="8"/>
  <c r="X687" i="8"/>
  <c r="W687" i="8"/>
  <c r="O687" i="8"/>
  <c r="L687" i="8"/>
  <c r="L721" i="8"/>
  <c r="L720" i="8"/>
  <c r="L719" i="8"/>
  <c r="L718" i="8"/>
  <c r="X717" i="8"/>
  <c r="W717" i="8"/>
  <c r="O717" i="8"/>
  <c r="L717" i="8"/>
  <c r="L716" i="8"/>
  <c r="L715" i="8"/>
  <c r="L714" i="8"/>
  <c r="L713" i="8"/>
  <c r="X712" i="8"/>
  <c r="W712" i="8"/>
  <c r="O712" i="8"/>
  <c r="L712" i="8"/>
  <c r="L726" i="8"/>
  <c r="L725" i="8"/>
  <c r="L724" i="8"/>
  <c r="L723" i="8"/>
  <c r="X722" i="8"/>
  <c r="W722" i="8"/>
  <c r="O722" i="8"/>
  <c r="L722" i="8"/>
  <c r="L666" i="8"/>
  <c r="L665" i="8"/>
  <c r="X662" i="8"/>
  <c r="O662" i="8"/>
  <c r="L629" i="8"/>
  <c r="L628" i="8"/>
  <c r="L627" i="8"/>
  <c r="L626" i="8"/>
  <c r="X625" i="8"/>
  <c r="W625" i="8"/>
  <c r="O625" i="8"/>
  <c r="L625" i="8"/>
  <c r="L594" i="8"/>
  <c r="L593" i="8"/>
  <c r="L592" i="8"/>
  <c r="L591" i="8"/>
  <c r="X590" i="8"/>
  <c r="W590" i="8"/>
  <c r="O590" i="8"/>
  <c r="L590" i="8"/>
  <c r="L589" i="8"/>
  <c r="L588" i="8"/>
  <c r="L587" i="8"/>
  <c r="L586" i="8"/>
  <c r="X585" i="8"/>
  <c r="W585" i="8"/>
  <c r="O585" i="8"/>
  <c r="L585" i="8"/>
  <c r="L584" i="8"/>
  <c r="L583" i="8"/>
  <c r="L582" i="8"/>
  <c r="L581" i="8"/>
  <c r="X580" i="8"/>
  <c r="W580" i="8"/>
  <c r="O580" i="8"/>
  <c r="L580" i="8"/>
  <c r="L579" i="8"/>
  <c r="L578" i="8"/>
  <c r="L577" i="8"/>
  <c r="L576" i="8"/>
  <c r="X575" i="8"/>
  <c r="W575" i="8"/>
  <c r="O575" i="8"/>
  <c r="L575" i="8"/>
  <c r="L614" i="8"/>
  <c r="L613" i="8"/>
  <c r="L612" i="8"/>
  <c r="L611" i="8"/>
  <c r="X610" i="8"/>
  <c r="W610" i="8"/>
  <c r="O610" i="8"/>
  <c r="L610" i="8"/>
  <c r="L609" i="8"/>
  <c r="L608" i="8"/>
  <c r="L607" i="8"/>
  <c r="L606" i="8"/>
  <c r="X605" i="8"/>
  <c r="W605" i="8"/>
  <c r="O605" i="8"/>
  <c r="L605" i="8"/>
  <c r="L604" i="8"/>
  <c r="L603" i="8"/>
  <c r="L602" i="8"/>
  <c r="L601" i="8"/>
  <c r="X600" i="8"/>
  <c r="W600" i="8"/>
  <c r="O600" i="8"/>
  <c r="L600" i="8"/>
  <c r="L599" i="8"/>
  <c r="L598" i="8"/>
  <c r="L597" i="8"/>
  <c r="L596" i="8"/>
  <c r="X595" i="8"/>
  <c r="W595" i="8"/>
  <c r="O595" i="8"/>
  <c r="L595" i="8"/>
  <c r="L624" i="8"/>
  <c r="L623" i="8"/>
  <c r="L622" i="8"/>
  <c r="L621" i="8"/>
  <c r="X620" i="8"/>
  <c r="W620" i="8"/>
  <c r="O620" i="8"/>
  <c r="L620" i="8"/>
  <c r="L619" i="8"/>
  <c r="L618" i="8"/>
  <c r="L617" i="8"/>
  <c r="L616" i="8"/>
  <c r="X615" i="8"/>
  <c r="W615" i="8"/>
  <c r="O615" i="8"/>
  <c r="L615" i="8"/>
  <c r="L634" i="8"/>
  <c r="L633" i="8"/>
  <c r="L632" i="8"/>
  <c r="L631" i="8"/>
  <c r="X630" i="8"/>
  <c r="W630" i="8"/>
  <c r="O630" i="8"/>
  <c r="L630" i="8"/>
  <c r="L574" i="8"/>
  <c r="L573" i="8"/>
  <c r="X570" i="8"/>
  <c r="O570" i="8"/>
  <c r="L537" i="8"/>
  <c r="L536" i="8"/>
  <c r="L535" i="8"/>
  <c r="L534" i="8"/>
  <c r="X533" i="8"/>
  <c r="W533" i="8"/>
  <c r="O533" i="8"/>
  <c r="L533" i="8"/>
  <c r="L502" i="8"/>
  <c r="L501" i="8"/>
  <c r="L500" i="8"/>
  <c r="L499" i="8"/>
  <c r="X498" i="8"/>
  <c r="W498" i="8"/>
  <c r="O498" i="8"/>
  <c r="L498" i="8"/>
  <c r="L497" i="8"/>
  <c r="L496" i="8"/>
  <c r="L495" i="8"/>
  <c r="L494" i="8"/>
  <c r="X493" i="8"/>
  <c r="W493" i="8"/>
  <c r="O493" i="8"/>
  <c r="L493" i="8"/>
  <c r="L492" i="8"/>
  <c r="L491" i="8"/>
  <c r="L490" i="8"/>
  <c r="L489" i="8"/>
  <c r="X488" i="8"/>
  <c r="W488" i="8"/>
  <c r="O488" i="8"/>
  <c r="L488" i="8"/>
  <c r="L487" i="8"/>
  <c r="L486" i="8"/>
  <c r="L485" i="8"/>
  <c r="L484" i="8"/>
  <c r="X483" i="8"/>
  <c r="W483" i="8"/>
  <c r="O483" i="8"/>
  <c r="L483" i="8"/>
  <c r="L522" i="8"/>
  <c r="L521" i="8"/>
  <c r="L520" i="8"/>
  <c r="L519" i="8"/>
  <c r="X518" i="8"/>
  <c r="W518" i="8"/>
  <c r="O518" i="8"/>
  <c r="L518" i="8"/>
  <c r="L517" i="8"/>
  <c r="L516" i="8"/>
  <c r="L515" i="8"/>
  <c r="L514" i="8"/>
  <c r="X513" i="8"/>
  <c r="W513" i="8"/>
  <c r="O513" i="8"/>
  <c r="L513" i="8"/>
  <c r="L512" i="8"/>
  <c r="L511" i="8"/>
  <c r="L510" i="8"/>
  <c r="L509" i="8"/>
  <c r="X508" i="8"/>
  <c r="W508" i="8"/>
  <c r="O508" i="8"/>
  <c r="L508" i="8"/>
  <c r="L507" i="8"/>
  <c r="L506" i="8"/>
  <c r="L505" i="8"/>
  <c r="L504" i="8"/>
  <c r="X503" i="8"/>
  <c r="W503" i="8"/>
  <c r="O503" i="8"/>
  <c r="L503" i="8"/>
  <c r="L532" i="8"/>
  <c r="L531" i="8"/>
  <c r="L530" i="8"/>
  <c r="L529" i="8"/>
  <c r="X528" i="8"/>
  <c r="W528" i="8"/>
  <c r="O528" i="8"/>
  <c r="L528" i="8"/>
  <c r="L527" i="8"/>
  <c r="L526" i="8"/>
  <c r="L525" i="8"/>
  <c r="L524" i="8"/>
  <c r="X523" i="8"/>
  <c r="W523" i="8"/>
  <c r="O523" i="8"/>
  <c r="L523" i="8"/>
  <c r="L542" i="8"/>
  <c r="L541" i="8"/>
  <c r="L540" i="8"/>
  <c r="L539" i="8"/>
  <c r="X538" i="8"/>
  <c r="W538" i="8"/>
  <c r="O538" i="8"/>
  <c r="L538" i="8"/>
  <c r="L482" i="8"/>
  <c r="L481" i="8"/>
  <c r="X478" i="8"/>
  <c r="O478" i="8"/>
  <c r="L445" i="8"/>
  <c r="L444" i="8"/>
  <c r="L443" i="8"/>
  <c r="L442" i="8"/>
  <c r="X441" i="8"/>
  <c r="W441" i="8"/>
  <c r="O441" i="8"/>
  <c r="L441" i="8"/>
  <c r="L440" i="8"/>
  <c r="L439" i="8"/>
  <c r="L438" i="8"/>
  <c r="L437" i="8"/>
  <c r="X436" i="8"/>
  <c r="W436" i="8"/>
  <c r="O436" i="8"/>
  <c r="L436" i="8"/>
  <c r="L410" i="8"/>
  <c r="L409" i="8"/>
  <c r="L408" i="8"/>
  <c r="L407" i="8"/>
  <c r="X406" i="8"/>
  <c r="W406" i="8"/>
  <c r="O406" i="8"/>
  <c r="L406" i="8"/>
  <c r="L405" i="8"/>
  <c r="L404" i="8"/>
  <c r="L403" i="8"/>
  <c r="L402" i="8"/>
  <c r="X401" i="8"/>
  <c r="W401" i="8"/>
  <c r="O401" i="8"/>
  <c r="L401" i="8"/>
  <c r="L400" i="8"/>
  <c r="L399" i="8"/>
  <c r="L398" i="8"/>
  <c r="L397" i="8"/>
  <c r="X396" i="8"/>
  <c r="W396" i="8"/>
  <c r="O396" i="8"/>
  <c r="L396" i="8"/>
  <c r="L395" i="8"/>
  <c r="L394" i="8"/>
  <c r="L393" i="8"/>
  <c r="L392" i="8"/>
  <c r="X391" i="8"/>
  <c r="W391" i="8"/>
  <c r="O391" i="8"/>
  <c r="L391" i="8"/>
  <c r="L430" i="8"/>
  <c r="L429" i="8"/>
  <c r="L428" i="8"/>
  <c r="L427" i="8"/>
  <c r="X426" i="8"/>
  <c r="W426" i="8"/>
  <c r="O426" i="8"/>
  <c r="L426" i="8"/>
  <c r="L425" i="8"/>
  <c r="L424" i="8"/>
  <c r="L423" i="8"/>
  <c r="L422" i="8"/>
  <c r="X421" i="8"/>
  <c r="W421" i="8"/>
  <c r="O421" i="8"/>
  <c r="L421" i="8"/>
  <c r="L420" i="8"/>
  <c r="L419" i="8"/>
  <c r="L418" i="8"/>
  <c r="L417" i="8"/>
  <c r="X416" i="8"/>
  <c r="W416" i="8"/>
  <c r="O416" i="8"/>
  <c r="L416" i="8"/>
  <c r="L415" i="8"/>
  <c r="L414" i="8"/>
  <c r="L413" i="8"/>
  <c r="L412" i="8"/>
  <c r="X411" i="8"/>
  <c r="W411" i="8"/>
  <c r="O411" i="8"/>
  <c r="L411" i="8"/>
  <c r="L450" i="8"/>
  <c r="L449" i="8"/>
  <c r="L448" i="8"/>
  <c r="L447" i="8"/>
  <c r="X446" i="8"/>
  <c r="W446" i="8"/>
  <c r="O446" i="8"/>
  <c r="L446" i="8"/>
  <c r="L435" i="8"/>
  <c r="L434" i="8"/>
  <c r="L433" i="8"/>
  <c r="L432" i="8"/>
  <c r="X431" i="8"/>
  <c r="W431" i="8"/>
  <c r="O431" i="8"/>
  <c r="L431" i="8"/>
  <c r="L390" i="8"/>
  <c r="L389" i="8"/>
  <c r="X386" i="8"/>
  <c r="O386" i="8"/>
  <c r="L353" i="8"/>
  <c r="L352" i="8"/>
  <c r="L351" i="8"/>
  <c r="L350" i="8"/>
  <c r="X349" i="8"/>
  <c r="W349" i="8"/>
  <c r="O349" i="8"/>
  <c r="L349" i="8"/>
  <c r="L318" i="8"/>
  <c r="L317" i="8"/>
  <c r="L316" i="8"/>
  <c r="L315" i="8"/>
  <c r="X314" i="8"/>
  <c r="W314" i="8"/>
  <c r="O314" i="8"/>
  <c r="L314" i="8"/>
  <c r="L313" i="8"/>
  <c r="L312" i="8"/>
  <c r="L311" i="8"/>
  <c r="L310" i="8"/>
  <c r="X309" i="8"/>
  <c r="W309" i="8"/>
  <c r="O309" i="8"/>
  <c r="L309" i="8"/>
  <c r="L308" i="8"/>
  <c r="L307" i="8"/>
  <c r="L306" i="8"/>
  <c r="L305" i="8"/>
  <c r="X304" i="8"/>
  <c r="W304" i="8"/>
  <c r="O304" i="8"/>
  <c r="L304" i="8"/>
  <c r="L303" i="8"/>
  <c r="L302" i="8"/>
  <c r="L301" i="8"/>
  <c r="L300" i="8"/>
  <c r="X299" i="8"/>
  <c r="W299" i="8"/>
  <c r="O299" i="8"/>
  <c r="L299" i="8"/>
  <c r="L338" i="8"/>
  <c r="L337" i="8"/>
  <c r="L336" i="8"/>
  <c r="L335" i="8"/>
  <c r="X334" i="8"/>
  <c r="W334" i="8"/>
  <c r="O334" i="8"/>
  <c r="L334" i="8"/>
  <c r="L333" i="8"/>
  <c r="L332" i="8"/>
  <c r="L331" i="8"/>
  <c r="L330" i="8"/>
  <c r="X329" i="8"/>
  <c r="W329" i="8"/>
  <c r="O329" i="8"/>
  <c r="L329" i="8"/>
  <c r="L328" i="8"/>
  <c r="L327" i="8"/>
  <c r="L326" i="8"/>
  <c r="L325" i="8"/>
  <c r="X324" i="8"/>
  <c r="W324" i="8"/>
  <c r="O324" i="8"/>
  <c r="L324" i="8"/>
  <c r="L323" i="8"/>
  <c r="L322" i="8"/>
  <c r="L321" i="8"/>
  <c r="L320" i="8"/>
  <c r="X319" i="8"/>
  <c r="W319" i="8"/>
  <c r="O319" i="8"/>
  <c r="L319" i="8"/>
  <c r="L348" i="8"/>
  <c r="L347" i="8"/>
  <c r="L346" i="8"/>
  <c r="L345" i="8"/>
  <c r="X344" i="8"/>
  <c r="W344" i="8"/>
  <c r="O344" i="8"/>
  <c r="L344" i="8"/>
  <c r="L343" i="8"/>
  <c r="L342" i="8"/>
  <c r="L341" i="8"/>
  <c r="L340" i="8"/>
  <c r="X339" i="8"/>
  <c r="W339" i="8"/>
  <c r="O339" i="8"/>
  <c r="L339" i="8"/>
  <c r="L358" i="8"/>
  <c r="L357" i="8"/>
  <c r="L356" i="8"/>
  <c r="L355" i="8"/>
  <c r="X354" i="8"/>
  <c r="W354" i="8"/>
  <c r="O354" i="8"/>
  <c r="L354" i="8"/>
  <c r="L298" i="8"/>
  <c r="L297" i="8"/>
  <c r="X294" i="8"/>
  <c r="O294" i="8"/>
  <c r="M1035" i="8" l="1"/>
  <c r="N1035" i="8" s="1"/>
  <c r="M1040" i="8"/>
  <c r="N1040" i="8" s="1"/>
  <c r="M1045" i="8"/>
  <c r="N1045" i="8" s="1"/>
  <c r="M1050" i="8"/>
  <c r="N1050" i="8" s="1"/>
  <c r="M1055" i="8"/>
  <c r="N1055" i="8" s="1"/>
  <c r="U1055" i="8" s="1"/>
  <c r="M1060" i="8"/>
  <c r="N1060" i="8" s="1"/>
  <c r="M1065" i="8"/>
  <c r="N1065" i="8" s="1"/>
  <c r="M1070" i="8"/>
  <c r="N1070" i="8" s="1"/>
  <c r="M1075" i="8"/>
  <c r="N1075" i="8" s="1"/>
  <c r="M1080" i="8"/>
  <c r="N1080" i="8" s="1"/>
  <c r="M1085" i="8"/>
  <c r="N1085" i="8" s="1"/>
  <c r="M1090" i="8"/>
  <c r="N1090" i="8" s="1"/>
  <c r="M953" i="8"/>
  <c r="N953" i="8" s="1"/>
  <c r="U953" i="8" s="1"/>
  <c r="M993" i="8"/>
  <c r="N993" i="8" s="1"/>
  <c r="M948" i="8"/>
  <c r="N948" i="8" s="1"/>
  <c r="M973" i="8"/>
  <c r="N973" i="8" s="1"/>
  <c r="Q973" i="8" s="1"/>
  <c r="V973" i="8" s="1"/>
  <c r="M958" i="8"/>
  <c r="N958" i="8" s="1"/>
  <c r="M943" i="8"/>
  <c r="N943" i="8" s="1"/>
  <c r="M968" i="8"/>
  <c r="N968" i="8" s="1"/>
  <c r="M978" i="8"/>
  <c r="N978" i="8" s="1"/>
  <c r="U978" i="8" s="1"/>
  <c r="M963" i="8"/>
  <c r="N963" i="8" s="1"/>
  <c r="M983" i="8"/>
  <c r="N983" i="8" s="1"/>
  <c r="U983" i="8" s="1"/>
  <c r="M988" i="8"/>
  <c r="N988" i="8" s="1"/>
  <c r="M998" i="8"/>
  <c r="N998" i="8" s="1"/>
  <c r="M861" i="8"/>
  <c r="N861" i="8" s="1"/>
  <c r="Q861" i="8" s="1"/>
  <c r="V861" i="8" s="1"/>
  <c r="M901" i="8"/>
  <c r="N901" i="8" s="1"/>
  <c r="M856" i="8"/>
  <c r="N856" i="8" s="1"/>
  <c r="M866" i="8"/>
  <c r="N866" i="8" s="1"/>
  <c r="M851" i="8"/>
  <c r="N851" i="8" s="1"/>
  <c r="M881" i="8"/>
  <c r="N881" i="8" s="1"/>
  <c r="M876" i="8"/>
  <c r="N876" i="8" s="1"/>
  <c r="Q876" i="8" s="1"/>
  <c r="V876" i="8" s="1"/>
  <c r="M886" i="8"/>
  <c r="N886" i="8" s="1"/>
  <c r="M871" i="8"/>
  <c r="N871" i="8" s="1"/>
  <c r="M891" i="8"/>
  <c r="N891" i="8" s="1"/>
  <c r="M896" i="8"/>
  <c r="N896" i="8" s="1"/>
  <c r="M906" i="8"/>
  <c r="N906" i="8" s="1"/>
  <c r="M794" i="8"/>
  <c r="N794" i="8" s="1"/>
  <c r="M764" i="8"/>
  <c r="N764" i="8" s="1"/>
  <c r="U764" i="8" s="1"/>
  <c r="M814" i="8"/>
  <c r="N814" i="8" s="1"/>
  <c r="U814" i="8" s="1"/>
  <c r="M784" i="8"/>
  <c r="N784" i="8" s="1"/>
  <c r="M789" i="8"/>
  <c r="N789" i="8" s="1"/>
  <c r="Q789" i="8" s="1"/>
  <c r="V789" i="8" s="1"/>
  <c r="M769" i="8"/>
  <c r="N769" i="8" s="1"/>
  <c r="Q769" i="8" s="1"/>
  <c r="V769" i="8" s="1"/>
  <c r="M759" i="8"/>
  <c r="N759" i="8" s="1"/>
  <c r="M799" i="8"/>
  <c r="N799" i="8" s="1"/>
  <c r="U794" i="8"/>
  <c r="M774" i="8"/>
  <c r="N774" i="8" s="1"/>
  <c r="M779" i="8"/>
  <c r="N779" i="8" s="1"/>
  <c r="M809" i="8"/>
  <c r="N809" i="8" s="1"/>
  <c r="Q809" i="8" s="1"/>
  <c r="V809" i="8" s="1"/>
  <c r="M819" i="8"/>
  <c r="N819" i="8" s="1"/>
  <c r="M804" i="8"/>
  <c r="N804" i="8" s="1"/>
  <c r="M677" i="8"/>
  <c r="N677" i="8" s="1"/>
  <c r="Q677" i="8" s="1"/>
  <c r="V677" i="8" s="1"/>
  <c r="M707" i="8"/>
  <c r="N707" i="8" s="1"/>
  <c r="M672" i="8"/>
  <c r="N672" i="8" s="1"/>
  <c r="M682" i="8"/>
  <c r="N682" i="8" s="1"/>
  <c r="M667" i="8"/>
  <c r="N667" i="8" s="1"/>
  <c r="M697" i="8"/>
  <c r="N697" i="8" s="1"/>
  <c r="Q697" i="8" s="1"/>
  <c r="V697" i="8" s="1"/>
  <c r="M692" i="8"/>
  <c r="N692" i="8" s="1"/>
  <c r="U692" i="8" s="1"/>
  <c r="M702" i="8"/>
  <c r="N702" i="8" s="1"/>
  <c r="M687" i="8"/>
  <c r="N687" i="8" s="1"/>
  <c r="M712" i="8"/>
  <c r="N712" i="8" s="1"/>
  <c r="M717" i="8"/>
  <c r="N717" i="8" s="1"/>
  <c r="M722" i="8"/>
  <c r="N722" i="8" s="1"/>
  <c r="M585" i="8"/>
  <c r="N585" i="8" s="1"/>
  <c r="Q585" i="8" s="1"/>
  <c r="V585" i="8" s="1"/>
  <c r="M625" i="8"/>
  <c r="N625" i="8" s="1"/>
  <c r="M605" i="8"/>
  <c r="N605" i="8" s="1"/>
  <c r="Q605" i="8" s="1"/>
  <c r="V605" i="8" s="1"/>
  <c r="M580" i="8"/>
  <c r="N580" i="8" s="1"/>
  <c r="Q580" i="8" s="1"/>
  <c r="V580" i="8" s="1"/>
  <c r="M590" i="8"/>
  <c r="N590" i="8" s="1"/>
  <c r="M575" i="8"/>
  <c r="N575" i="8" s="1"/>
  <c r="M615" i="8"/>
  <c r="N615" i="8" s="1"/>
  <c r="U615" i="8" s="1"/>
  <c r="M600" i="8"/>
  <c r="N600" i="8" s="1"/>
  <c r="Q600" i="8" s="1"/>
  <c r="V600" i="8" s="1"/>
  <c r="M610" i="8"/>
  <c r="N610" i="8" s="1"/>
  <c r="M595" i="8"/>
  <c r="N595" i="8" s="1"/>
  <c r="M620" i="8"/>
  <c r="N620" i="8" s="1"/>
  <c r="M630" i="8"/>
  <c r="N630" i="8" s="1"/>
  <c r="M493" i="8"/>
  <c r="N493" i="8" s="1"/>
  <c r="U493" i="8" s="1"/>
  <c r="M533" i="8"/>
  <c r="N533" i="8" s="1"/>
  <c r="M488" i="8"/>
  <c r="N488" i="8" s="1"/>
  <c r="M498" i="8"/>
  <c r="N498" i="8" s="1"/>
  <c r="M483" i="8"/>
  <c r="N483" i="8" s="1"/>
  <c r="M513" i="8"/>
  <c r="N513" i="8" s="1"/>
  <c r="M508" i="8"/>
  <c r="N508" i="8" s="1"/>
  <c r="Q508" i="8" s="1"/>
  <c r="V508" i="8" s="1"/>
  <c r="M518" i="8"/>
  <c r="N518" i="8" s="1"/>
  <c r="M503" i="8"/>
  <c r="N503" i="8" s="1"/>
  <c r="M523" i="8"/>
  <c r="N523" i="8" s="1"/>
  <c r="M528" i="8"/>
  <c r="N528" i="8" s="1"/>
  <c r="M538" i="8"/>
  <c r="N538" i="8" s="1"/>
  <c r="M436" i="8"/>
  <c r="N436" i="8" s="1"/>
  <c r="Q436" i="8" s="1"/>
  <c r="V436" i="8" s="1"/>
  <c r="M441" i="8"/>
  <c r="N441" i="8" s="1"/>
  <c r="M421" i="8"/>
  <c r="N421" i="8" s="1"/>
  <c r="M396" i="8"/>
  <c r="N396" i="8" s="1"/>
  <c r="M401" i="8"/>
  <c r="N401" i="8" s="1"/>
  <c r="U401" i="8" s="1"/>
  <c r="M406" i="8"/>
  <c r="N406" i="8" s="1"/>
  <c r="M391" i="8"/>
  <c r="N391" i="8" s="1"/>
  <c r="M416" i="8"/>
  <c r="N416" i="8" s="1"/>
  <c r="U416" i="8" s="1"/>
  <c r="M431" i="8"/>
  <c r="N431" i="8" s="1"/>
  <c r="M426" i="8"/>
  <c r="N426" i="8" s="1"/>
  <c r="M411" i="8"/>
  <c r="N411" i="8" s="1"/>
  <c r="M446" i="8"/>
  <c r="N446" i="8" s="1"/>
  <c r="M349" i="8"/>
  <c r="N349" i="8" s="1"/>
  <c r="U349" i="8" s="1"/>
  <c r="M309" i="8"/>
  <c r="N309" i="8" s="1"/>
  <c r="U309" i="8" s="1"/>
  <c r="M304" i="8"/>
  <c r="N304" i="8" s="1"/>
  <c r="U304" i="8" s="1"/>
  <c r="M329" i="8"/>
  <c r="N329" i="8" s="1"/>
  <c r="U329" i="8" s="1"/>
  <c r="M314" i="8"/>
  <c r="N314" i="8" s="1"/>
  <c r="M299" i="8"/>
  <c r="N299" i="8" s="1"/>
  <c r="M324" i="8"/>
  <c r="N324" i="8" s="1"/>
  <c r="M334" i="8"/>
  <c r="N334" i="8" s="1"/>
  <c r="M319" i="8"/>
  <c r="N319" i="8" s="1"/>
  <c r="M339" i="8"/>
  <c r="N339" i="8" s="1"/>
  <c r="U339" i="8" s="1"/>
  <c r="M344" i="8"/>
  <c r="N344" i="8" s="1"/>
  <c r="M354" i="8"/>
  <c r="N354" i="8" s="1"/>
  <c r="U354" i="8" s="1"/>
  <c r="L271" i="8"/>
  <c r="L270" i="8"/>
  <c r="L269" i="8"/>
  <c r="L268" i="8"/>
  <c r="X267" i="8"/>
  <c r="W267" i="8"/>
  <c r="O267" i="8"/>
  <c r="L267" i="8"/>
  <c r="L266" i="8"/>
  <c r="L265" i="8"/>
  <c r="L264" i="8"/>
  <c r="L263" i="8"/>
  <c r="X262" i="8"/>
  <c r="W262" i="8"/>
  <c r="O262" i="8"/>
  <c r="L262" i="8"/>
  <c r="L261" i="8"/>
  <c r="L260" i="8"/>
  <c r="L259" i="8"/>
  <c r="L258" i="8"/>
  <c r="X257" i="8"/>
  <c r="W257" i="8"/>
  <c r="O257" i="8"/>
  <c r="L257" i="8"/>
  <c r="L256" i="8"/>
  <c r="L255" i="8"/>
  <c r="L254" i="8"/>
  <c r="L253" i="8"/>
  <c r="X252" i="8"/>
  <c r="W252" i="8"/>
  <c r="O252" i="8"/>
  <c r="L252" i="8"/>
  <c r="L251" i="8"/>
  <c r="L250" i="8"/>
  <c r="L249" i="8"/>
  <c r="L248" i="8"/>
  <c r="X247" i="8"/>
  <c r="W247" i="8"/>
  <c r="O247" i="8"/>
  <c r="L247" i="8"/>
  <c r="L246" i="8"/>
  <c r="L245" i="8"/>
  <c r="L244" i="8"/>
  <c r="L243" i="8"/>
  <c r="X242" i="8"/>
  <c r="W242" i="8"/>
  <c r="O242" i="8"/>
  <c r="L242" i="8"/>
  <c r="L241" i="8"/>
  <c r="L240" i="8"/>
  <c r="L239" i="8"/>
  <c r="L238" i="8"/>
  <c r="X237" i="8"/>
  <c r="W237" i="8"/>
  <c r="O237" i="8"/>
  <c r="L237" i="8"/>
  <c r="L236" i="8"/>
  <c r="L235" i="8"/>
  <c r="L234" i="8"/>
  <c r="L233" i="8"/>
  <c r="X232" i="8"/>
  <c r="W232" i="8"/>
  <c r="O232" i="8"/>
  <c r="L232" i="8"/>
  <c r="L231" i="8"/>
  <c r="L230" i="8"/>
  <c r="L229" i="8"/>
  <c r="L228" i="8"/>
  <c r="X227" i="8"/>
  <c r="W227" i="8"/>
  <c r="O227" i="8"/>
  <c r="L227" i="8"/>
  <c r="L226" i="8"/>
  <c r="L225" i="8"/>
  <c r="L224" i="8"/>
  <c r="L223" i="8"/>
  <c r="X222" i="8"/>
  <c r="W222" i="8"/>
  <c r="O222" i="8"/>
  <c r="L222" i="8"/>
  <c r="L221" i="8"/>
  <c r="L220" i="8"/>
  <c r="L219" i="8"/>
  <c r="L218" i="8"/>
  <c r="X217" i="8"/>
  <c r="W217" i="8"/>
  <c r="O217" i="8"/>
  <c r="L217" i="8"/>
  <c r="L216" i="8"/>
  <c r="L215" i="8"/>
  <c r="L214" i="8"/>
  <c r="L213" i="8"/>
  <c r="X212" i="8"/>
  <c r="W212" i="8"/>
  <c r="O212" i="8"/>
  <c r="L212" i="8"/>
  <c r="L211" i="8"/>
  <c r="L210" i="8"/>
  <c r="X207" i="8"/>
  <c r="O207" i="8"/>
  <c r="L119" i="8"/>
  <c r="L118" i="8"/>
  <c r="L117" i="8"/>
  <c r="L116" i="8"/>
  <c r="X115" i="8"/>
  <c r="W115" i="8"/>
  <c r="O115" i="8"/>
  <c r="L115" i="8"/>
  <c r="L124" i="8"/>
  <c r="L123" i="8"/>
  <c r="L122" i="8"/>
  <c r="L121" i="8"/>
  <c r="X120" i="8"/>
  <c r="W120" i="8"/>
  <c r="O120" i="8"/>
  <c r="L120" i="8"/>
  <c r="L129" i="8"/>
  <c r="L128" i="8"/>
  <c r="L127" i="8"/>
  <c r="L126" i="8"/>
  <c r="X125" i="8"/>
  <c r="W125" i="8"/>
  <c r="O125" i="8"/>
  <c r="L125" i="8"/>
  <c r="L134" i="8"/>
  <c r="L133" i="8"/>
  <c r="L132" i="8"/>
  <c r="L131" i="8"/>
  <c r="X130" i="8"/>
  <c r="W130" i="8"/>
  <c r="O130" i="8"/>
  <c r="L130" i="8"/>
  <c r="L139" i="8"/>
  <c r="L138" i="8"/>
  <c r="L137" i="8"/>
  <c r="L136" i="8"/>
  <c r="X135" i="8"/>
  <c r="W135" i="8"/>
  <c r="O135" i="8"/>
  <c r="L135" i="8"/>
  <c r="L144" i="8"/>
  <c r="L143" i="8"/>
  <c r="L142" i="8"/>
  <c r="L141" i="8"/>
  <c r="X140" i="8"/>
  <c r="W140" i="8"/>
  <c r="O140" i="8"/>
  <c r="L140" i="8"/>
  <c r="L149" i="8"/>
  <c r="L148" i="8"/>
  <c r="L147" i="8"/>
  <c r="L146" i="8"/>
  <c r="X145" i="8"/>
  <c r="W145" i="8"/>
  <c r="O145" i="8"/>
  <c r="L145" i="8"/>
  <c r="L154" i="8"/>
  <c r="L153" i="8"/>
  <c r="L152" i="8"/>
  <c r="L151" i="8"/>
  <c r="X150" i="8"/>
  <c r="W150" i="8"/>
  <c r="O150" i="8"/>
  <c r="L150" i="8"/>
  <c r="L159" i="8"/>
  <c r="L158" i="8"/>
  <c r="L157" i="8"/>
  <c r="L156" i="8"/>
  <c r="X155" i="8"/>
  <c r="W155" i="8"/>
  <c r="O155" i="8"/>
  <c r="L155" i="8"/>
  <c r="L164" i="8"/>
  <c r="L163" i="8"/>
  <c r="L162" i="8"/>
  <c r="L161" i="8"/>
  <c r="X160" i="8"/>
  <c r="W160" i="8"/>
  <c r="O160" i="8"/>
  <c r="L160" i="8"/>
  <c r="L169" i="8"/>
  <c r="L168" i="8"/>
  <c r="L167" i="8"/>
  <c r="L166" i="8"/>
  <c r="X165" i="8"/>
  <c r="W165" i="8"/>
  <c r="O165" i="8"/>
  <c r="L165" i="8"/>
  <c r="L174" i="8"/>
  <c r="L173" i="8"/>
  <c r="L172" i="8"/>
  <c r="L171" i="8"/>
  <c r="X170" i="8"/>
  <c r="W170" i="8"/>
  <c r="O170" i="8"/>
  <c r="L170" i="8"/>
  <c r="L206" i="8"/>
  <c r="L205" i="8"/>
  <c r="X202" i="8"/>
  <c r="O202" i="8"/>
  <c r="L114" i="8"/>
  <c r="L113" i="8"/>
  <c r="L112" i="8"/>
  <c r="L111" i="8"/>
  <c r="X110" i="8"/>
  <c r="O110" i="8"/>
  <c r="K42" i="8"/>
  <c r="L42" i="8" s="1"/>
  <c r="K41" i="8"/>
  <c r="L41" i="8" s="1"/>
  <c r="K40" i="8"/>
  <c r="L40" i="8" s="1"/>
  <c r="K39" i="8"/>
  <c r="L39" i="8" s="1"/>
  <c r="X38" i="8"/>
  <c r="W38" i="8"/>
  <c r="O38" i="8"/>
  <c r="K38" i="8"/>
  <c r="L38" i="8" s="1"/>
  <c r="K37" i="8"/>
  <c r="L37" i="8" s="1"/>
  <c r="K36" i="8"/>
  <c r="L36" i="8" s="1"/>
  <c r="K35" i="8"/>
  <c r="L35" i="8" s="1"/>
  <c r="K34" i="8"/>
  <c r="L34" i="8" s="1"/>
  <c r="X33" i="8"/>
  <c r="W33" i="8"/>
  <c r="O33" i="8"/>
  <c r="K33" i="8"/>
  <c r="L33" i="8" s="1"/>
  <c r="K32" i="8"/>
  <c r="L32" i="8" s="1"/>
  <c r="K31" i="8"/>
  <c r="L31" i="8" s="1"/>
  <c r="K30" i="8"/>
  <c r="L30" i="8" s="1"/>
  <c r="K29" i="8"/>
  <c r="L29" i="8" s="1"/>
  <c r="X28" i="8"/>
  <c r="O28" i="8"/>
  <c r="K57" i="8"/>
  <c r="L57" i="8" s="1"/>
  <c r="K56" i="8"/>
  <c r="L56" i="8" s="1"/>
  <c r="K55" i="8"/>
  <c r="L55" i="8" s="1"/>
  <c r="K54" i="8"/>
  <c r="L54" i="8" s="1"/>
  <c r="X53" i="8"/>
  <c r="W53" i="8"/>
  <c r="O53" i="8"/>
  <c r="K53" i="8"/>
  <c r="L53" i="8" s="1"/>
  <c r="K52" i="8"/>
  <c r="L52" i="8" s="1"/>
  <c r="K51" i="8"/>
  <c r="L51" i="8" s="1"/>
  <c r="K50" i="8"/>
  <c r="L50" i="8" s="1"/>
  <c r="K49" i="8"/>
  <c r="L49" i="8" s="1"/>
  <c r="X48" i="8"/>
  <c r="W48" i="8"/>
  <c r="O48" i="8"/>
  <c r="K48" i="8"/>
  <c r="L48" i="8" s="1"/>
  <c r="K47" i="8"/>
  <c r="L47" i="8" s="1"/>
  <c r="K46" i="8"/>
  <c r="L46" i="8" s="1"/>
  <c r="K45" i="8"/>
  <c r="L45" i="8" s="1"/>
  <c r="K44" i="8"/>
  <c r="L44" i="8" s="1"/>
  <c r="X43" i="8"/>
  <c r="W43" i="8"/>
  <c r="O43" i="8"/>
  <c r="K43" i="8"/>
  <c r="L43" i="8" s="1"/>
  <c r="K72" i="8"/>
  <c r="L72" i="8" s="1"/>
  <c r="K71" i="8"/>
  <c r="L71" i="8" s="1"/>
  <c r="K70" i="8"/>
  <c r="L70" i="8" s="1"/>
  <c r="K69" i="8"/>
  <c r="L69" i="8" s="1"/>
  <c r="X68" i="8"/>
  <c r="W68" i="8"/>
  <c r="O68" i="8"/>
  <c r="K68" i="8"/>
  <c r="L68" i="8" s="1"/>
  <c r="K67" i="8"/>
  <c r="L67" i="8" s="1"/>
  <c r="K66" i="8"/>
  <c r="L66" i="8" s="1"/>
  <c r="K65" i="8"/>
  <c r="L65" i="8" s="1"/>
  <c r="K64" i="8"/>
  <c r="L64" i="8" s="1"/>
  <c r="X63" i="8"/>
  <c r="W63" i="8"/>
  <c r="O63" i="8"/>
  <c r="K63" i="8"/>
  <c r="L63" i="8" s="1"/>
  <c r="K62" i="8"/>
  <c r="L62" i="8" s="1"/>
  <c r="K61" i="8"/>
  <c r="L61" i="8" s="1"/>
  <c r="K60" i="8"/>
  <c r="L60" i="8" s="1"/>
  <c r="K59" i="8"/>
  <c r="L59" i="8" s="1"/>
  <c r="X58" i="8"/>
  <c r="W58" i="8"/>
  <c r="O58" i="8"/>
  <c r="K58" i="8"/>
  <c r="L58" i="8" s="1"/>
  <c r="K77" i="8"/>
  <c r="L77" i="8" s="1"/>
  <c r="K76" i="8"/>
  <c r="L76" i="8" s="1"/>
  <c r="K75" i="8"/>
  <c r="L75" i="8" s="1"/>
  <c r="K74" i="8"/>
  <c r="L74" i="8" s="1"/>
  <c r="X73" i="8"/>
  <c r="W73" i="8"/>
  <c r="O73" i="8"/>
  <c r="K73" i="8"/>
  <c r="L73" i="8" s="1"/>
  <c r="K82" i="8"/>
  <c r="L82" i="8" s="1"/>
  <c r="K81" i="8"/>
  <c r="L81" i="8" s="1"/>
  <c r="K80" i="8"/>
  <c r="L80" i="8" s="1"/>
  <c r="K79" i="8"/>
  <c r="L79" i="8" s="1"/>
  <c r="X78" i="8"/>
  <c r="W78" i="8"/>
  <c r="O78" i="8"/>
  <c r="K78" i="8"/>
  <c r="L78" i="8" s="1"/>
  <c r="K27" i="8"/>
  <c r="L27" i="8" s="1"/>
  <c r="K26" i="8"/>
  <c r="L26" i="8" s="1"/>
  <c r="K25" i="8"/>
  <c r="L25" i="8" s="1"/>
  <c r="X23" i="8"/>
  <c r="O23" i="8"/>
  <c r="L199" i="8"/>
  <c r="L177" i="8"/>
  <c r="L176" i="8"/>
  <c r="K86" i="8"/>
  <c r="L86" i="8" s="1"/>
  <c r="K85" i="8"/>
  <c r="L85" i="8" s="1"/>
  <c r="K21" i="8"/>
  <c r="L21" i="8" s="1"/>
  <c r="K20" i="8"/>
  <c r="L20" i="8" s="1"/>
  <c r="K16" i="8"/>
  <c r="L16" i="8" s="1"/>
  <c r="K15" i="8"/>
  <c r="L15" i="8" s="1"/>
  <c r="K10" i="8"/>
  <c r="L10" i="8" s="1"/>
  <c r="K11" i="8"/>
  <c r="L11" i="8" s="1"/>
  <c r="K5" i="8"/>
  <c r="L5" i="8" s="1"/>
  <c r="DX50" i="11"/>
  <c r="DM50" i="11"/>
  <c r="DB50" i="11"/>
  <c r="CQ50" i="11"/>
  <c r="CF50" i="11"/>
  <c r="BU50" i="11"/>
  <c r="BJ50" i="11"/>
  <c r="AY50" i="11"/>
  <c r="AN50" i="11"/>
  <c r="AC50" i="11"/>
  <c r="R50" i="11"/>
  <c r="G50" i="11"/>
  <c r="DX49" i="11"/>
  <c r="DM49" i="11"/>
  <c r="DB49" i="11"/>
  <c r="CQ49" i="11"/>
  <c r="CF49" i="11"/>
  <c r="BU49" i="11"/>
  <c r="BJ49" i="11"/>
  <c r="AY49" i="11"/>
  <c r="AN49" i="11"/>
  <c r="AC49" i="11"/>
  <c r="R49" i="11"/>
  <c r="G49" i="11"/>
  <c r="DX48" i="11"/>
  <c r="DM48" i="11"/>
  <c r="DB48" i="11"/>
  <c r="CQ48" i="11"/>
  <c r="CF48" i="11"/>
  <c r="BU48" i="11"/>
  <c r="BJ48" i="11"/>
  <c r="AY48" i="11"/>
  <c r="AN48" i="11"/>
  <c r="AC48" i="11"/>
  <c r="R48" i="11"/>
  <c r="G48" i="11"/>
  <c r="DX47" i="11"/>
  <c r="DM47" i="11"/>
  <c r="DB47" i="11"/>
  <c r="CQ47" i="11"/>
  <c r="CF47" i="11"/>
  <c r="BU47" i="11"/>
  <c r="BJ47" i="11"/>
  <c r="AY47" i="11"/>
  <c r="AN47" i="11"/>
  <c r="AC47" i="11"/>
  <c r="R47" i="11"/>
  <c r="G47" i="11"/>
  <c r="DX46" i="11"/>
  <c r="DM46" i="11"/>
  <c r="DB46" i="11"/>
  <c r="CQ46" i="11"/>
  <c r="CF46" i="11"/>
  <c r="BU46" i="11"/>
  <c r="BJ46" i="11"/>
  <c r="AY46" i="11"/>
  <c r="AN46" i="11"/>
  <c r="AC46" i="11"/>
  <c r="R46" i="11"/>
  <c r="G46" i="11"/>
  <c r="EB45" i="11"/>
  <c r="DX45" i="11"/>
  <c r="DQ45" i="11"/>
  <c r="DM45" i="11"/>
  <c r="DN45" i="11" s="1"/>
  <c r="DP45" i="11" s="1"/>
  <c r="DF45" i="11"/>
  <c r="DB45" i="11"/>
  <c r="CU45" i="11"/>
  <c r="CQ45" i="11"/>
  <c r="CR45" i="11" s="1"/>
  <c r="CT45" i="11" s="1"/>
  <c r="CJ45" i="11"/>
  <c r="CF45" i="11"/>
  <c r="BY45" i="11"/>
  <c r="BU45" i="11"/>
  <c r="BV45" i="11" s="1"/>
  <c r="BX45" i="11" s="1"/>
  <c r="BN45" i="11"/>
  <c r="BJ45" i="11"/>
  <c r="BC45" i="11"/>
  <c r="AY45" i="11"/>
  <c r="AZ45" i="11" s="1"/>
  <c r="BB45" i="11" s="1"/>
  <c r="AR45" i="11"/>
  <c r="AN45" i="11"/>
  <c r="AG45" i="11"/>
  <c r="AC45" i="11"/>
  <c r="AD45" i="11" s="1"/>
  <c r="AF45" i="11" s="1"/>
  <c r="V45" i="11"/>
  <c r="R45" i="11"/>
  <c r="K45" i="11"/>
  <c r="G45" i="11"/>
  <c r="H45" i="11" s="1"/>
  <c r="J45" i="11" s="1"/>
  <c r="DX44" i="11"/>
  <c r="DM44" i="11"/>
  <c r="DB44" i="11"/>
  <c r="CQ44" i="11"/>
  <c r="CF44" i="11"/>
  <c r="BU44" i="11"/>
  <c r="BJ44" i="11"/>
  <c r="AY44" i="11"/>
  <c r="AN44" i="11"/>
  <c r="AC44" i="11"/>
  <c r="R44" i="11"/>
  <c r="G44" i="11"/>
  <c r="DX43" i="11"/>
  <c r="DM43" i="11"/>
  <c r="DB43" i="11"/>
  <c r="CQ43" i="11"/>
  <c r="CF43" i="11"/>
  <c r="BU43" i="11"/>
  <c r="BJ43" i="11"/>
  <c r="AY43" i="11"/>
  <c r="AN43" i="11"/>
  <c r="AC43" i="11"/>
  <c r="R43" i="11"/>
  <c r="G43" i="11"/>
  <c r="DX42" i="11"/>
  <c r="DM42" i="11"/>
  <c r="DB42" i="11"/>
  <c r="CQ42" i="11"/>
  <c r="CF42" i="11"/>
  <c r="BU42" i="11"/>
  <c r="BJ42" i="11"/>
  <c r="AY42" i="11"/>
  <c r="AN42" i="11"/>
  <c r="AC42" i="11"/>
  <c r="R42" i="11"/>
  <c r="G42" i="11"/>
  <c r="DX41" i="11"/>
  <c r="DM41" i="11"/>
  <c r="DB41" i="11"/>
  <c r="CQ41" i="11"/>
  <c r="CF41" i="11"/>
  <c r="BU41" i="11"/>
  <c r="BJ41" i="11"/>
  <c r="AY41" i="11"/>
  <c r="AN41" i="11"/>
  <c r="AC41" i="11"/>
  <c r="R41" i="11"/>
  <c r="G41" i="11"/>
  <c r="DX40" i="11"/>
  <c r="DM40" i="11"/>
  <c r="DB40" i="11"/>
  <c r="CQ40" i="11"/>
  <c r="CF40" i="11"/>
  <c r="BU40" i="11"/>
  <c r="BJ40" i="11"/>
  <c r="AY40" i="11"/>
  <c r="AN40" i="11"/>
  <c r="AC40" i="11"/>
  <c r="R40" i="11"/>
  <c r="G40" i="11"/>
  <c r="EB39" i="11"/>
  <c r="DX39" i="11"/>
  <c r="DQ39" i="11"/>
  <c r="DM39" i="11"/>
  <c r="DN39" i="11" s="1"/>
  <c r="DP39" i="11" s="1"/>
  <c r="DF39" i="11"/>
  <c r="DB39" i="11"/>
  <c r="CU39" i="11"/>
  <c r="CQ39" i="11"/>
  <c r="CR39" i="11" s="1"/>
  <c r="CT39" i="11" s="1"/>
  <c r="CJ39" i="11"/>
  <c r="CF39" i="11"/>
  <c r="BY39" i="11"/>
  <c r="BU39" i="11"/>
  <c r="BV39" i="11" s="1"/>
  <c r="BX39" i="11" s="1"/>
  <c r="BN39" i="11"/>
  <c r="BJ39" i="11"/>
  <c r="BC39" i="11"/>
  <c r="AY39" i="11"/>
  <c r="AZ39" i="11" s="1"/>
  <c r="BB39" i="11" s="1"/>
  <c r="AR39" i="11"/>
  <c r="AN39" i="11"/>
  <c r="AG39" i="11"/>
  <c r="AC39" i="11"/>
  <c r="AD39" i="11" s="1"/>
  <c r="AF39" i="11" s="1"/>
  <c r="V39" i="11"/>
  <c r="R39" i="11"/>
  <c r="K39" i="11"/>
  <c r="G39" i="11"/>
  <c r="H39" i="11" s="1"/>
  <c r="J39" i="11" s="1"/>
  <c r="DX56" i="11"/>
  <c r="DM56" i="11"/>
  <c r="DB56" i="11"/>
  <c r="CQ56" i="11"/>
  <c r="CF56" i="11"/>
  <c r="BU56" i="11"/>
  <c r="BJ56" i="11"/>
  <c r="AY56" i="11"/>
  <c r="AN56" i="11"/>
  <c r="AC56" i="11"/>
  <c r="R56" i="11"/>
  <c r="G56" i="11"/>
  <c r="DX55" i="11"/>
  <c r="DM55" i="11"/>
  <c r="DB55" i="11"/>
  <c r="CQ55" i="11"/>
  <c r="CF55" i="11"/>
  <c r="BU55" i="11"/>
  <c r="BJ55" i="11"/>
  <c r="AY55" i="11"/>
  <c r="AN55" i="11"/>
  <c r="AC55" i="11"/>
  <c r="R55" i="11"/>
  <c r="G55" i="11"/>
  <c r="DX54" i="11"/>
  <c r="DM54" i="11"/>
  <c r="DB54" i="11"/>
  <c r="CQ54" i="11"/>
  <c r="CF54" i="11"/>
  <c r="BU54" i="11"/>
  <c r="BJ54" i="11"/>
  <c r="AY54" i="11"/>
  <c r="AN54" i="11"/>
  <c r="AC54" i="11"/>
  <c r="R54" i="11"/>
  <c r="G54" i="11"/>
  <c r="DX53" i="11"/>
  <c r="DM53" i="11"/>
  <c r="DB53" i="11"/>
  <c r="CQ53" i="11"/>
  <c r="CF53" i="11"/>
  <c r="BU53" i="11"/>
  <c r="BJ53" i="11"/>
  <c r="AY53" i="11"/>
  <c r="AN53" i="11"/>
  <c r="AC53" i="11"/>
  <c r="R53" i="11"/>
  <c r="G53" i="11"/>
  <c r="DX52" i="11"/>
  <c r="DM52" i="11"/>
  <c r="DB52" i="11"/>
  <c r="CQ52" i="11"/>
  <c r="CF52" i="11"/>
  <c r="BU52" i="11"/>
  <c r="BJ52" i="11"/>
  <c r="AY52" i="11"/>
  <c r="AN52" i="11"/>
  <c r="AC52" i="11"/>
  <c r="R52" i="11"/>
  <c r="G52" i="11"/>
  <c r="EB51" i="11"/>
  <c r="DX51" i="11"/>
  <c r="DQ51" i="11"/>
  <c r="DM51" i="11"/>
  <c r="DN51" i="11" s="1"/>
  <c r="DP51" i="11" s="1"/>
  <c r="DF51" i="11"/>
  <c r="DB51" i="11"/>
  <c r="CU51" i="11"/>
  <c r="CQ51" i="11"/>
  <c r="CR51" i="11" s="1"/>
  <c r="CT51" i="11" s="1"/>
  <c r="CJ51" i="11"/>
  <c r="CF51" i="11"/>
  <c r="BY51" i="11"/>
  <c r="BU51" i="11"/>
  <c r="BV51" i="11" s="1"/>
  <c r="BX51" i="11" s="1"/>
  <c r="BN51" i="11"/>
  <c r="BJ51" i="11"/>
  <c r="BC51" i="11"/>
  <c r="AY51" i="11"/>
  <c r="AZ51" i="11" s="1"/>
  <c r="BB51" i="11" s="1"/>
  <c r="AR51" i="11"/>
  <c r="AN51" i="11"/>
  <c r="AG51" i="11"/>
  <c r="AC51" i="11"/>
  <c r="AD51" i="11" s="1"/>
  <c r="AF51" i="11" s="1"/>
  <c r="V51" i="11"/>
  <c r="R51" i="11"/>
  <c r="K51" i="11"/>
  <c r="G51" i="11"/>
  <c r="H51" i="11" s="1"/>
  <c r="J51" i="11" s="1"/>
  <c r="DX38" i="11"/>
  <c r="DM38" i="11"/>
  <c r="DB38" i="11"/>
  <c r="CQ38" i="11"/>
  <c r="CF38" i="11"/>
  <c r="BU38" i="11"/>
  <c r="BJ38" i="11"/>
  <c r="AY38" i="11"/>
  <c r="AN38" i="11"/>
  <c r="AC38" i="11"/>
  <c r="R38" i="11"/>
  <c r="G38" i="11"/>
  <c r="DX37" i="11"/>
  <c r="DM37" i="11"/>
  <c r="DB37" i="11"/>
  <c r="CQ37" i="11"/>
  <c r="CF37" i="11"/>
  <c r="BU37" i="11"/>
  <c r="BJ37" i="11"/>
  <c r="AY37" i="11"/>
  <c r="AN37" i="11"/>
  <c r="AC37" i="11"/>
  <c r="R37" i="11"/>
  <c r="G37" i="11"/>
  <c r="DX36" i="11"/>
  <c r="DM36" i="11"/>
  <c r="DB36" i="11"/>
  <c r="CQ36" i="11"/>
  <c r="CF36" i="11"/>
  <c r="BU36" i="11"/>
  <c r="BJ36" i="11"/>
  <c r="AY36" i="11"/>
  <c r="AN36" i="11"/>
  <c r="AC36" i="11"/>
  <c r="R36" i="11"/>
  <c r="G36" i="11"/>
  <c r="DX35" i="11"/>
  <c r="DM35" i="11"/>
  <c r="DB35" i="11"/>
  <c r="CQ35" i="11"/>
  <c r="CF35" i="11"/>
  <c r="BU35" i="11"/>
  <c r="BJ35" i="11"/>
  <c r="AY35" i="11"/>
  <c r="AN35" i="11"/>
  <c r="AC35" i="11"/>
  <c r="R35" i="11"/>
  <c r="G35" i="11"/>
  <c r="DX34" i="11"/>
  <c r="DM34" i="11"/>
  <c r="DB34" i="11"/>
  <c r="CQ34" i="11"/>
  <c r="CF34" i="11"/>
  <c r="BU34" i="11"/>
  <c r="BJ34" i="11"/>
  <c r="AY34" i="11"/>
  <c r="AN34" i="11"/>
  <c r="AC34" i="11"/>
  <c r="R34" i="11"/>
  <c r="G34" i="11"/>
  <c r="EB33" i="11"/>
  <c r="DX33" i="11"/>
  <c r="DQ33" i="11"/>
  <c r="DM33" i="11"/>
  <c r="DN33" i="11" s="1"/>
  <c r="DP33" i="11" s="1"/>
  <c r="DF33" i="11"/>
  <c r="DB33" i="11"/>
  <c r="CU33" i="11"/>
  <c r="CQ33" i="11"/>
  <c r="CR33" i="11" s="1"/>
  <c r="CT33" i="11" s="1"/>
  <c r="CJ33" i="11"/>
  <c r="CF33" i="11"/>
  <c r="BY33" i="11"/>
  <c r="BU33" i="11"/>
  <c r="BV33" i="11" s="1"/>
  <c r="BX33" i="11" s="1"/>
  <c r="BN33" i="11"/>
  <c r="BJ33" i="11"/>
  <c r="BC33" i="11"/>
  <c r="AY33" i="11"/>
  <c r="AZ33" i="11" s="1"/>
  <c r="BB33" i="11" s="1"/>
  <c r="AR33" i="11"/>
  <c r="AN33" i="11"/>
  <c r="AG33" i="11"/>
  <c r="AC33" i="11"/>
  <c r="AD33" i="11" s="1"/>
  <c r="AF33" i="11" s="1"/>
  <c r="V33" i="11"/>
  <c r="R33" i="11"/>
  <c r="K33" i="11"/>
  <c r="G33" i="11"/>
  <c r="H33" i="11" s="1"/>
  <c r="J33" i="11" s="1"/>
  <c r="DX26" i="11"/>
  <c r="DM26" i="11"/>
  <c r="DB26" i="11"/>
  <c r="CQ26" i="11"/>
  <c r="CF26" i="11"/>
  <c r="BU26" i="11"/>
  <c r="BJ26" i="11"/>
  <c r="AY26" i="11"/>
  <c r="AN26" i="11"/>
  <c r="AC26" i="11"/>
  <c r="R26" i="11"/>
  <c r="G26" i="11"/>
  <c r="DX25" i="11"/>
  <c r="DM25" i="11"/>
  <c r="DB25" i="11"/>
  <c r="CQ25" i="11"/>
  <c r="CF25" i="11"/>
  <c r="BU25" i="11"/>
  <c r="BJ25" i="11"/>
  <c r="AY25" i="11"/>
  <c r="AN25" i="11"/>
  <c r="AC25" i="11"/>
  <c r="R25" i="11"/>
  <c r="G25" i="11"/>
  <c r="DX24" i="11"/>
  <c r="DM24" i="11"/>
  <c r="DB24" i="11"/>
  <c r="CQ24" i="11"/>
  <c r="CF24" i="11"/>
  <c r="BU24" i="11"/>
  <c r="BJ24" i="11"/>
  <c r="AY24" i="11"/>
  <c r="AN24" i="11"/>
  <c r="AC24" i="11"/>
  <c r="R24" i="11"/>
  <c r="G24" i="11"/>
  <c r="DX23" i="11"/>
  <c r="DM23" i="11"/>
  <c r="DB23" i="11"/>
  <c r="CQ23" i="11"/>
  <c r="CF23" i="11"/>
  <c r="BU23" i="11"/>
  <c r="BJ23" i="11"/>
  <c r="AY23" i="11"/>
  <c r="AN23" i="11"/>
  <c r="AC23" i="11"/>
  <c r="R23" i="11"/>
  <c r="G23" i="11"/>
  <c r="DX22" i="11"/>
  <c r="DM22" i="11"/>
  <c r="DB22" i="11"/>
  <c r="CQ22" i="11"/>
  <c r="CF22" i="11"/>
  <c r="BU22" i="11"/>
  <c r="BJ22" i="11"/>
  <c r="AY22" i="11"/>
  <c r="AN22" i="11"/>
  <c r="AC22" i="11"/>
  <c r="R22" i="11"/>
  <c r="G22" i="11"/>
  <c r="EB21" i="11"/>
  <c r="DX21" i="11"/>
  <c r="DQ21" i="11"/>
  <c r="DM21" i="11"/>
  <c r="DN21" i="11" s="1"/>
  <c r="DP21" i="11" s="1"/>
  <c r="DF21" i="11"/>
  <c r="DB21" i="11"/>
  <c r="CU21" i="11"/>
  <c r="CQ21" i="11"/>
  <c r="CR21" i="11" s="1"/>
  <c r="CT21" i="11" s="1"/>
  <c r="CJ21" i="11"/>
  <c r="CF21" i="11"/>
  <c r="BY21" i="11"/>
  <c r="BU21" i="11"/>
  <c r="BV21" i="11" s="1"/>
  <c r="BX21" i="11" s="1"/>
  <c r="BN21" i="11"/>
  <c r="BJ21" i="11"/>
  <c r="BC21" i="11"/>
  <c r="AY21" i="11"/>
  <c r="AZ21" i="11" s="1"/>
  <c r="BB21" i="11" s="1"/>
  <c r="AR21" i="11"/>
  <c r="AN21" i="11"/>
  <c r="AG21" i="11"/>
  <c r="AC21" i="11"/>
  <c r="AD21" i="11" s="1"/>
  <c r="AF21" i="11" s="1"/>
  <c r="V21" i="11"/>
  <c r="R21" i="11"/>
  <c r="K21" i="11"/>
  <c r="G21" i="11"/>
  <c r="H21" i="11" s="1"/>
  <c r="J21" i="11" s="1"/>
  <c r="DX32" i="11"/>
  <c r="DM32" i="11"/>
  <c r="DB32" i="11"/>
  <c r="CQ32" i="11"/>
  <c r="CF32" i="11"/>
  <c r="BU32" i="11"/>
  <c r="BJ32" i="11"/>
  <c r="AY32" i="11"/>
  <c r="AN32" i="11"/>
  <c r="AC32" i="11"/>
  <c r="R32" i="11"/>
  <c r="G32" i="11"/>
  <c r="DX31" i="11"/>
  <c r="DM31" i="11"/>
  <c r="DB31" i="11"/>
  <c r="CQ31" i="11"/>
  <c r="CF31" i="11"/>
  <c r="BU31" i="11"/>
  <c r="BJ31" i="11"/>
  <c r="AY31" i="11"/>
  <c r="AN31" i="11"/>
  <c r="AC31" i="11"/>
  <c r="R31" i="11"/>
  <c r="G31" i="11"/>
  <c r="DX30" i="11"/>
  <c r="DM30" i="11"/>
  <c r="DB30" i="11"/>
  <c r="CQ30" i="11"/>
  <c r="CF30" i="11"/>
  <c r="BU30" i="11"/>
  <c r="BJ30" i="11"/>
  <c r="AY30" i="11"/>
  <c r="AN30" i="11"/>
  <c r="AC30" i="11"/>
  <c r="R30" i="11"/>
  <c r="G30" i="11"/>
  <c r="DX29" i="11"/>
  <c r="DM29" i="11"/>
  <c r="DB29" i="11"/>
  <c r="CQ29" i="11"/>
  <c r="CF29" i="11"/>
  <c r="BU29" i="11"/>
  <c r="BJ29" i="11"/>
  <c r="AY29" i="11"/>
  <c r="AN29" i="11"/>
  <c r="AC29" i="11"/>
  <c r="R29" i="11"/>
  <c r="G29" i="11"/>
  <c r="DX28" i="11"/>
  <c r="DM28" i="11"/>
  <c r="DB28" i="11"/>
  <c r="CQ28" i="11"/>
  <c r="CF28" i="11"/>
  <c r="BU28" i="11"/>
  <c r="BJ28" i="11"/>
  <c r="AY28" i="11"/>
  <c r="AN28" i="11"/>
  <c r="AC28" i="11"/>
  <c r="R28" i="11"/>
  <c r="G28" i="11"/>
  <c r="EB27" i="11"/>
  <c r="DX27" i="11"/>
  <c r="DQ27" i="11"/>
  <c r="DM27" i="11"/>
  <c r="DN27" i="11" s="1"/>
  <c r="DP27" i="11" s="1"/>
  <c r="DF27" i="11"/>
  <c r="DB27" i="11"/>
  <c r="CU27" i="11"/>
  <c r="CQ27" i="11"/>
  <c r="CR27" i="11" s="1"/>
  <c r="CT27" i="11" s="1"/>
  <c r="CJ27" i="11"/>
  <c r="CF27" i="11"/>
  <c r="BY27" i="11"/>
  <c r="BU27" i="11"/>
  <c r="BV27" i="11" s="1"/>
  <c r="BX27" i="11" s="1"/>
  <c r="BN27" i="11"/>
  <c r="BJ27" i="11"/>
  <c r="BC27" i="11"/>
  <c r="AY27" i="11"/>
  <c r="AZ27" i="11" s="1"/>
  <c r="BB27" i="11" s="1"/>
  <c r="AR27" i="11"/>
  <c r="AN27" i="11"/>
  <c r="AG27" i="11"/>
  <c r="AC27" i="11"/>
  <c r="AD27" i="11" s="1"/>
  <c r="AF27" i="11" s="1"/>
  <c r="V27" i="11"/>
  <c r="R27" i="11"/>
  <c r="K27" i="11"/>
  <c r="G27" i="11"/>
  <c r="DX62" i="11"/>
  <c r="DM62" i="11"/>
  <c r="DB62" i="11"/>
  <c r="CQ62" i="11"/>
  <c r="CF62" i="11"/>
  <c r="BU62" i="11"/>
  <c r="BJ62" i="11"/>
  <c r="AY62" i="11"/>
  <c r="AN62" i="11"/>
  <c r="AC62" i="11"/>
  <c r="R62" i="11"/>
  <c r="G62" i="11"/>
  <c r="DX61" i="11"/>
  <c r="DM61" i="11"/>
  <c r="DB61" i="11"/>
  <c r="CQ61" i="11"/>
  <c r="CF61" i="11"/>
  <c r="BU61" i="11"/>
  <c r="BJ61" i="11"/>
  <c r="AY61" i="11"/>
  <c r="AN61" i="11"/>
  <c r="AC61" i="11"/>
  <c r="R61" i="11"/>
  <c r="G61" i="11"/>
  <c r="DX60" i="11"/>
  <c r="DM60" i="11"/>
  <c r="DB60" i="11"/>
  <c r="CQ60" i="11"/>
  <c r="CF60" i="11"/>
  <c r="BU60" i="11"/>
  <c r="BJ60" i="11"/>
  <c r="AY60" i="11"/>
  <c r="AN60" i="11"/>
  <c r="AC60" i="11"/>
  <c r="R60" i="11"/>
  <c r="G60" i="11"/>
  <c r="DX59" i="11"/>
  <c r="DM59" i="11"/>
  <c r="DB59" i="11"/>
  <c r="CQ59" i="11"/>
  <c r="CF59" i="11"/>
  <c r="BU59" i="11"/>
  <c r="BJ59" i="11"/>
  <c r="AY59" i="11"/>
  <c r="AN59" i="11"/>
  <c r="AC59" i="11"/>
  <c r="R59" i="11"/>
  <c r="G59" i="11"/>
  <c r="DX58" i="11"/>
  <c r="DM58" i="11"/>
  <c r="DB58" i="11"/>
  <c r="CQ58" i="11"/>
  <c r="CF58" i="11"/>
  <c r="BU58" i="11"/>
  <c r="BJ58" i="11"/>
  <c r="AY58" i="11"/>
  <c r="AN58" i="11"/>
  <c r="AC58" i="11"/>
  <c r="R58" i="11"/>
  <c r="G58" i="11"/>
  <c r="EB57" i="11"/>
  <c r="DX57" i="11"/>
  <c r="DQ57" i="11"/>
  <c r="DM57" i="11"/>
  <c r="DN57" i="11" s="1"/>
  <c r="DF57" i="11"/>
  <c r="DB57" i="11"/>
  <c r="CU57" i="11"/>
  <c r="CQ57" i="11"/>
  <c r="CR57" i="11" s="1"/>
  <c r="CJ57" i="11"/>
  <c r="CF57" i="11"/>
  <c r="BY57" i="11"/>
  <c r="BU57" i="11"/>
  <c r="BV57" i="11" s="1"/>
  <c r="BN57" i="11"/>
  <c r="BJ57" i="11"/>
  <c r="BC57" i="11"/>
  <c r="AY57" i="11"/>
  <c r="AZ57" i="11" s="1"/>
  <c r="AR57" i="11"/>
  <c r="AN57" i="11"/>
  <c r="AG57" i="11"/>
  <c r="AC57" i="11"/>
  <c r="AD57" i="11" s="1"/>
  <c r="AF57" i="11" s="1"/>
  <c r="V57" i="11"/>
  <c r="R57" i="11"/>
  <c r="K57" i="11"/>
  <c r="G57" i="11"/>
  <c r="H57" i="11" s="1"/>
  <c r="J57" i="11" s="1"/>
  <c r="DX68" i="11"/>
  <c r="DM68" i="11"/>
  <c r="DB68" i="11"/>
  <c r="CQ68" i="11"/>
  <c r="CF68" i="11"/>
  <c r="BU68" i="11"/>
  <c r="BJ68" i="11"/>
  <c r="AY68" i="11"/>
  <c r="AN68" i="11"/>
  <c r="AC68" i="11"/>
  <c r="R68" i="11"/>
  <c r="G68" i="11"/>
  <c r="DX67" i="11"/>
  <c r="DM67" i="11"/>
  <c r="DB67" i="11"/>
  <c r="CQ67" i="11"/>
  <c r="CF67" i="11"/>
  <c r="BU67" i="11"/>
  <c r="BJ67" i="11"/>
  <c r="AY67" i="11"/>
  <c r="AN67" i="11"/>
  <c r="AC67" i="11"/>
  <c r="R67" i="11"/>
  <c r="G67" i="11"/>
  <c r="DX66" i="11"/>
  <c r="DM66" i="11"/>
  <c r="DB66" i="11"/>
  <c r="CQ66" i="11"/>
  <c r="CF66" i="11"/>
  <c r="BU66" i="11"/>
  <c r="BJ66" i="11"/>
  <c r="AY66" i="11"/>
  <c r="AN66" i="11"/>
  <c r="AC66" i="11"/>
  <c r="R66" i="11"/>
  <c r="G66" i="11"/>
  <c r="DX65" i="11"/>
  <c r="DM65" i="11"/>
  <c r="DB65" i="11"/>
  <c r="CQ65" i="11"/>
  <c r="CF65" i="11"/>
  <c r="BU65" i="11"/>
  <c r="BJ65" i="11"/>
  <c r="AY65" i="11"/>
  <c r="AN65" i="11"/>
  <c r="AC65" i="11"/>
  <c r="R65" i="11"/>
  <c r="G65" i="11"/>
  <c r="DX64" i="11"/>
  <c r="DM64" i="11"/>
  <c r="DB64" i="11"/>
  <c r="CQ64" i="11"/>
  <c r="CF64" i="11"/>
  <c r="BU64" i="11"/>
  <c r="BJ64" i="11"/>
  <c r="AY64" i="11"/>
  <c r="AN64" i="11"/>
  <c r="AC64" i="11"/>
  <c r="R64" i="11"/>
  <c r="G64" i="11"/>
  <c r="EB63" i="11"/>
  <c r="DX63" i="11"/>
  <c r="DQ63" i="11"/>
  <c r="DM63" i="11"/>
  <c r="DF63" i="11"/>
  <c r="DB63" i="11"/>
  <c r="CU63" i="11"/>
  <c r="CQ63" i="11"/>
  <c r="CR63" i="11" s="1"/>
  <c r="CT63" i="11" s="1"/>
  <c r="CJ63" i="11"/>
  <c r="CF63" i="11"/>
  <c r="BY63" i="11"/>
  <c r="BU63" i="11"/>
  <c r="BN63" i="11"/>
  <c r="BJ63" i="11"/>
  <c r="BC63" i="11"/>
  <c r="AY63" i="11"/>
  <c r="AZ63" i="11" s="1"/>
  <c r="BB63" i="11" s="1"/>
  <c r="AR63" i="11"/>
  <c r="AN63" i="11"/>
  <c r="AG63" i="11"/>
  <c r="AC63" i="11"/>
  <c r="V63" i="11"/>
  <c r="R63" i="11"/>
  <c r="K63" i="11"/>
  <c r="G63" i="11"/>
  <c r="H63" i="11" s="1"/>
  <c r="J63" i="11" s="1"/>
  <c r="AO63" i="11" l="1"/>
  <c r="AQ63" i="11" s="1"/>
  <c r="CG63" i="11"/>
  <c r="CI63" i="11" s="1"/>
  <c r="DY63" i="11"/>
  <c r="EA63" i="11" s="1"/>
  <c r="DN63" i="11"/>
  <c r="DP63" i="11" s="1"/>
  <c r="AD63" i="11"/>
  <c r="AF63" i="11" s="1"/>
  <c r="BV63" i="11"/>
  <c r="BX63" i="11" s="1"/>
  <c r="AO57" i="11"/>
  <c r="AQ57" i="11" s="1"/>
  <c r="CG57" i="11"/>
  <c r="CI57" i="11" s="1"/>
  <c r="DY57" i="11"/>
  <c r="AO27" i="11"/>
  <c r="AQ27" i="11" s="1"/>
  <c r="CG27" i="11"/>
  <c r="CI27" i="11" s="1"/>
  <c r="DY27" i="11"/>
  <c r="EA27" i="11" s="1"/>
  <c r="AO21" i="11"/>
  <c r="AQ21" i="11" s="1"/>
  <c r="CG21" i="11"/>
  <c r="CI21" i="11" s="1"/>
  <c r="DY21" i="11"/>
  <c r="EA21" i="11" s="1"/>
  <c r="AO33" i="11"/>
  <c r="AQ33" i="11" s="1"/>
  <c r="CG33" i="11"/>
  <c r="CI33" i="11" s="1"/>
  <c r="DY33" i="11"/>
  <c r="EA33" i="11" s="1"/>
  <c r="AO51" i="11"/>
  <c r="AQ51" i="11" s="1"/>
  <c r="CG51" i="11"/>
  <c r="CI51" i="11" s="1"/>
  <c r="DY51" i="11"/>
  <c r="EA51" i="11" s="1"/>
  <c r="AO39" i="11"/>
  <c r="AQ39" i="11" s="1"/>
  <c r="CG39" i="11"/>
  <c r="CI39" i="11" s="1"/>
  <c r="DY39" i="11"/>
  <c r="EA39" i="11" s="1"/>
  <c r="AO45" i="11"/>
  <c r="AQ45" i="11" s="1"/>
  <c r="CG45" i="11"/>
  <c r="CI45" i="11" s="1"/>
  <c r="DY45" i="11"/>
  <c r="EA45" i="11" s="1"/>
  <c r="DC63" i="11"/>
  <c r="DE63" i="11" s="1"/>
  <c r="S57" i="11"/>
  <c r="BK57" i="11"/>
  <c r="BM57" i="11" s="1"/>
  <c r="S27" i="11"/>
  <c r="U27" i="11" s="1"/>
  <c r="BK27" i="11"/>
  <c r="BM27" i="11" s="1"/>
  <c r="DC27" i="11"/>
  <c r="DE27" i="11" s="1"/>
  <c r="S21" i="11"/>
  <c r="U21" i="11" s="1"/>
  <c r="BK21" i="11"/>
  <c r="BM21" i="11" s="1"/>
  <c r="DC21" i="11"/>
  <c r="DE21" i="11" s="1"/>
  <c r="S33" i="11"/>
  <c r="U33" i="11" s="1"/>
  <c r="BK33" i="11"/>
  <c r="BM33" i="11" s="1"/>
  <c r="DC33" i="11"/>
  <c r="DE33" i="11" s="1"/>
  <c r="S51" i="11"/>
  <c r="U51" i="11" s="1"/>
  <c r="BK51" i="11"/>
  <c r="BM51" i="11" s="1"/>
  <c r="DC51" i="11"/>
  <c r="DE51" i="11" s="1"/>
  <c r="S39" i="11"/>
  <c r="U39" i="11" s="1"/>
  <c r="BK39" i="11"/>
  <c r="BM39" i="11" s="1"/>
  <c r="DC39" i="11"/>
  <c r="DE39" i="11" s="1"/>
  <c r="S45" i="11"/>
  <c r="U45" i="11" s="1"/>
  <c r="BK45" i="11"/>
  <c r="BM45" i="11" s="1"/>
  <c r="DC45" i="11"/>
  <c r="DE45" i="11" s="1"/>
  <c r="S63" i="11"/>
  <c r="U63" i="11" s="1"/>
  <c r="BK63" i="11"/>
  <c r="BM63" i="11" s="1"/>
  <c r="DC57" i="11"/>
  <c r="DE57" i="11" s="1"/>
  <c r="U1045" i="8"/>
  <c r="Q1035" i="8"/>
  <c r="V1035" i="8" s="1"/>
  <c r="U1035" i="8"/>
  <c r="Q1055" i="8"/>
  <c r="V1055" i="8" s="1"/>
  <c r="U1040" i="8"/>
  <c r="U1050" i="8"/>
  <c r="Q1050" i="8"/>
  <c r="V1050" i="8" s="1"/>
  <c r="U1065" i="8"/>
  <c r="U1070" i="8"/>
  <c r="Q1070" i="8"/>
  <c r="V1070" i="8" s="1"/>
  <c r="U1060" i="8"/>
  <c r="U1075" i="8"/>
  <c r="U1085" i="8"/>
  <c r="Q1085" i="8"/>
  <c r="V1085" i="8" s="1"/>
  <c r="U1080" i="8"/>
  <c r="U1090" i="8"/>
  <c r="Q953" i="8"/>
  <c r="V953" i="8" s="1"/>
  <c r="U948" i="8"/>
  <c r="U993" i="8"/>
  <c r="U958" i="8"/>
  <c r="U943" i="8"/>
  <c r="Q968" i="8"/>
  <c r="V968" i="8" s="1"/>
  <c r="U968" i="8"/>
  <c r="U973" i="8"/>
  <c r="Q978" i="8"/>
  <c r="V978" i="8" s="1"/>
  <c r="U963" i="8"/>
  <c r="Q983" i="8"/>
  <c r="V983" i="8" s="1"/>
  <c r="U988" i="8"/>
  <c r="U998" i="8"/>
  <c r="U856" i="8"/>
  <c r="U901" i="8"/>
  <c r="U881" i="8"/>
  <c r="Q881" i="8"/>
  <c r="V881" i="8" s="1"/>
  <c r="U866" i="8"/>
  <c r="U861" i="8"/>
  <c r="U851" i="8"/>
  <c r="Q891" i="8"/>
  <c r="V891" i="8" s="1"/>
  <c r="U891" i="8"/>
  <c r="U876" i="8"/>
  <c r="U886" i="8"/>
  <c r="U871" i="8"/>
  <c r="U896" i="8"/>
  <c r="U906" i="8"/>
  <c r="Q764" i="8"/>
  <c r="V764" i="8" s="1"/>
  <c r="Q794" i="8"/>
  <c r="V794" i="8" s="1"/>
  <c r="U789" i="8"/>
  <c r="U784" i="8"/>
  <c r="U774" i="8"/>
  <c r="U769" i="8"/>
  <c r="U779" i="8"/>
  <c r="U799" i="8"/>
  <c r="U759" i="8"/>
  <c r="Q814" i="8"/>
  <c r="V814" i="8" s="1"/>
  <c r="U809" i="8"/>
  <c r="U819" i="8"/>
  <c r="U804" i="8"/>
  <c r="U672" i="8"/>
  <c r="U707" i="8"/>
  <c r="Q692" i="8"/>
  <c r="V692" i="8" s="1"/>
  <c r="U682" i="8"/>
  <c r="U677" i="8"/>
  <c r="U667" i="8"/>
  <c r="U712" i="8"/>
  <c r="Q712" i="8"/>
  <c r="V712" i="8" s="1"/>
  <c r="U702" i="8"/>
  <c r="U697" i="8"/>
  <c r="U687" i="8"/>
  <c r="U717" i="8"/>
  <c r="U722" i="8"/>
  <c r="U625" i="8"/>
  <c r="U580" i="8"/>
  <c r="Q615" i="8"/>
  <c r="V615" i="8" s="1"/>
  <c r="U585" i="8"/>
  <c r="U590" i="8"/>
  <c r="U575" i="8"/>
  <c r="U600" i="8"/>
  <c r="U595" i="8"/>
  <c r="U610" i="8"/>
  <c r="U605" i="8"/>
  <c r="U620" i="8"/>
  <c r="U630" i="8"/>
  <c r="U488" i="8"/>
  <c r="U533" i="8"/>
  <c r="U498" i="8"/>
  <c r="Q493" i="8"/>
  <c r="V493" i="8" s="1"/>
  <c r="U483" i="8"/>
  <c r="U513" i="8"/>
  <c r="Q513" i="8"/>
  <c r="V513" i="8" s="1"/>
  <c r="U508" i="8"/>
  <c r="U503" i="8"/>
  <c r="U518" i="8"/>
  <c r="U523" i="8"/>
  <c r="Q523" i="8"/>
  <c r="V523" i="8" s="1"/>
  <c r="U528" i="8"/>
  <c r="U538" i="8"/>
  <c r="Q421" i="8"/>
  <c r="V421" i="8" s="1"/>
  <c r="U421" i="8"/>
  <c r="U436" i="8"/>
  <c r="U441" i="8"/>
  <c r="U431" i="8"/>
  <c r="Q431" i="8"/>
  <c r="V431" i="8" s="1"/>
  <c r="U396" i="8"/>
  <c r="Q396" i="8"/>
  <c r="V396" i="8" s="1"/>
  <c r="Q401" i="8"/>
  <c r="V401" i="8" s="1"/>
  <c r="U406" i="8"/>
  <c r="U391" i="8"/>
  <c r="U426" i="8"/>
  <c r="Q416" i="8"/>
  <c r="V416" i="8" s="1"/>
  <c r="U411" i="8"/>
  <c r="U446" i="8"/>
  <c r="Q349" i="8"/>
  <c r="V349" i="8" s="1"/>
  <c r="Q304" i="8"/>
  <c r="V304" i="8" s="1"/>
  <c r="Q329" i="8"/>
  <c r="V329" i="8" s="1"/>
  <c r="Q309" i="8"/>
  <c r="V309" i="8" s="1"/>
  <c r="U314" i="8"/>
  <c r="U299" i="8"/>
  <c r="U324" i="8"/>
  <c r="U334" i="8"/>
  <c r="U319" i="8"/>
  <c r="M237" i="8"/>
  <c r="N237" i="8" s="1"/>
  <c r="U237" i="8" s="1"/>
  <c r="U344" i="8"/>
  <c r="Q339" i="8"/>
  <c r="V339" i="8" s="1"/>
  <c r="M257" i="8"/>
  <c r="N257" i="8" s="1"/>
  <c r="U257" i="8" s="1"/>
  <c r="Q354" i="8"/>
  <c r="V354" i="8" s="1"/>
  <c r="M217" i="8"/>
  <c r="N217" i="8" s="1"/>
  <c r="Q217" i="8" s="1"/>
  <c r="V217" i="8" s="1"/>
  <c r="M227" i="8"/>
  <c r="N227" i="8" s="1"/>
  <c r="U227" i="8" s="1"/>
  <c r="M247" i="8"/>
  <c r="N247" i="8" s="1"/>
  <c r="M267" i="8"/>
  <c r="N267" i="8" s="1"/>
  <c r="M262" i="8"/>
  <c r="N262" i="8" s="1"/>
  <c r="M252" i="8"/>
  <c r="N252" i="8" s="1"/>
  <c r="M242" i="8"/>
  <c r="N242" i="8" s="1"/>
  <c r="M232" i="8"/>
  <c r="N232" i="8" s="1"/>
  <c r="M222" i="8"/>
  <c r="N222" i="8" s="1"/>
  <c r="M212" i="8"/>
  <c r="N212" i="8" s="1"/>
  <c r="M115" i="8"/>
  <c r="N115" i="8" s="1"/>
  <c r="M120" i="8"/>
  <c r="N120" i="8" s="1"/>
  <c r="M125" i="8"/>
  <c r="N125" i="8" s="1"/>
  <c r="M130" i="8"/>
  <c r="N130" i="8" s="1"/>
  <c r="M135" i="8"/>
  <c r="N135" i="8" s="1"/>
  <c r="M140" i="8"/>
  <c r="N140" i="8" s="1"/>
  <c r="M145" i="8"/>
  <c r="N145" i="8" s="1"/>
  <c r="M150" i="8"/>
  <c r="N150" i="8" s="1"/>
  <c r="M155" i="8"/>
  <c r="N155" i="8" s="1"/>
  <c r="M160" i="8"/>
  <c r="N160" i="8" s="1"/>
  <c r="M165" i="8"/>
  <c r="N165" i="8" s="1"/>
  <c r="M170" i="8"/>
  <c r="N170" i="8" s="1"/>
  <c r="M33" i="8"/>
  <c r="N33" i="8" s="1"/>
  <c r="M43" i="8"/>
  <c r="N43" i="8" s="1"/>
  <c r="M38" i="8"/>
  <c r="N38" i="8" s="1"/>
  <c r="M58" i="8"/>
  <c r="N58" i="8" s="1"/>
  <c r="M48" i="8"/>
  <c r="N48" i="8" s="1"/>
  <c r="Q48" i="8" s="1"/>
  <c r="V48" i="8" s="1"/>
  <c r="M53" i="8"/>
  <c r="N53" i="8" s="1"/>
  <c r="M63" i="8"/>
  <c r="N63" i="8" s="1"/>
  <c r="Q63" i="8" s="1"/>
  <c r="V63" i="8" s="1"/>
  <c r="M68" i="8"/>
  <c r="N68" i="8" s="1"/>
  <c r="M73" i="8"/>
  <c r="N73" i="8" s="1"/>
  <c r="M78" i="8"/>
  <c r="N78" i="8" s="1"/>
  <c r="H27" i="11"/>
  <c r="J27" i="11" s="1"/>
  <c r="BB57" i="11"/>
  <c r="BX57" i="11"/>
  <c r="CT57" i="11"/>
  <c r="DP57" i="11"/>
  <c r="EA57" i="11"/>
  <c r="U57" i="11"/>
  <c r="U38" i="8" l="1"/>
  <c r="U48" i="8"/>
  <c r="U58" i="8"/>
  <c r="U33" i="8"/>
  <c r="U43" i="8"/>
  <c r="U73" i="8"/>
  <c r="U68" i="8"/>
  <c r="U78" i="8"/>
  <c r="U53" i="8"/>
  <c r="U63" i="8"/>
  <c r="Q1045" i="8"/>
  <c r="V1045" i="8" s="1"/>
  <c r="Q1065" i="8"/>
  <c r="V1065" i="8" s="1"/>
  <c r="Q1040" i="8"/>
  <c r="V1040" i="8" s="1"/>
  <c r="Q1060" i="8"/>
  <c r="V1060" i="8" s="1"/>
  <c r="Q1075" i="8"/>
  <c r="V1075" i="8" s="1"/>
  <c r="Q1090" i="8"/>
  <c r="V1090" i="8" s="1"/>
  <c r="Q1080" i="8"/>
  <c r="V1080" i="8" s="1"/>
  <c r="W1030" i="8"/>
  <c r="Q958" i="8"/>
  <c r="V958" i="8" s="1"/>
  <c r="Q948" i="8"/>
  <c r="V948" i="8" s="1"/>
  <c r="Q993" i="8"/>
  <c r="V993" i="8" s="1"/>
  <c r="Q856" i="8"/>
  <c r="V856" i="8" s="1"/>
  <c r="Q943" i="8"/>
  <c r="V943" i="8" s="1"/>
  <c r="Q963" i="8"/>
  <c r="V963" i="8" s="1"/>
  <c r="Q886" i="8"/>
  <c r="V886" i="8" s="1"/>
  <c r="Q988" i="8"/>
  <c r="V988" i="8" s="1"/>
  <c r="Q998" i="8"/>
  <c r="V998" i="8" s="1"/>
  <c r="Q851" i="8"/>
  <c r="V851" i="8" s="1"/>
  <c r="Q901" i="8"/>
  <c r="V901" i="8" s="1"/>
  <c r="Q896" i="8"/>
  <c r="V896" i="8" s="1"/>
  <c r="Q866" i="8"/>
  <c r="V866" i="8" s="1"/>
  <c r="Q871" i="8"/>
  <c r="V871" i="8" s="1"/>
  <c r="Q906" i="8"/>
  <c r="V906" i="8" s="1"/>
  <c r="Q774" i="8"/>
  <c r="V774" i="8" s="1"/>
  <c r="Q779" i="8"/>
  <c r="V779" i="8" s="1"/>
  <c r="Q759" i="8"/>
  <c r="V759" i="8" s="1"/>
  <c r="Q784" i="8"/>
  <c r="V784" i="8" s="1"/>
  <c r="Q819" i="8"/>
  <c r="V819" i="8" s="1"/>
  <c r="Q799" i="8"/>
  <c r="V799" i="8" s="1"/>
  <c r="Q804" i="8"/>
  <c r="V804" i="8" s="1"/>
  <c r="Q672" i="8"/>
  <c r="V672" i="8" s="1"/>
  <c r="Q667" i="8"/>
  <c r="V667" i="8" s="1"/>
  <c r="Q707" i="8"/>
  <c r="V707" i="8" s="1"/>
  <c r="Q682" i="8"/>
  <c r="V682" i="8" s="1"/>
  <c r="Q702" i="8"/>
  <c r="V702" i="8" s="1"/>
  <c r="Q625" i="8"/>
  <c r="V625" i="8" s="1"/>
  <c r="Q722" i="8"/>
  <c r="V722" i="8" s="1"/>
  <c r="Q687" i="8"/>
  <c r="V687" i="8" s="1"/>
  <c r="Q717" i="8"/>
  <c r="V717" i="8" s="1"/>
  <c r="Q575" i="8"/>
  <c r="V575" i="8" s="1"/>
  <c r="Q620" i="8"/>
  <c r="V620" i="8" s="1"/>
  <c r="Q590" i="8"/>
  <c r="V590" i="8" s="1"/>
  <c r="Q610" i="8"/>
  <c r="V610" i="8" s="1"/>
  <c r="Q630" i="8"/>
  <c r="V630" i="8" s="1"/>
  <c r="Q595" i="8"/>
  <c r="V595" i="8" s="1"/>
  <c r="Q488" i="8"/>
  <c r="V488" i="8" s="1"/>
  <c r="Q483" i="8"/>
  <c r="V483" i="8" s="1"/>
  <c r="Q498" i="8"/>
  <c r="V498" i="8" s="1"/>
  <c r="Q533" i="8"/>
  <c r="V533" i="8" s="1"/>
  <c r="Q518" i="8"/>
  <c r="V518" i="8" s="1"/>
  <c r="Q503" i="8"/>
  <c r="V503" i="8" s="1"/>
  <c r="Q528" i="8"/>
  <c r="V528" i="8" s="1"/>
  <c r="Q538" i="8"/>
  <c r="V538" i="8" s="1"/>
  <c r="Q441" i="8"/>
  <c r="V441" i="8" s="1"/>
  <c r="Q411" i="8"/>
  <c r="V411" i="8" s="1"/>
  <c r="Q406" i="8"/>
  <c r="V406" i="8" s="1"/>
  <c r="Q426" i="8"/>
  <c r="V426" i="8" s="1"/>
  <c r="Q391" i="8"/>
  <c r="V391" i="8" s="1"/>
  <c r="Q446" i="8"/>
  <c r="V446" i="8" s="1"/>
  <c r="Q324" i="8"/>
  <c r="V324" i="8" s="1"/>
  <c r="Q314" i="8"/>
  <c r="V314" i="8" s="1"/>
  <c r="Q299" i="8"/>
  <c r="V299" i="8" s="1"/>
  <c r="Q319" i="8"/>
  <c r="V319" i="8" s="1"/>
  <c r="Q334" i="8"/>
  <c r="V334" i="8" s="1"/>
  <c r="Q237" i="8"/>
  <c r="V237" i="8" s="1"/>
  <c r="Q344" i="8"/>
  <c r="V344" i="8" s="1"/>
  <c r="U217" i="8"/>
  <c r="U247" i="8"/>
  <c r="Q247" i="8"/>
  <c r="V247" i="8" s="1"/>
  <c r="U267" i="8"/>
  <c r="U262" i="8"/>
  <c r="Q257" i="8"/>
  <c r="V257" i="8" s="1"/>
  <c r="U252" i="8"/>
  <c r="U242" i="8"/>
  <c r="Q227" i="8"/>
  <c r="V227" i="8" s="1"/>
  <c r="U232" i="8"/>
  <c r="U222" i="8"/>
  <c r="U212" i="8"/>
  <c r="U115" i="8"/>
  <c r="U120" i="8"/>
  <c r="U125" i="8"/>
  <c r="U130" i="8"/>
  <c r="U135" i="8"/>
  <c r="U140" i="8"/>
  <c r="U145" i="8"/>
  <c r="U150" i="8"/>
  <c r="U155" i="8"/>
  <c r="U160" i="8"/>
  <c r="U165" i="8"/>
  <c r="U170" i="8"/>
  <c r="Q43" i="8"/>
  <c r="V43" i="8" s="1"/>
  <c r="Q33" i="8"/>
  <c r="V33" i="8" s="1"/>
  <c r="Q58" i="8"/>
  <c r="V58" i="8" s="1"/>
  <c r="F18" i="7"/>
  <c r="F17" i="7"/>
  <c r="F16" i="7"/>
  <c r="F15" i="7"/>
  <c r="F14" i="7"/>
  <c r="F13" i="7"/>
  <c r="F12" i="7"/>
  <c r="F11" i="7"/>
  <c r="F10" i="7"/>
  <c r="F9" i="7"/>
  <c r="F8" i="7"/>
  <c r="F7" i="7"/>
  <c r="G18" i="12"/>
  <c r="G17" i="12"/>
  <c r="G16" i="12"/>
  <c r="G15" i="12"/>
  <c r="G14" i="12"/>
  <c r="G13" i="12"/>
  <c r="G12" i="12"/>
  <c r="G11" i="12"/>
  <c r="G8" i="12"/>
  <c r="G7" i="12"/>
  <c r="I7" i="12" s="1"/>
  <c r="I13" i="12" l="1"/>
  <c r="Q13" i="12" s="1"/>
  <c r="Y13" i="12" s="1"/>
  <c r="AG13" i="12" s="1"/>
  <c r="AO13" i="12" s="1"/>
  <c r="AW13" i="12" s="1"/>
  <c r="BE13" i="12" s="1"/>
  <c r="BM13" i="12" s="1"/>
  <c r="BU13" i="12" s="1"/>
  <c r="CC13" i="12" s="1"/>
  <c r="CK13" i="12" s="1"/>
  <c r="CS13" i="12" s="1"/>
  <c r="I17" i="12"/>
  <c r="Q17" i="12" s="1"/>
  <c r="Y17" i="12" s="1"/>
  <c r="AG17" i="12" s="1"/>
  <c r="AO17" i="12" s="1"/>
  <c r="AW17" i="12" s="1"/>
  <c r="BE17" i="12" s="1"/>
  <c r="BM17" i="12" s="1"/>
  <c r="BU17" i="12" s="1"/>
  <c r="CC17" i="12" s="1"/>
  <c r="CK17" i="12" s="1"/>
  <c r="CS17" i="12" s="1"/>
  <c r="I14" i="12"/>
  <c r="Q14" i="12" s="1"/>
  <c r="Y14" i="12" s="1"/>
  <c r="AG14" i="12" s="1"/>
  <c r="AO14" i="12" s="1"/>
  <c r="AW14" i="12" s="1"/>
  <c r="BE14" i="12" s="1"/>
  <c r="BM14" i="12" s="1"/>
  <c r="BU14" i="12" s="1"/>
  <c r="CC14" i="12" s="1"/>
  <c r="CK14" i="12" s="1"/>
  <c r="CS14" i="12" s="1"/>
  <c r="ED18" i="7"/>
  <c r="EE18" i="7" s="1"/>
  <c r="BZ8" i="7"/>
  <c r="CA8" i="7" s="1"/>
  <c r="V9" i="7"/>
  <c r="W9" i="7" s="1"/>
  <c r="AJ14" i="7"/>
  <c r="AK14" i="7" s="1"/>
  <c r="BL10" i="7"/>
  <c r="BM10" i="7" s="1"/>
  <c r="BL12" i="7"/>
  <c r="BM12" i="7" s="1"/>
  <c r="CN8" i="7"/>
  <c r="CO8" i="7" s="1"/>
  <c r="M12" i="7"/>
  <c r="AX10" i="7"/>
  <c r="AY10" i="7" s="1"/>
  <c r="DP12" i="7"/>
  <c r="DQ12" i="7" s="1"/>
  <c r="ED10" i="7"/>
  <c r="EE10" i="7" s="1"/>
  <c r="AJ12" i="7"/>
  <c r="AK12" i="7" s="1"/>
  <c r="BL18" i="7"/>
  <c r="BM18" i="7" s="1"/>
  <c r="BZ12" i="7"/>
  <c r="ED14" i="7"/>
  <c r="EE14" i="7" s="1"/>
  <c r="AJ16" i="7"/>
  <c r="AK16" i="7" s="1"/>
  <c r="DB17" i="7"/>
  <c r="DP13" i="7"/>
  <c r="ED16" i="7"/>
  <c r="EE16" i="7" s="1"/>
  <c r="ER16" i="7"/>
  <c r="ES16" i="7" s="1"/>
  <c r="CN12" i="7"/>
  <c r="DB8" i="7"/>
  <c r="DC8" i="7" s="1"/>
  <c r="DB12" i="7"/>
  <c r="DC12" i="7" s="1"/>
  <c r="DP8" i="7"/>
  <c r="DQ8" i="7" s="1"/>
  <c r="I16" i="12"/>
  <c r="Q16" i="12" s="1"/>
  <c r="Y16" i="12" s="1"/>
  <c r="AG16" i="12" s="1"/>
  <c r="AO16" i="12" s="1"/>
  <c r="AW16" i="12" s="1"/>
  <c r="BE16" i="12" s="1"/>
  <c r="BM16" i="12" s="1"/>
  <c r="BU16" i="12" s="1"/>
  <c r="CC16" i="12" s="1"/>
  <c r="CK16" i="12" s="1"/>
  <c r="CS16" i="12" s="1"/>
  <c r="CU16" i="12" s="1"/>
  <c r="M9" i="7"/>
  <c r="BL8" i="7"/>
  <c r="BM8" i="7" s="1"/>
  <c r="CN18" i="7"/>
  <c r="FF14" i="7"/>
  <c r="FG14" i="7" s="1"/>
  <c r="ER8" i="7"/>
  <c r="ES8" i="7" s="1"/>
  <c r="CN16" i="7"/>
  <c r="CO16" i="7" s="1"/>
  <c r="M13" i="7"/>
  <c r="M10" i="7"/>
  <c r="I11" i="12"/>
  <c r="Q11" i="12" s="1"/>
  <c r="Y11" i="12" s="1"/>
  <c r="AG11" i="12" s="1"/>
  <c r="AO11" i="12" s="1"/>
  <c r="AW11" i="12" s="1"/>
  <c r="BE11" i="12" s="1"/>
  <c r="BM11" i="12" s="1"/>
  <c r="BU11" i="12" s="1"/>
  <c r="CC11" i="12" s="1"/>
  <c r="CK11" i="12" s="1"/>
  <c r="CS11" i="12" s="1"/>
  <c r="CU11" i="12" s="1"/>
  <c r="I15" i="12"/>
  <c r="Q15" i="12" s="1"/>
  <c r="Y15" i="12" s="1"/>
  <c r="AG15" i="12" s="1"/>
  <c r="AO15" i="12" s="1"/>
  <c r="AW15" i="12" s="1"/>
  <c r="BE15" i="12" s="1"/>
  <c r="BM15" i="12" s="1"/>
  <c r="BU15" i="12" s="1"/>
  <c r="CC15" i="12" s="1"/>
  <c r="CK15" i="12" s="1"/>
  <c r="CS15" i="12" s="1"/>
  <c r="AX12" i="7"/>
  <c r="AY12" i="7" s="1"/>
  <c r="V13" i="7"/>
  <c r="W13" i="7" s="1"/>
  <c r="BL13" i="7"/>
  <c r="BM13" i="7" s="1"/>
  <c r="ER18" i="7"/>
  <c r="ES18" i="7" s="1"/>
  <c r="AX14" i="7"/>
  <c r="AY14" i="7" s="1"/>
  <c r="BZ9" i="7"/>
  <c r="CA9" i="7" s="1"/>
  <c r="CN10" i="7"/>
  <c r="DP10" i="7"/>
  <c r="DB14" i="7"/>
  <c r="DC14" i="7" s="1"/>
  <c r="M7" i="7"/>
  <c r="W938" i="8"/>
  <c r="W754" i="8"/>
  <c r="Q160" i="8"/>
  <c r="V160" i="8" s="1"/>
  <c r="Q130" i="8"/>
  <c r="V130" i="8" s="1"/>
  <c r="Q222" i="8"/>
  <c r="V222" i="8" s="1"/>
  <c r="Q120" i="8"/>
  <c r="V120" i="8" s="1"/>
  <c r="Q140" i="8"/>
  <c r="V140" i="8" s="1"/>
  <c r="Q150" i="8"/>
  <c r="V150" i="8" s="1"/>
  <c r="Q212" i="8"/>
  <c r="V212" i="8" s="1"/>
  <c r="Q232" i="8"/>
  <c r="V232" i="8" s="1"/>
  <c r="Q165" i="8"/>
  <c r="V165" i="8" s="1"/>
  <c r="Q155" i="8"/>
  <c r="V155" i="8" s="1"/>
  <c r="Q145" i="8"/>
  <c r="V145" i="8" s="1"/>
  <c r="Q135" i="8"/>
  <c r="V135" i="8" s="1"/>
  <c r="Q125" i="8"/>
  <c r="V125" i="8" s="1"/>
  <c r="Q115" i="8"/>
  <c r="V115" i="8" s="1"/>
  <c r="Q267" i="8"/>
  <c r="V267" i="8" s="1"/>
  <c r="Q262" i="8"/>
  <c r="V262" i="8" s="1"/>
  <c r="Q252" i="8"/>
  <c r="V252" i="8" s="1"/>
  <c r="Q242" i="8"/>
  <c r="V242" i="8" s="1"/>
  <c r="Q170" i="8"/>
  <c r="V170" i="8" s="1"/>
  <c r="W110" i="8"/>
  <c r="Q38" i="8"/>
  <c r="V38" i="8" s="1"/>
  <c r="Q53" i="8"/>
  <c r="V53" i="8" s="1"/>
  <c r="Q73" i="8"/>
  <c r="V73" i="8" s="1"/>
  <c r="Q68" i="8"/>
  <c r="V68" i="8" s="1"/>
  <c r="Q78" i="8"/>
  <c r="V78" i="8" s="1"/>
  <c r="I18" i="12"/>
  <c r="Q18" i="12" s="1"/>
  <c r="Y18" i="12" s="1"/>
  <c r="AG18" i="12" s="1"/>
  <c r="AO18" i="12" s="1"/>
  <c r="AW18" i="12" s="1"/>
  <c r="BE18" i="12" s="1"/>
  <c r="BM18" i="12" s="1"/>
  <c r="BU18" i="12" s="1"/>
  <c r="CC18" i="12" s="1"/>
  <c r="CK18" i="12" s="1"/>
  <c r="CS18" i="12" s="1"/>
  <c r="I12" i="12"/>
  <c r="Q12" i="12" s="1"/>
  <c r="Y12" i="12" s="1"/>
  <c r="AG12" i="12" s="1"/>
  <c r="AO12" i="12" s="1"/>
  <c r="AW12" i="12" s="1"/>
  <c r="BE12" i="12" s="1"/>
  <c r="BM12" i="12" s="1"/>
  <c r="BU12" i="12" s="1"/>
  <c r="CC12" i="12" s="1"/>
  <c r="CK12" i="12" s="1"/>
  <c r="CS12" i="12" s="1"/>
  <c r="Q7" i="12"/>
  <c r="Y7" i="12" s="1"/>
  <c r="AG7" i="12" s="1"/>
  <c r="AO7" i="12" s="1"/>
  <c r="AW7" i="12" s="1"/>
  <c r="BE7" i="12" s="1"/>
  <c r="BM7" i="12" s="1"/>
  <c r="BU7" i="12" s="1"/>
  <c r="CC7" i="12" s="1"/>
  <c r="CK7" i="12" s="1"/>
  <c r="CS7" i="12" s="1"/>
  <c r="CU7" i="12" s="1"/>
  <c r="ER13" i="7"/>
  <c r="ES13" i="7" s="1"/>
  <c r="ED11" i="7"/>
  <c r="DB7" i="7"/>
  <c r="CN7" i="7"/>
  <c r="V15" i="7"/>
  <c r="H13" i="7"/>
  <c r="H12" i="7"/>
  <c r="I8" i="12"/>
  <c r="Q8" i="12" s="1"/>
  <c r="Y8" i="12" s="1"/>
  <c r="AG8" i="12" s="1"/>
  <c r="AO8" i="12" s="1"/>
  <c r="AW8" i="12" s="1"/>
  <c r="BE8" i="12" s="1"/>
  <c r="BM8" i="12" s="1"/>
  <c r="BU8" i="12" s="1"/>
  <c r="CC8" i="12" s="1"/>
  <c r="CK8" i="12" s="1"/>
  <c r="CS8" i="12" s="1"/>
  <c r="AJ9" i="7" l="1"/>
  <c r="AK9" i="7" s="1"/>
  <c r="DB10" i="7"/>
  <c r="DC10" i="7" s="1"/>
  <c r="V12" i="7"/>
  <c r="W12" i="7" s="1"/>
  <c r="AX18" i="7"/>
  <c r="AY18" i="7" s="1"/>
  <c r="V16" i="7"/>
  <c r="W16" i="7" s="1"/>
  <c r="CN14" i="7"/>
  <c r="CO14" i="7" s="1"/>
  <c r="ER12" i="7"/>
  <c r="ES12" i="7" s="1"/>
  <c r="BZ14" i="7"/>
  <c r="CA14" i="7" s="1"/>
  <c r="CO18" i="7"/>
  <c r="CA12" i="7"/>
  <c r="AJ8" i="7"/>
  <c r="DB16" i="7"/>
  <c r="DC16" i="7" s="1"/>
  <c r="BZ17" i="7"/>
  <c r="CA17" i="7" s="1"/>
  <c r="V11" i="7"/>
  <c r="W11" i="7" s="1"/>
  <c r="V18" i="7"/>
  <c r="W18" i="7" s="1"/>
  <c r="AX16" i="7"/>
  <c r="AY16" i="7" s="1"/>
  <c r="FF9" i="7"/>
  <c r="FG9" i="7" s="1"/>
  <c r="FF7" i="7"/>
  <c r="FG7" i="7" s="1"/>
  <c r="CN13" i="7"/>
  <c r="CO13" i="7" s="1"/>
  <c r="CN9" i="7"/>
  <c r="CO9" i="7" s="1"/>
  <c r="FF10" i="7"/>
  <c r="FG10" i="7" s="1"/>
  <c r="DC17" i="7"/>
  <c r="DQ13" i="7"/>
  <c r="CO12" i="7"/>
  <c r="ED9" i="7"/>
  <c r="EE9" i="7" s="1"/>
  <c r="ER14" i="7"/>
  <c r="ES14" i="7" s="1"/>
  <c r="DP16" i="7"/>
  <c r="DQ16" i="7" s="1"/>
  <c r="H9" i="7"/>
  <c r="I9" i="7" s="1"/>
  <c r="AJ11" i="7"/>
  <c r="ED7" i="7"/>
  <c r="CU12" i="12"/>
  <c r="ED17" i="7"/>
  <c r="EE17" i="7" s="1"/>
  <c r="CU14" i="12"/>
  <c r="AX7" i="7"/>
  <c r="AY7" i="7" s="1"/>
  <c r="AJ17" i="7"/>
  <c r="AK17" i="7" s="1"/>
  <c r="H10" i="7"/>
  <c r="DB9" i="7"/>
  <c r="DC9" i="7" s="1"/>
  <c r="DP7" i="7"/>
  <c r="ED13" i="7"/>
  <c r="EE13" i="7" s="1"/>
  <c r="ER15" i="7"/>
  <c r="ES15" i="7" s="1"/>
  <c r="CU17" i="12"/>
  <c r="CU13" i="12"/>
  <c r="BL16" i="7"/>
  <c r="BM16" i="7" s="1"/>
  <c r="CU18" i="12"/>
  <c r="CU15" i="12"/>
  <c r="FF8" i="7"/>
  <c r="FG8" i="7" s="1"/>
  <c r="I13" i="7"/>
  <c r="I12" i="7"/>
  <c r="CO10" i="7"/>
  <c r="DQ10" i="7"/>
  <c r="H7" i="7"/>
  <c r="W23" i="8"/>
  <c r="EE11" i="7"/>
  <c r="DC7" i="7"/>
  <c r="CO7" i="7"/>
  <c r="W15" i="7"/>
  <c r="CU8" i="12"/>
  <c r="V7" i="7" l="1"/>
  <c r="EE7" i="7"/>
  <c r="BZ7" i="7"/>
  <c r="I10" i="7"/>
  <c r="AK11" i="7"/>
  <c r="ED15" i="7"/>
  <c r="AK8" i="7"/>
  <c r="BZ15" i="7"/>
  <c r="V14" i="7"/>
  <c r="W14" i="7" s="1"/>
  <c r="CN15" i="7"/>
  <c r="V17" i="7"/>
  <c r="BL15" i="7"/>
  <c r="BM15" i="7" s="1"/>
  <c r="AX15" i="7"/>
  <c r="AJ7" i="7"/>
  <c r="CN11" i="7"/>
  <c r="DP14" i="7"/>
  <c r="DQ14" i="7" s="1"/>
  <c r="DP17" i="7"/>
  <c r="DQ17" i="7" s="1"/>
  <c r="M15" i="7"/>
  <c r="H15" i="7"/>
  <c r="I15" i="7" s="1"/>
  <c r="DQ7" i="7"/>
  <c r="FF13" i="7"/>
  <c r="FG13" i="7" s="1"/>
  <c r="ER7" i="7"/>
  <c r="ES7" i="7" s="1"/>
  <c r="BZ11" i="7"/>
  <c r="DP9" i="7"/>
  <c r="DQ9" i="7" s="1"/>
  <c r="DB18" i="7"/>
  <c r="DC18" i="7" s="1"/>
  <c r="DB13" i="7"/>
  <c r="DC13" i="7" s="1"/>
  <c r="BZ16" i="7"/>
  <c r="CA16" i="7" s="1"/>
  <c r="BL14" i="7"/>
  <c r="BM14" i="7" s="1"/>
  <c r="ER10" i="7"/>
  <c r="FF11" i="7"/>
  <c r="DP11" i="7"/>
  <c r="DP15" i="7"/>
  <c r="DQ15" i="7" s="1"/>
  <c r="AX11" i="7"/>
  <c r="M14" i="7"/>
  <c r="H14" i="7"/>
  <c r="I14" i="7" s="1"/>
  <c r="AX17" i="7"/>
  <c r="AY17" i="7" s="1"/>
  <c r="AJ18" i="7"/>
  <c r="AK18" i="7" s="1"/>
  <c r="ER17" i="7"/>
  <c r="ES17" i="7" s="1"/>
  <c r="BZ10" i="7"/>
  <c r="CA10" i="7" s="1"/>
  <c r="FF16" i="7"/>
  <c r="FG16" i="7" s="1"/>
  <c r="BL11" i="7"/>
  <c r="V8" i="7"/>
  <c r="W8" i="7" s="1"/>
  <c r="AX9" i="7"/>
  <c r="AY9" i="7" s="1"/>
  <c r="M17" i="7"/>
  <c r="H17" i="7"/>
  <c r="I17" i="7" s="1"/>
  <c r="FF12" i="7"/>
  <c r="FG12" i="7" s="1"/>
  <c r="BL9" i="7"/>
  <c r="BM9" i="7" s="1"/>
  <c r="DB11" i="7"/>
  <c r="BZ18" i="7"/>
  <c r="CA18" i="7" s="1"/>
  <c r="AJ15" i="7"/>
  <c r="BZ13" i="7"/>
  <c r="CA13" i="7" s="1"/>
  <c r="BL17" i="7"/>
  <c r="BM17" i="7" s="1"/>
  <c r="FF15" i="7"/>
  <c r="AX8" i="7"/>
  <c r="AY8" i="7" s="1"/>
  <c r="M16" i="7"/>
  <c r="H16" i="7"/>
  <c r="I16" i="7" s="1"/>
  <c r="AJ13" i="7"/>
  <c r="AK13" i="7" s="1"/>
  <c r="CN17" i="7"/>
  <c r="CO17" i="7" s="1"/>
  <c r="V10" i="7"/>
  <c r="W10" i="7" s="1"/>
  <c r="FF18" i="7"/>
  <c r="FG18" i="7" s="1"/>
  <c r="AJ10" i="7"/>
  <c r="AK10" i="7" s="1"/>
  <c r="BL7" i="7"/>
  <c r="BM7" i="7" s="1"/>
  <c r="AX13" i="7"/>
  <c r="AY13" i="7" s="1"/>
  <c r="M18" i="7"/>
  <c r="H18" i="7"/>
  <c r="I18" i="7" s="1"/>
  <c r="DP18" i="7"/>
  <c r="DQ18" i="7" s="1"/>
  <c r="FF17" i="7"/>
  <c r="FG17" i="7" s="1"/>
  <c r="ED12" i="7"/>
  <c r="EE12" i="7" s="1"/>
  <c r="ED8" i="7"/>
  <c r="EE8" i="7" s="1"/>
  <c r="ER9" i="7"/>
  <c r="ES9" i="7" s="1"/>
  <c r="M11" i="7"/>
  <c r="H11" i="7"/>
  <c r="I11" i="7" s="1"/>
  <c r="ER11" i="7"/>
  <c r="DB15" i="7"/>
  <c r="M8" i="7"/>
  <c r="H8" i="7"/>
  <c r="I8" i="7" s="1"/>
  <c r="I7" i="7"/>
  <c r="O1095" i="8"/>
  <c r="O1015" i="8"/>
  <c r="O1003" i="8"/>
  <c r="O923" i="8"/>
  <c r="O911" i="8"/>
  <c r="O831" i="8"/>
  <c r="O739" i="8"/>
  <c r="O727" i="8"/>
  <c r="O647" i="8"/>
  <c r="O635" i="8"/>
  <c r="O555" i="8"/>
  <c r="O543" i="8"/>
  <c r="O463" i="8"/>
  <c r="O451" i="8"/>
  <c r="O371" i="8"/>
  <c r="O359" i="8"/>
  <c r="O279" i="8"/>
  <c r="O187" i="8"/>
  <c r="O175" i="8"/>
  <c r="O95" i="8"/>
  <c r="O83" i="8"/>
  <c r="O8" i="8"/>
  <c r="W7" i="7" l="1"/>
  <c r="CA7" i="7"/>
  <c r="CA15" i="7"/>
  <c r="EE15" i="7"/>
  <c r="AY15" i="7"/>
  <c r="W17" i="7"/>
  <c r="CO11" i="7"/>
  <c r="CO15" i="7"/>
  <c r="AK7" i="7"/>
  <c r="ES11" i="7"/>
  <c r="DQ11" i="7"/>
  <c r="AK15" i="7"/>
  <c r="BM11" i="7"/>
  <c r="FG11" i="7"/>
  <c r="CA11" i="7"/>
  <c r="DC15" i="7"/>
  <c r="FG15" i="7"/>
  <c r="DC11" i="7"/>
  <c r="AY11" i="7"/>
  <c r="ES10" i="7"/>
  <c r="W294" i="8"/>
  <c r="CQ5" i="12"/>
  <c r="CQ6" i="12"/>
  <c r="CQ4" i="12"/>
  <c r="CI5" i="12"/>
  <c r="CI6" i="12"/>
  <c r="CI4" i="12"/>
  <c r="CA5" i="12"/>
  <c r="CA6" i="12"/>
  <c r="CA4" i="12"/>
  <c r="BS5" i="12"/>
  <c r="BS6" i="12"/>
  <c r="BS4" i="12"/>
  <c r="BK5" i="12"/>
  <c r="BK6" i="12"/>
  <c r="BK4" i="12"/>
  <c r="BC5" i="12"/>
  <c r="BC6" i="12"/>
  <c r="BC4" i="12"/>
  <c r="AU5" i="12"/>
  <c r="AU6" i="12"/>
  <c r="AU4" i="12"/>
  <c r="AM5" i="12"/>
  <c r="AM6" i="12"/>
  <c r="AM4" i="12"/>
  <c r="AE5" i="12"/>
  <c r="AE6" i="12"/>
  <c r="AE4" i="12"/>
  <c r="W5" i="12"/>
  <c r="W6" i="12"/>
  <c r="W4" i="12"/>
  <c r="O5" i="12"/>
  <c r="O6" i="12"/>
  <c r="O4" i="12"/>
  <c r="G5" i="12"/>
  <c r="G6" i="12"/>
  <c r="G4" i="12"/>
  <c r="P37" i="2"/>
  <c r="O14" i="4"/>
  <c r="N14" i="4"/>
  <c r="L1019" i="8"/>
  <c r="FC5" i="7"/>
  <c r="FC6" i="7"/>
  <c r="L1023" i="8" s="1"/>
  <c r="FC4" i="7"/>
  <c r="EO5" i="7"/>
  <c r="EP5" i="7" s="1"/>
  <c r="EO6" i="7"/>
  <c r="EP6" i="7" s="1"/>
  <c r="EO4" i="7"/>
  <c r="EA5" i="7"/>
  <c r="EA6" i="7"/>
  <c r="L830" i="8" s="1"/>
  <c r="EA4" i="7"/>
  <c r="DM5" i="7"/>
  <c r="DN5" i="7" s="1"/>
  <c r="DM6" i="7"/>
  <c r="DN6" i="7" s="1"/>
  <c r="DM4" i="7"/>
  <c r="CY5" i="7"/>
  <c r="CY6" i="7"/>
  <c r="CY4" i="7"/>
  <c r="CK5" i="7"/>
  <c r="CL5" i="7" s="1"/>
  <c r="CK6" i="7"/>
  <c r="CL6" i="7" s="1"/>
  <c r="CK4" i="7"/>
  <c r="BW5" i="7"/>
  <c r="BW6" i="7"/>
  <c r="BW4" i="7"/>
  <c r="BI5" i="7"/>
  <c r="BJ5" i="7" s="1"/>
  <c r="BI6" i="7"/>
  <c r="BJ6" i="7" s="1"/>
  <c r="BI4" i="7"/>
  <c r="AU5" i="7"/>
  <c r="AU6" i="7"/>
  <c r="L287" i="8" s="1"/>
  <c r="AU4" i="7"/>
  <c r="AG5" i="7"/>
  <c r="AH5" i="7" s="1"/>
  <c r="AG6" i="7"/>
  <c r="L190" i="8" s="1"/>
  <c r="AG4" i="7"/>
  <c r="S5" i="7"/>
  <c r="S6" i="7"/>
  <c r="T6" i="7" s="1"/>
  <c r="S4" i="7"/>
  <c r="T1100" i="8"/>
  <c r="O6" i="4" s="1"/>
  <c r="S1100" i="8"/>
  <c r="R1100" i="8"/>
  <c r="P1100" i="8"/>
  <c r="H1100" i="8"/>
  <c r="B1100" i="8"/>
  <c r="X1095" i="8"/>
  <c r="W1025" i="8"/>
  <c r="W1020" i="8"/>
  <c r="X1015" i="8"/>
  <c r="W1010" i="8"/>
  <c r="T1008" i="8"/>
  <c r="N6" i="4" s="1"/>
  <c r="S1008" i="8"/>
  <c r="R1008" i="8"/>
  <c r="P1008" i="8"/>
  <c r="H1008" i="8"/>
  <c r="B1008" i="8"/>
  <c r="X1003" i="8"/>
  <c r="W933" i="8"/>
  <c r="W928" i="8"/>
  <c r="X923" i="8"/>
  <c r="W918" i="8"/>
  <c r="T916" i="8"/>
  <c r="M6" i="4" s="1"/>
  <c r="S916" i="8"/>
  <c r="R916" i="8"/>
  <c r="P916" i="8"/>
  <c r="H916" i="8"/>
  <c r="B916" i="8"/>
  <c r="X911" i="8"/>
  <c r="W841" i="8"/>
  <c r="W836" i="8"/>
  <c r="X831" i="8"/>
  <c r="W826" i="8"/>
  <c r="T824" i="8"/>
  <c r="L6" i="4" s="1"/>
  <c r="S824" i="8"/>
  <c r="R824" i="8"/>
  <c r="P824" i="8"/>
  <c r="H824" i="8"/>
  <c r="B824" i="8"/>
  <c r="W749" i="8"/>
  <c r="W744" i="8"/>
  <c r="X739" i="8"/>
  <c r="W734" i="8"/>
  <c r="T732" i="8"/>
  <c r="K6" i="4" s="1"/>
  <c r="S732" i="8"/>
  <c r="R732" i="8"/>
  <c r="P732" i="8"/>
  <c r="H732" i="8"/>
  <c r="B732" i="8"/>
  <c r="X727" i="8"/>
  <c r="W657" i="8"/>
  <c r="W652" i="8"/>
  <c r="X647" i="8"/>
  <c r="W642" i="8"/>
  <c r="T640" i="8"/>
  <c r="J6" i="4" s="1"/>
  <c r="S640" i="8"/>
  <c r="R640" i="8"/>
  <c r="P640" i="8"/>
  <c r="H640" i="8"/>
  <c r="B640" i="8"/>
  <c r="X635" i="8"/>
  <c r="W565" i="8"/>
  <c r="W560" i="8"/>
  <c r="X555" i="8"/>
  <c r="W550" i="8"/>
  <c r="T548" i="8"/>
  <c r="I6" i="4" s="1"/>
  <c r="S548" i="8"/>
  <c r="R548" i="8"/>
  <c r="P548" i="8"/>
  <c r="H548" i="8"/>
  <c r="B548" i="8"/>
  <c r="X543" i="8"/>
  <c r="W473" i="8"/>
  <c r="W468" i="8"/>
  <c r="X463" i="8"/>
  <c r="W458" i="8"/>
  <c r="T456" i="8"/>
  <c r="H6" i="4" s="1"/>
  <c r="S456" i="8"/>
  <c r="R456" i="8"/>
  <c r="P456" i="8"/>
  <c r="H456" i="8"/>
  <c r="B456" i="8"/>
  <c r="X451" i="8"/>
  <c r="W381" i="8"/>
  <c r="W376" i="8"/>
  <c r="X371" i="8"/>
  <c r="W366" i="8"/>
  <c r="T364" i="8"/>
  <c r="G6" i="4" s="1"/>
  <c r="S364" i="8"/>
  <c r="R364" i="8"/>
  <c r="P364" i="8"/>
  <c r="H364" i="8"/>
  <c r="B364" i="8"/>
  <c r="X359" i="8"/>
  <c r="W289" i="8"/>
  <c r="W284" i="8"/>
  <c r="X279" i="8"/>
  <c r="W274" i="8"/>
  <c r="T272" i="8"/>
  <c r="F6" i="4" s="1"/>
  <c r="S272" i="8"/>
  <c r="R272" i="8"/>
  <c r="P272" i="8"/>
  <c r="H272" i="8"/>
  <c r="B272" i="8"/>
  <c r="L200" i="8"/>
  <c r="W197" i="8"/>
  <c r="W192" i="8"/>
  <c r="L191" i="8"/>
  <c r="X187" i="8"/>
  <c r="W182" i="8"/>
  <c r="T180" i="8"/>
  <c r="E6" i="4" s="1"/>
  <c r="S180" i="8"/>
  <c r="R180" i="8"/>
  <c r="P180" i="8"/>
  <c r="H180" i="8"/>
  <c r="B180" i="8"/>
  <c r="L179" i="8"/>
  <c r="L178" i="8"/>
  <c r="X175" i="8"/>
  <c r="W105" i="8"/>
  <c r="W100" i="8"/>
  <c r="L99" i="8"/>
  <c r="X95" i="8"/>
  <c r="W90" i="8"/>
  <c r="K22" i="8"/>
  <c r="L22" i="8" s="1"/>
  <c r="W18" i="8"/>
  <c r="K17" i="8"/>
  <c r="L17" i="8" s="1"/>
  <c r="K14" i="8"/>
  <c r="L14" i="8" s="1"/>
  <c r="W13" i="8"/>
  <c r="X8" i="8"/>
  <c r="AV4" i="7" l="1"/>
  <c r="I351" i="8"/>
  <c r="I301" i="8"/>
  <c r="I321" i="8"/>
  <c r="I339" i="8"/>
  <c r="I304" i="8"/>
  <c r="I320" i="8"/>
  <c r="I315" i="8"/>
  <c r="I302" i="8"/>
  <c r="I329" i="8"/>
  <c r="I345" i="8"/>
  <c r="I334" i="8"/>
  <c r="I353" i="8"/>
  <c r="I303" i="8"/>
  <c r="I323" i="8"/>
  <c r="I298" i="8"/>
  <c r="I307" i="8"/>
  <c r="I296" i="8"/>
  <c r="L296" i="8" s="1"/>
  <c r="I276" i="8"/>
  <c r="L276" i="8" s="1"/>
  <c r="I290" i="8"/>
  <c r="L290" i="8" s="1"/>
  <c r="I292" i="8"/>
  <c r="I293" i="8"/>
  <c r="I279" i="8"/>
  <c r="I274" i="8"/>
  <c r="I308" i="8"/>
  <c r="I294" i="8"/>
  <c r="L294" i="8" s="1"/>
  <c r="I349" i="8"/>
  <c r="I317" i="8"/>
  <c r="I326" i="8"/>
  <c r="I344" i="8"/>
  <c r="I281" i="8"/>
  <c r="L281" i="8" s="1"/>
  <c r="I278" i="8"/>
  <c r="I318" i="8"/>
  <c r="I338" i="8"/>
  <c r="I348" i="8"/>
  <c r="I355" i="8"/>
  <c r="I337" i="8"/>
  <c r="I357" i="8"/>
  <c r="I312" i="8"/>
  <c r="I299" i="8"/>
  <c r="I325" i="8"/>
  <c r="I342" i="8"/>
  <c r="I347" i="8"/>
  <c r="I316" i="8"/>
  <c r="I336" i="8"/>
  <c r="I346" i="8"/>
  <c r="I350" i="8"/>
  <c r="I300" i="8"/>
  <c r="I291" i="8"/>
  <c r="L291" i="8" s="1"/>
  <c r="I362" i="8"/>
  <c r="L362" i="8" s="1"/>
  <c r="I285" i="8"/>
  <c r="L285" i="8" s="1"/>
  <c r="I284" i="8"/>
  <c r="I363" i="8"/>
  <c r="I359" i="8"/>
  <c r="I287" i="8"/>
  <c r="I328" i="8"/>
  <c r="I327" i="8"/>
  <c r="I305" i="8"/>
  <c r="I319" i="8"/>
  <c r="I306" i="8"/>
  <c r="I310" i="8"/>
  <c r="I275" i="8"/>
  <c r="L275" i="8" s="1"/>
  <c r="I283" i="8"/>
  <c r="I311" i="8"/>
  <c r="I331" i="8"/>
  <c r="I341" i="8"/>
  <c r="I297" i="8"/>
  <c r="I330" i="8"/>
  <c r="I352" i="8"/>
  <c r="I309" i="8"/>
  <c r="I335" i="8"/>
  <c r="I322" i="8"/>
  <c r="I295" i="8"/>
  <c r="L295" i="8" s="1"/>
  <c r="I340" i="8"/>
  <c r="I313" i="8"/>
  <c r="I333" i="8"/>
  <c r="I343" i="8"/>
  <c r="I314" i="8"/>
  <c r="I324" i="8"/>
  <c r="I286" i="8"/>
  <c r="L286" i="8" s="1"/>
  <c r="I361" i="8"/>
  <c r="L361" i="8" s="1"/>
  <c r="I280" i="8"/>
  <c r="L280" i="8" s="1"/>
  <c r="I277" i="8"/>
  <c r="I289" i="8"/>
  <c r="I288" i="8"/>
  <c r="I358" i="8"/>
  <c r="I332" i="8"/>
  <c r="I354" i="8"/>
  <c r="I356" i="8"/>
  <c r="I360" i="8"/>
  <c r="L360" i="8" s="1"/>
  <c r="I282" i="8"/>
  <c r="FD4" i="7"/>
  <c r="I1042" i="8"/>
  <c r="I1038" i="8"/>
  <c r="I1054" i="8"/>
  <c r="I1047" i="8"/>
  <c r="I1064" i="8"/>
  <c r="I1057" i="8"/>
  <c r="I1074" i="8"/>
  <c r="I1067" i="8"/>
  <c r="I1084" i="8"/>
  <c r="I1077" i="8"/>
  <c r="I1094" i="8"/>
  <c r="I1087" i="8"/>
  <c r="I1034" i="8"/>
  <c r="I1041" i="8"/>
  <c r="I1060" i="8"/>
  <c r="I1073" i="8"/>
  <c r="I1070" i="8"/>
  <c r="I1083" i="8"/>
  <c r="I1080" i="8"/>
  <c r="I1090" i="8"/>
  <c r="I1033" i="8"/>
  <c r="I1030" i="8"/>
  <c r="L1030" i="8" s="1"/>
  <c r="I1043" i="8"/>
  <c r="I1040" i="8"/>
  <c r="I1039" i="8"/>
  <c r="I1035" i="8"/>
  <c r="I1051" i="8"/>
  <c r="I1048" i="8"/>
  <c r="I1045" i="8"/>
  <c r="I1061" i="8"/>
  <c r="I1058" i="8"/>
  <c r="I1055" i="8"/>
  <c r="I1071" i="8"/>
  <c r="I1068" i="8"/>
  <c r="I1065" i="8"/>
  <c r="I1081" i="8"/>
  <c r="I1078" i="8"/>
  <c r="I1075" i="8"/>
  <c r="I1091" i="8"/>
  <c r="I1088" i="8"/>
  <c r="I1085" i="8"/>
  <c r="I1032" i="8"/>
  <c r="L1032" i="8" s="1"/>
  <c r="I1053" i="8"/>
  <c r="I1063" i="8"/>
  <c r="I1056" i="8"/>
  <c r="I1066" i="8"/>
  <c r="I1093" i="8"/>
  <c r="I1086" i="8"/>
  <c r="I1031" i="8"/>
  <c r="L1031" i="8" s="1"/>
  <c r="I1044" i="8"/>
  <c r="I1036" i="8"/>
  <c r="I1052" i="8"/>
  <c r="I1049" i="8"/>
  <c r="I1062" i="8"/>
  <c r="I1059" i="8"/>
  <c r="I1072" i="8"/>
  <c r="I1069" i="8"/>
  <c r="I1082" i="8"/>
  <c r="I1079" i="8"/>
  <c r="I1092" i="8"/>
  <c r="I1089" i="8"/>
  <c r="I1037" i="8"/>
  <c r="I1050" i="8"/>
  <c r="I1046" i="8"/>
  <c r="I1076" i="8"/>
  <c r="I1097" i="8"/>
  <c r="L1097" i="8" s="1"/>
  <c r="I1012" i="8"/>
  <c r="L1012" i="8" s="1"/>
  <c r="I1096" i="8"/>
  <c r="L1096" i="8" s="1"/>
  <c r="I1026" i="8"/>
  <c r="L1026" i="8" s="1"/>
  <c r="I1021" i="8"/>
  <c r="L1021" i="8" s="1"/>
  <c r="I1016" i="8"/>
  <c r="L1016" i="8" s="1"/>
  <c r="I1011" i="8"/>
  <c r="L1011" i="8" s="1"/>
  <c r="I1022" i="8"/>
  <c r="L1022" i="8" s="1"/>
  <c r="I1017" i="8"/>
  <c r="L1017" i="8" s="1"/>
  <c r="I1027" i="8"/>
  <c r="L1027" i="8" s="1"/>
  <c r="I1099" i="8"/>
  <c r="I1028" i="8"/>
  <c r="I1098" i="8"/>
  <c r="I1025" i="8"/>
  <c r="I1019" i="8"/>
  <c r="I1014" i="8"/>
  <c r="I1029" i="8"/>
  <c r="I1015" i="8"/>
  <c r="I1095" i="8"/>
  <c r="I1024" i="8"/>
  <c r="I1018" i="8"/>
  <c r="I1010" i="8"/>
  <c r="I1023" i="8"/>
  <c r="I1020" i="8"/>
  <c r="I1013" i="8"/>
  <c r="L927" i="8"/>
  <c r="I995" i="8"/>
  <c r="I962" i="8"/>
  <c r="I955" i="8"/>
  <c r="I952" i="8"/>
  <c r="I945" i="8"/>
  <c r="I982" i="8"/>
  <c r="I975" i="8"/>
  <c r="I972" i="8"/>
  <c r="I965" i="8"/>
  <c r="I992" i="8"/>
  <c r="I985" i="8"/>
  <c r="I1002" i="8"/>
  <c r="I961" i="8"/>
  <c r="I954" i="8"/>
  <c r="I951" i="8"/>
  <c r="I944" i="8"/>
  <c r="I981" i="8"/>
  <c r="I974" i="8"/>
  <c r="I971" i="8"/>
  <c r="I964" i="8"/>
  <c r="I991" i="8"/>
  <c r="I984" i="8"/>
  <c r="I940" i="8"/>
  <c r="L940" i="8" s="1"/>
  <c r="I996" i="8"/>
  <c r="I993" i="8"/>
  <c r="I959" i="8"/>
  <c r="I956" i="8"/>
  <c r="I953" i="8"/>
  <c r="I949" i="8"/>
  <c r="I946" i="8"/>
  <c r="I943" i="8"/>
  <c r="I979" i="8"/>
  <c r="I976" i="8"/>
  <c r="I973" i="8"/>
  <c r="I969" i="8"/>
  <c r="I966" i="8"/>
  <c r="I963" i="8"/>
  <c r="I989" i="8"/>
  <c r="I986" i="8"/>
  <c r="I983" i="8"/>
  <c r="I999" i="8"/>
  <c r="I941" i="8"/>
  <c r="I939" i="8"/>
  <c r="L939" i="8" s="1"/>
  <c r="I938" i="8"/>
  <c r="L938" i="8" s="1"/>
  <c r="I958" i="8"/>
  <c r="I978" i="8"/>
  <c r="I968" i="8"/>
  <c r="I988" i="8"/>
  <c r="I1001" i="8"/>
  <c r="I997" i="8"/>
  <c r="I960" i="8"/>
  <c r="I957" i="8"/>
  <c r="I950" i="8"/>
  <c r="I947" i="8"/>
  <c r="I980" i="8"/>
  <c r="I977" i="8"/>
  <c r="I970" i="8"/>
  <c r="I967" i="8"/>
  <c r="I990" i="8"/>
  <c r="I987" i="8"/>
  <c r="I1000" i="8"/>
  <c r="I942" i="8"/>
  <c r="I994" i="8"/>
  <c r="I948" i="8"/>
  <c r="I998" i="8"/>
  <c r="I929" i="8"/>
  <c r="L929" i="8" s="1"/>
  <c r="I919" i="8"/>
  <c r="L919" i="8" s="1"/>
  <c r="I1005" i="8"/>
  <c r="L1005" i="8" s="1"/>
  <c r="I935" i="8"/>
  <c r="L935" i="8" s="1"/>
  <c r="I930" i="8"/>
  <c r="L930" i="8" s="1"/>
  <c r="I925" i="8"/>
  <c r="L925" i="8" s="1"/>
  <c r="I920" i="8"/>
  <c r="L920" i="8" s="1"/>
  <c r="I1004" i="8"/>
  <c r="L1004" i="8" s="1"/>
  <c r="I924" i="8"/>
  <c r="L924" i="8" s="1"/>
  <c r="I934" i="8"/>
  <c r="L934" i="8" s="1"/>
  <c r="I1007" i="8"/>
  <c r="I936" i="8"/>
  <c r="I928" i="8"/>
  <c r="I921" i="8"/>
  <c r="I926" i="8"/>
  <c r="I931" i="8"/>
  <c r="I1006" i="8"/>
  <c r="I933" i="8"/>
  <c r="I927" i="8"/>
  <c r="I922" i="8"/>
  <c r="I918" i="8"/>
  <c r="I923" i="8"/>
  <c r="I1003" i="8"/>
  <c r="I932" i="8"/>
  <c r="I937" i="8"/>
  <c r="EB4" i="7"/>
  <c r="I905" i="8"/>
  <c r="I868" i="8"/>
  <c r="I865" i="8"/>
  <c r="I858" i="8"/>
  <c r="I855" i="8"/>
  <c r="I888" i="8"/>
  <c r="I885" i="8"/>
  <c r="I878" i="8"/>
  <c r="I875" i="8"/>
  <c r="I898" i="8"/>
  <c r="I895" i="8"/>
  <c r="I908" i="8"/>
  <c r="I850" i="8"/>
  <c r="I867" i="8"/>
  <c r="I861" i="8"/>
  <c r="I851" i="8"/>
  <c r="I881" i="8"/>
  <c r="I874" i="8"/>
  <c r="I897" i="8"/>
  <c r="I907" i="8"/>
  <c r="I847" i="8"/>
  <c r="L847" i="8" s="1"/>
  <c r="I902" i="8"/>
  <c r="I869" i="8"/>
  <c r="I866" i="8"/>
  <c r="I862" i="8"/>
  <c r="I859" i="8"/>
  <c r="I856" i="8"/>
  <c r="I852" i="8"/>
  <c r="I889" i="8"/>
  <c r="I886" i="8"/>
  <c r="I882" i="8"/>
  <c r="I879" i="8"/>
  <c r="I876" i="8"/>
  <c r="I872" i="8"/>
  <c r="I899" i="8"/>
  <c r="I896" i="8"/>
  <c r="I892" i="8"/>
  <c r="I909" i="8"/>
  <c r="I906" i="8"/>
  <c r="I848" i="8"/>
  <c r="L848" i="8" s="1"/>
  <c r="I904" i="8"/>
  <c r="I901" i="8"/>
  <c r="I864" i="8"/>
  <c r="I857" i="8"/>
  <c r="I887" i="8"/>
  <c r="I871" i="8"/>
  <c r="I891" i="8"/>
  <c r="I903" i="8"/>
  <c r="I870" i="8"/>
  <c r="I863" i="8"/>
  <c r="I860" i="8"/>
  <c r="I853" i="8"/>
  <c r="I890" i="8"/>
  <c r="I883" i="8"/>
  <c r="I880" i="8"/>
  <c r="I873" i="8"/>
  <c r="I900" i="8"/>
  <c r="I893" i="8"/>
  <c r="I910" i="8"/>
  <c r="I854" i="8"/>
  <c r="I884" i="8"/>
  <c r="I877" i="8"/>
  <c r="I894" i="8"/>
  <c r="I849" i="8"/>
  <c r="I846" i="8"/>
  <c r="L846" i="8" s="1"/>
  <c r="I912" i="8"/>
  <c r="L912" i="8" s="1"/>
  <c r="I842" i="8"/>
  <c r="L842" i="8" s="1"/>
  <c r="I837" i="8"/>
  <c r="L837" i="8" s="1"/>
  <c r="I832" i="8"/>
  <c r="L832" i="8" s="1"/>
  <c r="I827" i="8"/>
  <c r="L827" i="8" s="1"/>
  <c r="I913" i="8"/>
  <c r="L913" i="8" s="1"/>
  <c r="I843" i="8"/>
  <c r="L843" i="8" s="1"/>
  <c r="I838" i="8"/>
  <c r="L838" i="8" s="1"/>
  <c r="I833" i="8"/>
  <c r="L833" i="8" s="1"/>
  <c r="I828" i="8"/>
  <c r="L828" i="8" s="1"/>
  <c r="I845" i="8"/>
  <c r="I839" i="8"/>
  <c r="I831" i="8"/>
  <c r="I835" i="8"/>
  <c r="I840" i="8"/>
  <c r="I915" i="8"/>
  <c r="I844" i="8"/>
  <c r="I836" i="8"/>
  <c r="I829" i="8"/>
  <c r="I911" i="8"/>
  <c r="I826" i="8"/>
  <c r="I914" i="8"/>
  <c r="I841" i="8"/>
  <c r="I830" i="8"/>
  <c r="I834" i="8"/>
  <c r="L748" i="8"/>
  <c r="I786" i="8"/>
  <c r="I803" i="8"/>
  <c r="I796" i="8"/>
  <c r="I793" i="8"/>
  <c r="I781" i="8"/>
  <c r="I778" i="8"/>
  <c r="I771" i="8"/>
  <c r="I768" i="8"/>
  <c r="I761" i="8"/>
  <c r="I823" i="8"/>
  <c r="I816" i="8"/>
  <c r="I813" i="8"/>
  <c r="I806" i="8"/>
  <c r="I758" i="8"/>
  <c r="I802" i="8"/>
  <c r="I795" i="8"/>
  <c r="I789" i="8"/>
  <c r="I767" i="8"/>
  <c r="I819" i="8"/>
  <c r="I754" i="8"/>
  <c r="L754" i="8" s="1"/>
  <c r="I787" i="8"/>
  <c r="I784" i="8"/>
  <c r="I800" i="8"/>
  <c r="I797" i="8"/>
  <c r="I794" i="8"/>
  <c r="I790" i="8"/>
  <c r="I782" i="8"/>
  <c r="I779" i="8"/>
  <c r="I775" i="8"/>
  <c r="I772" i="8"/>
  <c r="I769" i="8"/>
  <c r="I765" i="8"/>
  <c r="I762" i="8"/>
  <c r="I759" i="8"/>
  <c r="I820" i="8"/>
  <c r="I817" i="8"/>
  <c r="I814" i="8"/>
  <c r="I810" i="8"/>
  <c r="I807" i="8"/>
  <c r="I804" i="8"/>
  <c r="I756" i="8"/>
  <c r="L756" i="8" s="1"/>
  <c r="I785" i="8"/>
  <c r="I799" i="8"/>
  <c r="I792" i="8"/>
  <c r="I780" i="8"/>
  <c r="I774" i="8"/>
  <c r="I770" i="8"/>
  <c r="I764" i="8"/>
  <c r="I822" i="8"/>
  <c r="I809" i="8"/>
  <c r="I757" i="8"/>
  <c r="I788" i="8"/>
  <c r="I801" i="8"/>
  <c r="I798" i="8"/>
  <c r="I791" i="8"/>
  <c r="I783" i="8"/>
  <c r="I776" i="8"/>
  <c r="I773" i="8"/>
  <c r="I766" i="8"/>
  <c r="I763" i="8"/>
  <c r="I821" i="8"/>
  <c r="I818" i="8"/>
  <c r="I811" i="8"/>
  <c r="I808" i="8"/>
  <c r="I777" i="8"/>
  <c r="I760" i="8"/>
  <c r="I815" i="8"/>
  <c r="I812" i="8"/>
  <c r="I805" i="8"/>
  <c r="I755" i="8"/>
  <c r="L755" i="8" s="1"/>
  <c r="I741" i="8"/>
  <c r="L741" i="8" s="1"/>
  <c r="I750" i="8"/>
  <c r="L750" i="8" s="1"/>
  <c r="I745" i="8"/>
  <c r="L745" i="8" s="1"/>
  <c r="I740" i="8"/>
  <c r="L740" i="8" s="1"/>
  <c r="I735" i="8"/>
  <c r="L735" i="8" s="1"/>
  <c r="I746" i="8"/>
  <c r="L746" i="8" s="1"/>
  <c r="I736" i="8"/>
  <c r="L736" i="8" s="1"/>
  <c r="I751" i="8"/>
  <c r="L751" i="8" s="1"/>
  <c r="I748" i="8"/>
  <c r="I742" i="8"/>
  <c r="I734" i="8"/>
  <c r="I737" i="8"/>
  <c r="I743" i="8"/>
  <c r="I753" i="8"/>
  <c r="I747" i="8"/>
  <c r="I739" i="8"/>
  <c r="I744" i="8"/>
  <c r="I749" i="8"/>
  <c r="I752" i="8"/>
  <c r="I738" i="8"/>
  <c r="CZ4" i="7"/>
  <c r="I709" i="8"/>
  <c r="I686" i="8"/>
  <c r="I679" i="8"/>
  <c r="I676" i="8"/>
  <c r="I669" i="8"/>
  <c r="I706" i="8"/>
  <c r="I699" i="8"/>
  <c r="I696" i="8"/>
  <c r="I689" i="8"/>
  <c r="I721" i="8"/>
  <c r="I714" i="8"/>
  <c r="I726" i="8"/>
  <c r="I708" i="8"/>
  <c r="I678" i="8"/>
  <c r="I675" i="8"/>
  <c r="I702" i="8"/>
  <c r="I695" i="8"/>
  <c r="I717" i="8"/>
  <c r="I725" i="8"/>
  <c r="I710" i="8"/>
  <c r="I707" i="8"/>
  <c r="I683" i="8"/>
  <c r="I680" i="8"/>
  <c r="I677" i="8"/>
  <c r="I673" i="8"/>
  <c r="I670" i="8"/>
  <c r="I667" i="8"/>
  <c r="I703" i="8"/>
  <c r="I700" i="8"/>
  <c r="I697" i="8"/>
  <c r="I693" i="8"/>
  <c r="I690" i="8"/>
  <c r="I687" i="8"/>
  <c r="I718" i="8"/>
  <c r="I715" i="8"/>
  <c r="I712" i="8"/>
  <c r="I723" i="8"/>
  <c r="I665" i="8"/>
  <c r="I663" i="8"/>
  <c r="L663" i="8" s="1"/>
  <c r="I662" i="8"/>
  <c r="L662" i="8" s="1"/>
  <c r="I672" i="8"/>
  <c r="I705" i="8"/>
  <c r="I698" i="8"/>
  <c r="I688" i="8"/>
  <c r="I720" i="8"/>
  <c r="I713" i="8"/>
  <c r="I664" i="8"/>
  <c r="L664" i="8" s="1"/>
  <c r="I711" i="8"/>
  <c r="I684" i="8"/>
  <c r="I681" i="8"/>
  <c r="I674" i="8"/>
  <c r="I671" i="8"/>
  <c r="I704" i="8"/>
  <c r="I701" i="8"/>
  <c r="I694" i="8"/>
  <c r="I691" i="8"/>
  <c r="I719" i="8"/>
  <c r="I716" i="8"/>
  <c r="I724" i="8"/>
  <c r="I666" i="8"/>
  <c r="I685" i="8"/>
  <c r="I682" i="8"/>
  <c r="I668" i="8"/>
  <c r="I692" i="8"/>
  <c r="I722" i="8"/>
  <c r="I729" i="8"/>
  <c r="L729" i="8" s="1"/>
  <c r="I659" i="8"/>
  <c r="L659" i="8" s="1"/>
  <c r="I654" i="8"/>
  <c r="L654" i="8" s="1"/>
  <c r="I649" i="8"/>
  <c r="L649" i="8" s="1"/>
  <c r="I644" i="8"/>
  <c r="L644" i="8" s="1"/>
  <c r="I728" i="8"/>
  <c r="L728" i="8" s="1"/>
  <c r="I658" i="8"/>
  <c r="L658" i="8" s="1"/>
  <c r="I653" i="8"/>
  <c r="L653" i="8" s="1"/>
  <c r="I648" i="8"/>
  <c r="L648" i="8" s="1"/>
  <c r="I643" i="8"/>
  <c r="L643" i="8" s="1"/>
  <c r="I727" i="8"/>
  <c r="I656" i="8"/>
  <c r="I650" i="8"/>
  <c r="I642" i="8"/>
  <c r="I730" i="8"/>
  <c r="I661" i="8"/>
  <c r="I655" i="8"/>
  <c r="I647" i="8"/>
  <c r="I651" i="8"/>
  <c r="I646" i="8"/>
  <c r="I731" i="8"/>
  <c r="I660" i="8"/>
  <c r="I652" i="8"/>
  <c r="I645" i="8"/>
  <c r="I657" i="8"/>
  <c r="L559" i="8"/>
  <c r="I629" i="8"/>
  <c r="I592" i="8"/>
  <c r="I589" i="8"/>
  <c r="I582" i="8"/>
  <c r="I579" i="8"/>
  <c r="I612" i="8"/>
  <c r="I609" i="8"/>
  <c r="I602" i="8"/>
  <c r="I599" i="8"/>
  <c r="I622" i="8"/>
  <c r="I619" i="8"/>
  <c r="I632" i="8"/>
  <c r="I574" i="8"/>
  <c r="I591" i="8"/>
  <c r="I608" i="8"/>
  <c r="I601" i="8"/>
  <c r="I615" i="8"/>
  <c r="I571" i="8"/>
  <c r="L571" i="8" s="1"/>
  <c r="I626" i="8"/>
  <c r="I593" i="8"/>
  <c r="I590" i="8"/>
  <c r="I586" i="8"/>
  <c r="I583" i="8"/>
  <c r="I580" i="8"/>
  <c r="I576" i="8"/>
  <c r="I613" i="8"/>
  <c r="I610" i="8"/>
  <c r="I606" i="8"/>
  <c r="I603" i="8"/>
  <c r="I600" i="8"/>
  <c r="I596" i="8"/>
  <c r="I623" i="8"/>
  <c r="I620" i="8"/>
  <c r="I616" i="8"/>
  <c r="I633" i="8"/>
  <c r="I630" i="8"/>
  <c r="I572" i="8"/>
  <c r="L572" i="8" s="1"/>
  <c r="I628" i="8"/>
  <c r="I588" i="8"/>
  <c r="I585" i="8"/>
  <c r="I578" i="8"/>
  <c r="I611" i="8"/>
  <c r="I605" i="8"/>
  <c r="I595" i="8"/>
  <c r="I627" i="8"/>
  <c r="I594" i="8"/>
  <c r="I587" i="8"/>
  <c r="I584" i="8"/>
  <c r="I577" i="8"/>
  <c r="I614" i="8"/>
  <c r="I607" i="8"/>
  <c r="I604" i="8"/>
  <c r="I597" i="8"/>
  <c r="I624" i="8"/>
  <c r="I617" i="8"/>
  <c r="I634" i="8"/>
  <c r="I625" i="8"/>
  <c r="I581" i="8"/>
  <c r="I575" i="8"/>
  <c r="I598" i="8"/>
  <c r="I621" i="8"/>
  <c r="I618" i="8"/>
  <c r="I631" i="8"/>
  <c r="I573" i="8"/>
  <c r="I570" i="8"/>
  <c r="L570" i="8" s="1"/>
  <c r="M570" i="8" s="1"/>
  <c r="N570" i="8" s="1"/>
  <c r="I566" i="8"/>
  <c r="L566" i="8" s="1"/>
  <c r="I551" i="8"/>
  <c r="L551" i="8" s="1"/>
  <c r="I637" i="8"/>
  <c r="L637" i="8" s="1"/>
  <c r="I567" i="8"/>
  <c r="L567" i="8" s="1"/>
  <c r="I562" i="8"/>
  <c r="L562" i="8" s="1"/>
  <c r="I557" i="8"/>
  <c r="L557" i="8" s="1"/>
  <c r="I552" i="8"/>
  <c r="L552" i="8" s="1"/>
  <c r="I636" i="8"/>
  <c r="L636" i="8" s="1"/>
  <c r="I556" i="8"/>
  <c r="L556" i="8" s="1"/>
  <c r="I561" i="8"/>
  <c r="L561" i="8" s="1"/>
  <c r="I635" i="8"/>
  <c r="I564" i="8"/>
  <c r="I558" i="8"/>
  <c r="I550" i="8"/>
  <c r="I638" i="8"/>
  <c r="I569" i="8"/>
  <c r="I563" i="8"/>
  <c r="I555" i="8"/>
  <c r="I565" i="8"/>
  <c r="I554" i="8"/>
  <c r="I639" i="8"/>
  <c r="I568" i="8"/>
  <c r="I560" i="8"/>
  <c r="I553" i="8"/>
  <c r="I559" i="8"/>
  <c r="I535" i="8"/>
  <c r="I502" i="8"/>
  <c r="I495" i="8"/>
  <c r="I492" i="8"/>
  <c r="I485" i="8"/>
  <c r="I522" i="8"/>
  <c r="I515" i="8"/>
  <c r="I512" i="8"/>
  <c r="I505" i="8"/>
  <c r="I532" i="8"/>
  <c r="I525" i="8"/>
  <c r="I542" i="8"/>
  <c r="I537" i="8"/>
  <c r="I500" i="8"/>
  <c r="I497" i="8"/>
  <c r="I490" i="8"/>
  <c r="I520" i="8"/>
  <c r="I517" i="8"/>
  <c r="I507" i="8"/>
  <c r="I540" i="8"/>
  <c r="I534" i="8"/>
  <c r="I488" i="8"/>
  <c r="I484" i="8"/>
  <c r="I511" i="8"/>
  <c r="I508" i="8"/>
  <c r="I504" i="8"/>
  <c r="I531" i="8"/>
  <c r="I528" i="8"/>
  <c r="I524" i="8"/>
  <c r="I480" i="8"/>
  <c r="L480" i="8" s="1"/>
  <c r="I536" i="8"/>
  <c r="I533" i="8"/>
  <c r="I499" i="8"/>
  <c r="I496" i="8"/>
  <c r="I493" i="8"/>
  <c r="I489" i="8"/>
  <c r="I486" i="8"/>
  <c r="I483" i="8"/>
  <c r="I519" i="8"/>
  <c r="I516" i="8"/>
  <c r="I513" i="8"/>
  <c r="I509" i="8"/>
  <c r="I506" i="8"/>
  <c r="I503" i="8"/>
  <c r="I529" i="8"/>
  <c r="I526" i="8"/>
  <c r="I523" i="8"/>
  <c r="I539" i="8"/>
  <c r="I481" i="8"/>
  <c r="I479" i="8"/>
  <c r="L479" i="8" s="1"/>
  <c r="I478" i="8"/>
  <c r="L478" i="8" s="1"/>
  <c r="I487" i="8"/>
  <c r="I510" i="8"/>
  <c r="I530" i="8"/>
  <c r="I527" i="8"/>
  <c r="I482" i="8"/>
  <c r="I501" i="8"/>
  <c r="I498" i="8"/>
  <c r="I494" i="8"/>
  <c r="I491" i="8"/>
  <c r="I521" i="8"/>
  <c r="I518" i="8"/>
  <c r="I514" i="8"/>
  <c r="I541" i="8"/>
  <c r="I538" i="8"/>
  <c r="I544" i="8"/>
  <c r="L544" i="8" s="1"/>
  <c r="I474" i="8"/>
  <c r="L474" i="8" s="1"/>
  <c r="I469" i="8"/>
  <c r="L469" i="8" s="1"/>
  <c r="I464" i="8"/>
  <c r="L464" i="8" s="1"/>
  <c r="I459" i="8"/>
  <c r="L459" i="8" s="1"/>
  <c r="I475" i="8"/>
  <c r="L475" i="8" s="1"/>
  <c r="I470" i="8"/>
  <c r="L470" i="8" s="1"/>
  <c r="I465" i="8"/>
  <c r="L465" i="8" s="1"/>
  <c r="I460" i="8"/>
  <c r="L460" i="8" s="1"/>
  <c r="I545" i="8"/>
  <c r="L545" i="8" s="1"/>
  <c r="I543" i="8"/>
  <c r="I472" i="8"/>
  <c r="I466" i="8"/>
  <c r="I458" i="8"/>
  <c r="I467" i="8"/>
  <c r="I477" i="8"/>
  <c r="I471" i="8"/>
  <c r="I463" i="8"/>
  <c r="I546" i="8"/>
  <c r="I462" i="8"/>
  <c r="I547" i="8"/>
  <c r="I476" i="8"/>
  <c r="I468" i="8"/>
  <c r="I461" i="8"/>
  <c r="I473" i="8"/>
  <c r="L380" i="8"/>
  <c r="I445" i="8"/>
  <c r="I438" i="8"/>
  <c r="I410" i="8"/>
  <c r="I403" i="8"/>
  <c r="I400" i="8"/>
  <c r="I393" i="8"/>
  <c r="I430" i="8"/>
  <c r="I423" i="8"/>
  <c r="I420" i="8"/>
  <c r="I413" i="8"/>
  <c r="I450" i="8"/>
  <c r="I433" i="8"/>
  <c r="I390" i="8"/>
  <c r="I409" i="8"/>
  <c r="I396" i="8"/>
  <c r="I426" i="8"/>
  <c r="I419" i="8"/>
  <c r="I449" i="8"/>
  <c r="I442" i="8"/>
  <c r="I439" i="8"/>
  <c r="I436" i="8"/>
  <c r="I407" i="8"/>
  <c r="I404" i="8"/>
  <c r="I401" i="8"/>
  <c r="I397" i="8"/>
  <c r="I394" i="8"/>
  <c r="I391" i="8"/>
  <c r="I427" i="8"/>
  <c r="I424" i="8"/>
  <c r="I421" i="8"/>
  <c r="I417" i="8"/>
  <c r="I414" i="8"/>
  <c r="I411" i="8"/>
  <c r="I447" i="8"/>
  <c r="I434" i="8"/>
  <c r="I431" i="8"/>
  <c r="I388" i="8"/>
  <c r="L388" i="8" s="1"/>
  <c r="I441" i="8"/>
  <c r="I402" i="8"/>
  <c r="I429" i="8"/>
  <c r="I422" i="8"/>
  <c r="I416" i="8"/>
  <c r="I446" i="8"/>
  <c r="I387" i="8"/>
  <c r="L387" i="8" s="1"/>
  <c r="I443" i="8"/>
  <c r="I440" i="8"/>
  <c r="I408" i="8"/>
  <c r="I405" i="8"/>
  <c r="I398" i="8"/>
  <c r="I395" i="8"/>
  <c r="I428" i="8"/>
  <c r="I425" i="8"/>
  <c r="I418" i="8"/>
  <c r="I415" i="8"/>
  <c r="I448" i="8"/>
  <c r="I435" i="8"/>
  <c r="I444" i="8"/>
  <c r="I437" i="8"/>
  <c r="I406" i="8"/>
  <c r="I399" i="8"/>
  <c r="I392" i="8"/>
  <c r="I412" i="8"/>
  <c r="I432" i="8"/>
  <c r="I389" i="8"/>
  <c r="I386" i="8"/>
  <c r="L386" i="8" s="1"/>
  <c r="I369" i="8"/>
  <c r="L369" i="8" s="1"/>
  <c r="I453" i="8"/>
  <c r="L453" i="8" s="1"/>
  <c r="I373" i="8"/>
  <c r="L373" i="8" s="1"/>
  <c r="I367" i="8"/>
  <c r="L367" i="8" s="1"/>
  <c r="I452" i="8"/>
  <c r="L452" i="8" s="1"/>
  <c r="I382" i="8"/>
  <c r="L382" i="8" s="1"/>
  <c r="I377" i="8"/>
  <c r="L377" i="8" s="1"/>
  <c r="I372" i="8"/>
  <c r="L372" i="8" s="1"/>
  <c r="I378" i="8"/>
  <c r="L378" i="8" s="1"/>
  <c r="I368" i="8"/>
  <c r="L368" i="8" s="1"/>
  <c r="I383" i="8"/>
  <c r="L383" i="8" s="1"/>
  <c r="I451" i="8"/>
  <c r="I380" i="8"/>
  <c r="I374" i="8"/>
  <c r="I376" i="8"/>
  <c r="I381" i="8"/>
  <c r="I366" i="8"/>
  <c r="I385" i="8"/>
  <c r="I379" i="8"/>
  <c r="I371" i="8"/>
  <c r="I384" i="8"/>
  <c r="I370" i="8"/>
  <c r="I454" i="8"/>
  <c r="I375" i="8"/>
  <c r="I455" i="8"/>
  <c r="I268" i="8"/>
  <c r="I265" i="8"/>
  <c r="I262" i="8"/>
  <c r="I258" i="8"/>
  <c r="I255" i="8"/>
  <c r="I252" i="8"/>
  <c r="I248" i="8"/>
  <c r="I245" i="8"/>
  <c r="I242" i="8"/>
  <c r="I238" i="8"/>
  <c r="I235" i="8"/>
  <c r="I232" i="8"/>
  <c r="I228" i="8"/>
  <c r="I225" i="8"/>
  <c r="I222" i="8"/>
  <c r="I218" i="8"/>
  <c r="I215" i="8"/>
  <c r="I212" i="8"/>
  <c r="I209" i="8"/>
  <c r="L209" i="8" s="1"/>
  <c r="I205" i="8"/>
  <c r="I203" i="8"/>
  <c r="L203" i="8" s="1"/>
  <c r="I202" i="8"/>
  <c r="L202" i="8" s="1"/>
  <c r="I254" i="8"/>
  <c r="I244" i="8"/>
  <c r="I241" i="8"/>
  <c r="I231" i="8"/>
  <c r="I221" i="8"/>
  <c r="I194" i="8"/>
  <c r="L194" i="8" s="1"/>
  <c r="I271" i="8"/>
  <c r="I269" i="8"/>
  <c r="I266" i="8"/>
  <c r="I259" i="8"/>
  <c r="I256" i="8"/>
  <c r="I249" i="8"/>
  <c r="I246" i="8"/>
  <c r="I239" i="8"/>
  <c r="I236" i="8"/>
  <c r="I229" i="8"/>
  <c r="I226" i="8"/>
  <c r="I219" i="8"/>
  <c r="I216" i="8"/>
  <c r="I206" i="8"/>
  <c r="I198" i="8"/>
  <c r="L198" i="8" s="1"/>
  <c r="I193" i="8"/>
  <c r="L193" i="8" s="1"/>
  <c r="I188" i="8"/>
  <c r="L188" i="8" s="1"/>
  <c r="I183" i="8"/>
  <c r="L183" i="8" s="1"/>
  <c r="I264" i="8"/>
  <c r="I261" i="8"/>
  <c r="I251" i="8"/>
  <c r="I214" i="8"/>
  <c r="I211" i="8"/>
  <c r="I199" i="8"/>
  <c r="I184" i="8"/>
  <c r="L184" i="8" s="1"/>
  <c r="I270" i="8"/>
  <c r="I267" i="8"/>
  <c r="I263" i="8"/>
  <c r="I260" i="8"/>
  <c r="I257" i="8"/>
  <c r="I253" i="8"/>
  <c r="I250" i="8"/>
  <c r="I247" i="8"/>
  <c r="I243" i="8"/>
  <c r="I240" i="8"/>
  <c r="I237" i="8"/>
  <c r="I233" i="8"/>
  <c r="I230" i="8"/>
  <c r="I227" i="8"/>
  <c r="I223" i="8"/>
  <c r="I220" i="8"/>
  <c r="I217" i="8"/>
  <c r="I213" i="8"/>
  <c r="I210" i="8"/>
  <c r="I208" i="8"/>
  <c r="L208" i="8" s="1"/>
  <c r="I207" i="8"/>
  <c r="L207" i="8" s="1"/>
  <c r="I204" i="8"/>
  <c r="L204" i="8" s="1"/>
  <c r="I234" i="8"/>
  <c r="I224" i="8"/>
  <c r="I189" i="8"/>
  <c r="L189" i="8" s="1"/>
  <c r="I196" i="8"/>
  <c r="I190" i="8"/>
  <c r="I182" i="8"/>
  <c r="I195" i="8"/>
  <c r="I187" i="8"/>
  <c r="I197" i="8"/>
  <c r="I201" i="8"/>
  <c r="I186" i="8"/>
  <c r="I200" i="8"/>
  <c r="I192" i="8"/>
  <c r="I185" i="8"/>
  <c r="I191" i="8"/>
  <c r="T4" i="7"/>
  <c r="I118" i="8"/>
  <c r="I115" i="8"/>
  <c r="I121" i="8"/>
  <c r="I128" i="8"/>
  <c r="I125" i="8"/>
  <c r="I131" i="8"/>
  <c r="I138" i="8"/>
  <c r="I135" i="8"/>
  <c r="I141" i="8"/>
  <c r="I148" i="8"/>
  <c r="I145" i="8"/>
  <c r="I151" i="8"/>
  <c r="I158" i="8"/>
  <c r="I155" i="8"/>
  <c r="I161" i="8"/>
  <c r="I168" i="8"/>
  <c r="I165" i="8"/>
  <c r="I171" i="8"/>
  <c r="I111" i="8"/>
  <c r="I110" i="8"/>
  <c r="L110" i="8" s="1"/>
  <c r="M110" i="8" s="1"/>
  <c r="N110" i="8" s="1"/>
  <c r="I176" i="8"/>
  <c r="I106" i="8"/>
  <c r="L106" i="8" s="1"/>
  <c r="I101" i="8"/>
  <c r="L101" i="8" s="1"/>
  <c r="I96" i="8"/>
  <c r="L96" i="8" s="1"/>
  <c r="I93" i="8"/>
  <c r="L93" i="8" s="1"/>
  <c r="I124" i="8"/>
  <c r="I127" i="8"/>
  <c r="I154" i="8"/>
  <c r="I157" i="8"/>
  <c r="I164" i="8"/>
  <c r="I119" i="8"/>
  <c r="I122" i="8"/>
  <c r="I129" i="8"/>
  <c r="I132" i="8"/>
  <c r="I139" i="8"/>
  <c r="I142" i="8"/>
  <c r="I149" i="8"/>
  <c r="I152" i="8"/>
  <c r="I159" i="8"/>
  <c r="I162" i="8"/>
  <c r="I169" i="8"/>
  <c r="I172" i="8"/>
  <c r="I112" i="8"/>
  <c r="I177" i="8"/>
  <c r="I117" i="8"/>
  <c r="I137" i="8"/>
  <c r="I144" i="8"/>
  <c r="I174" i="8"/>
  <c r="I114" i="8"/>
  <c r="I116" i="8"/>
  <c r="I123" i="8"/>
  <c r="I120" i="8"/>
  <c r="I126" i="8"/>
  <c r="I133" i="8"/>
  <c r="I130" i="8"/>
  <c r="I136" i="8"/>
  <c r="I143" i="8"/>
  <c r="I140" i="8"/>
  <c r="I146" i="8"/>
  <c r="I153" i="8"/>
  <c r="I150" i="8"/>
  <c r="I156" i="8"/>
  <c r="I163" i="8"/>
  <c r="I160" i="8"/>
  <c r="I166" i="8"/>
  <c r="I173" i="8"/>
  <c r="I170" i="8"/>
  <c r="I113" i="8"/>
  <c r="I107" i="8"/>
  <c r="L107" i="8" s="1"/>
  <c r="I102" i="8"/>
  <c r="L102" i="8" s="1"/>
  <c r="I97" i="8"/>
  <c r="L97" i="8" s="1"/>
  <c r="I92" i="8"/>
  <c r="L92" i="8" s="1"/>
  <c r="I134" i="8"/>
  <c r="I147" i="8"/>
  <c r="I167" i="8"/>
  <c r="I175" i="8"/>
  <c r="I104" i="8"/>
  <c r="I98" i="8"/>
  <c r="I90" i="8"/>
  <c r="I178" i="8"/>
  <c r="I109" i="8"/>
  <c r="I103" i="8"/>
  <c r="I95" i="8"/>
  <c r="I91" i="8"/>
  <c r="I105" i="8"/>
  <c r="I94" i="8"/>
  <c r="I179" i="8"/>
  <c r="I108" i="8"/>
  <c r="I100" i="8"/>
  <c r="I99" i="8"/>
  <c r="L661" i="8"/>
  <c r="L840" i="8"/>
  <c r="L747" i="8"/>
  <c r="L569" i="8"/>
  <c r="L379" i="8"/>
  <c r="L104" i="8"/>
  <c r="L283" i="8"/>
  <c r="L370" i="8"/>
  <c r="L568" i="8"/>
  <c r="L651" i="8"/>
  <c r="L738" i="8"/>
  <c r="L834" i="8"/>
  <c r="L926" i="8"/>
  <c r="L98" i="8"/>
  <c r="L455" i="8"/>
  <c r="L476" i="8"/>
  <c r="L558" i="8"/>
  <c r="L915" i="8"/>
  <c r="L1098" i="8"/>
  <c r="L108" i="8"/>
  <c r="L94" i="8"/>
  <c r="L472" i="8"/>
  <c r="L730" i="8"/>
  <c r="L844" i="8"/>
  <c r="L937" i="8"/>
  <c r="L109" i="8"/>
  <c r="AH4" i="7"/>
  <c r="L196" i="8"/>
  <c r="AV6" i="7"/>
  <c r="L278" i="8"/>
  <c r="L363" i="8"/>
  <c r="L282" i="8"/>
  <c r="BX6" i="7"/>
  <c r="L471" i="8"/>
  <c r="CZ6" i="7"/>
  <c r="L646" i="8"/>
  <c r="L731" i="8"/>
  <c r="L650" i="8"/>
  <c r="EB6" i="7"/>
  <c r="L839" i="8"/>
  <c r="FD6" i="7"/>
  <c r="L1014" i="8"/>
  <c r="L1099" i="8"/>
  <c r="L1018" i="8"/>
  <c r="L201" i="8"/>
  <c r="L466" i="8"/>
  <c r="L655" i="8"/>
  <c r="AH6" i="7"/>
  <c r="L195" i="8"/>
  <c r="L186" i="8"/>
  <c r="BJ4" i="7"/>
  <c r="L384" i="8"/>
  <c r="L375" i="8"/>
  <c r="BX5" i="7"/>
  <c r="L477" i="8"/>
  <c r="CL4" i="7"/>
  <c r="L638" i="8"/>
  <c r="L564" i="8"/>
  <c r="DN4" i="7"/>
  <c r="L752" i="8"/>
  <c r="L743" i="8"/>
  <c r="EB5" i="7"/>
  <c r="L845" i="8"/>
  <c r="EP4" i="7"/>
  <c r="L1006" i="8"/>
  <c r="L932" i="8"/>
  <c r="L293" i="8"/>
  <c r="L454" i="8"/>
  <c r="L547" i="8"/>
  <c r="L462" i="8"/>
  <c r="L936" i="8"/>
  <c r="L1029" i="8"/>
  <c r="L103" i="8"/>
  <c r="L292" i="8"/>
  <c r="L385" i="8"/>
  <c r="L546" i="8"/>
  <c r="L639" i="8"/>
  <c r="L554" i="8"/>
  <c r="L660" i="8"/>
  <c r="L753" i="8"/>
  <c r="L914" i="8"/>
  <c r="L1007" i="8"/>
  <c r="L922" i="8"/>
  <c r="L1028" i="8"/>
  <c r="L288" i="8"/>
  <c r="L374" i="8"/>
  <c r="L467" i="8"/>
  <c r="L563" i="8"/>
  <c r="L656" i="8"/>
  <c r="L742" i="8"/>
  <c r="L835" i="8"/>
  <c r="L931" i="8"/>
  <c r="L1024" i="8"/>
  <c r="FD5" i="7"/>
  <c r="BX4" i="7"/>
  <c r="CZ5" i="7"/>
  <c r="T5" i="7"/>
  <c r="I5" i="12"/>
  <c r="Q5" i="12" s="1"/>
  <c r="Y5" i="12" s="1"/>
  <c r="AG5" i="12" s="1"/>
  <c r="AO5" i="12" s="1"/>
  <c r="AW5" i="12" s="1"/>
  <c r="BE5" i="12" s="1"/>
  <c r="BM5" i="12" s="1"/>
  <c r="BU5" i="12" s="1"/>
  <c r="CC5" i="12" s="1"/>
  <c r="CK5" i="12" s="1"/>
  <c r="CS5" i="12" s="1"/>
  <c r="I4" i="12"/>
  <c r="Q4" i="12" s="1"/>
  <c r="Y4" i="12" s="1"/>
  <c r="AG4" i="12" s="1"/>
  <c r="AO4" i="12" s="1"/>
  <c r="AW4" i="12" s="1"/>
  <c r="BE4" i="12" s="1"/>
  <c r="BM4" i="12" s="1"/>
  <c r="BU4" i="12" s="1"/>
  <c r="CC4" i="12" s="1"/>
  <c r="CK4" i="12" s="1"/>
  <c r="CS4" i="12" s="1"/>
  <c r="I6" i="12"/>
  <c r="Q6" i="12" s="1"/>
  <c r="Y6" i="12" s="1"/>
  <c r="AG6" i="12" s="1"/>
  <c r="AO6" i="12" s="1"/>
  <c r="AW6" i="12" s="1"/>
  <c r="BE6" i="12" s="1"/>
  <c r="BM6" i="12" s="1"/>
  <c r="BU6" i="12" s="1"/>
  <c r="CC6" i="12" s="1"/>
  <c r="CK6" i="12" s="1"/>
  <c r="CS6" i="12" s="1"/>
  <c r="AV5" i="7"/>
  <c r="K87" i="8"/>
  <c r="L87" i="8" s="1"/>
  <c r="K84" i="8"/>
  <c r="L84" i="8" s="1"/>
  <c r="K12" i="8"/>
  <c r="L12" i="8" s="1"/>
  <c r="K9" i="8"/>
  <c r="L9" i="8" s="1"/>
  <c r="K7" i="8"/>
  <c r="L7" i="8" s="1"/>
  <c r="W3" i="8"/>
  <c r="M846" i="8" l="1"/>
  <c r="N846" i="8" s="1"/>
  <c r="M478" i="8"/>
  <c r="N478" i="8" s="1"/>
  <c r="M207" i="8"/>
  <c r="N207" i="8" s="1"/>
  <c r="M294" i="8"/>
  <c r="N294" i="8" s="1"/>
  <c r="M386" i="8"/>
  <c r="N386" i="8" s="1"/>
  <c r="M1030" i="8"/>
  <c r="N1030" i="8" s="1"/>
  <c r="M938" i="8"/>
  <c r="N938" i="8" s="1"/>
  <c r="M754" i="8"/>
  <c r="N754" i="8" s="1"/>
  <c r="M662" i="8"/>
  <c r="N662" i="8" s="1"/>
  <c r="U570" i="8"/>
  <c r="M202" i="8"/>
  <c r="N202" i="8" s="1"/>
  <c r="U110" i="8"/>
  <c r="I41" i="8"/>
  <c r="I39" i="8"/>
  <c r="I32" i="8"/>
  <c r="I30" i="8"/>
  <c r="I52" i="8"/>
  <c r="I50" i="8"/>
  <c r="I43" i="8"/>
  <c r="I71" i="8"/>
  <c r="I69" i="8"/>
  <c r="I62" i="8"/>
  <c r="I60" i="8"/>
  <c r="I73" i="8"/>
  <c r="I81" i="8"/>
  <c r="I79" i="8"/>
  <c r="I85" i="8"/>
  <c r="I20" i="8"/>
  <c r="I15" i="8"/>
  <c r="I11" i="8"/>
  <c r="I35" i="8"/>
  <c r="I55" i="8"/>
  <c r="I48" i="8"/>
  <c r="I65" i="8"/>
  <c r="I74" i="8"/>
  <c r="I25" i="8"/>
  <c r="I38" i="8"/>
  <c r="I36" i="8"/>
  <c r="I34" i="8"/>
  <c r="I28" i="8"/>
  <c r="K28" i="8" s="1"/>
  <c r="L28" i="8" s="1"/>
  <c r="M28" i="8" s="1"/>
  <c r="I56" i="8"/>
  <c r="I54" i="8"/>
  <c r="I47" i="8"/>
  <c r="I45" i="8"/>
  <c r="I68" i="8"/>
  <c r="I66" i="8"/>
  <c r="I64" i="8"/>
  <c r="I77" i="8"/>
  <c r="I75" i="8"/>
  <c r="I78" i="8"/>
  <c r="I26" i="8"/>
  <c r="I24" i="8"/>
  <c r="K24" i="8" s="1"/>
  <c r="L24" i="8" s="1"/>
  <c r="I23" i="8"/>
  <c r="K23" i="8" s="1"/>
  <c r="L23" i="8" s="1"/>
  <c r="I37" i="8"/>
  <c r="I57" i="8"/>
  <c r="I46" i="8"/>
  <c r="I67" i="8"/>
  <c r="I76" i="8"/>
  <c r="I6" i="8"/>
  <c r="K6" i="8" s="1"/>
  <c r="L6" i="8" s="1"/>
  <c r="I42" i="8"/>
  <c r="I40" i="8"/>
  <c r="I33" i="8"/>
  <c r="I31" i="8"/>
  <c r="I29" i="8"/>
  <c r="I53" i="8"/>
  <c r="I51" i="8"/>
  <c r="I49" i="8"/>
  <c r="I72" i="8"/>
  <c r="I70" i="8"/>
  <c r="I63" i="8"/>
  <c r="I61" i="8"/>
  <c r="I59" i="8"/>
  <c r="I82" i="8"/>
  <c r="I80" i="8"/>
  <c r="I86" i="8"/>
  <c r="I21" i="8"/>
  <c r="I16" i="8"/>
  <c r="I10" i="8"/>
  <c r="I5" i="8"/>
  <c r="I44" i="8"/>
  <c r="I58" i="8"/>
  <c r="I27" i="8"/>
  <c r="I84" i="8"/>
  <c r="I18" i="8"/>
  <c r="I12" i="8"/>
  <c r="I7" i="8"/>
  <c r="I19" i="8"/>
  <c r="I83" i="8"/>
  <c r="I17" i="8"/>
  <c r="I9" i="8"/>
  <c r="I3" i="8"/>
  <c r="I13" i="8"/>
  <c r="I4" i="8"/>
  <c r="I22" i="8"/>
  <c r="I14" i="8"/>
  <c r="I8" i="8"/>
  <c r="I87" i="8"/>
  <c r="K8" i="8"/>
  <c r="L8" i="8" s="1"/>
  <c r="K19" i="8"/>
  <c r="L19" i="8" s="1"/>
  <c r="L553" i="8"/>
  <c r="L277" i="8"/>
  <c r="L91" i="8"/>
  <c r="L737" i="8"/>
  <c r="L1013" i="8"/>
  <c r="L829" i="8"/>
  <c r="L645" i="8"/>
  <c r="L921" i="8"/>
  <c r="L461" i="8"/>
  <c r="L185" i="8"/>
  <c r="L274" i="8"/>
  <c r="L90" i="8"/>
  <c r="K3" i="8"/>
  <c r="L3" i="8" s="1"/>
  <c r="L366" i="8"/>
  <c r="L550" i="8"/>
  <c r="K4" i="8"/>
  <c r="L4" i="8" s="1"/>
  <c r="M8" i="8"/>
  <c r="U8" i="8" s="1"/>
  <c r="U386" i="8" l="1"/>
  <c r="U478" i="8"/>
  <c r="U846" i="8"/>
  <c r="N28" i="8"/>
  <c r="U28" i="8"/>
  <c r="U207" i="8"/>
  <c r="Q207" i="8"/>
  <c r="V207" i="8" s="1"/>
  <c r="Q110" i="8"/>
  <c r="V110" i="8" s="1"/>
  <c r="Q570" i="8"/>
  <c r="V570" i="8" s="1"/>
  <c r="Q846" i="8"/>
  <c r="V846" i="8" s="1"/>
  <c r="Q386" i="8"/>
  <c r="V386" i="8" s="1"/>
  <c r="U294" i="8"/>
  <c r="U1030" i="8"/>
  <c r="Q1030" i="8"/>
  <c r="V1030" i="8" s="1"/>
  <c r="U938" i="8"/>
  <c r="W846" i="8"/>
  <c r="U754" i="8"/>
  <c r="U662" i="8"/>
  <c r="W570" i="8"/>
  <c r="Q478" i="8"/>
  <c r="V478" i="8" s="1"/>
  <c r="W386" i="8"/>
  <c r="U202" i="8"/>
  <c r="W207" i="8"/>
  <c r="M23" i="8"/>
  <c r="M3" i="8"/>
  <c r="L182" i="8"/>
  <c r="M182" i="8" s="1"/>
  <c r="N182" i="8" s="1"/>
  <c r="L555" i="8"/>
  <c r="M555" i="8" s="1"/>
  <c r="N555" i="8" s="1"/>
  <c r="L1095" i="8"/>
  <c r="M1095" i="8" s="1"/>
  <c r="N1095" i="8" s="1"/>
  <c r="L376" i="8"/>
  <c r="M376" i="8" s="1"/>
  <c r="N376" i="8" s="1"/>
  <c r="L836" i="8"/>
  <c r="M836" i="8" s="1"/>
  <c r="N836" i="8" s="1"/>
  <c r="L923" i="8"/>
  <c r="M923" i="8" s="1"/>
  <c r="N923" i="8" s="1"/>
  <c r="L652" i="8"/>
  <c r="M652" i="8" s="1"/>
  <c r="N652" i="8" s="1"/>
  <c r="L911" i="8"/>
  <c r="M911" i="8" s="1"/>
  <c r="N911" i="8" s="1"/>
  <c r="L635" i="8"/>
  <c r="M635" i="8" s="1"/>
  <c r="N635" i="8" s="1"/>
  <c r="L192" i="8"/>
  <c r="M192" i="8" s="1"/>
  <c r="N192" i="8" s="1"/>
  <c r="L468" i="8"/>
  <c r="M468" i="8" s="1"/>
  <c r="N468" i="8" s="1"/>
  <c r="L1015" i="8"/>
  <c r="M1015" i="8" s="1"/>
  <c r="N1015" i="8" s="1"/>
  <c r="L1010" i="8"/>
  <c r="M1010" i="8" s="1"/>
  <c r="N1010" i="8" s="1"/>
  <c r="L739" i="8"/>
  <c r="M739" i="8" s="1"/>
  <c r="N739" i="8" s="1"/>
  <c r="L463" i="8"/>
  <c r="M463" i="8" s="1"/>
  <c r="N463" i="8" s="1"/>
  <c r="L175" i="8"/>
  <c r="M175" i="8" s="1"/>
  <c r="N175" i="8" s="1"/>
  <c r="L734" i="8"/>
  <c r="M734" i="8" s="1"/>
  <c r="N734" i="8" s="1"/>
  <c r="L458" i="8"/>
  <c r="M458" i="8" s="1"/>
  <c r="N458" i="8" s="1"/>
  <c r="L642" i="8"/>
  <c r="M642" i="8" s="1"/>
  <c r="N642" i="8" s="1"/>
  <c r="L1003" i="8"/>
  <c r="M1003" i="8" s="1"/>
  <c r="N1003" i="8" s="1"/>
  <c r="L284" i="8"/>
  <c r="M284" i="8" s="1"/>
  <c r="N284" i="8" s="1"/>
  <c r="L543" i="8"/>
  <c r="M543" i="8" s="1"/>
  <c r="N543" i="8" s="1"/>
  <c r="L95" i="8"/>
  <c r="M95" i="8" s="1"/>
  <c r="N95" i="8" s="1"/>
  <c r="L187" i="8"/>
  <c r="M187" i="8" s="1"/>
  <c r="N187" i="8" s="1"/>
  <c r="L727" i="8"/>
  <c r="M727" i="8" s="1"/>
  <c r="N727" i="8" s="1"/>
  <c r="L928" i="8"/>
  <c r="M928" i="8" s="1"/>
  <c r="N928" i="8" s="1"/>
  <c r="L451" i="8"/>
  <c r="M451" i="8" s="1"/>
  <c r="N451" i="8" s="1"/>
  <c r="L1020" i="8"/>
  <c r="M1020" i="8" s="1"/>
  <c r="N1020" i="8" s="1"/>
  <c r="L831" i="8"/>
  <c r="M831" i="8" s="1"/>
  <c r="N831" i="8" s="1"/>
  <c r="L918" i="8"/>
  <c r="M918" i="8" s="1"/>
  <c r="N918" i="8" s="1"/>
  <c r="L826" i="8"/>
  <c r="M826" i="8" s="1"/>
  <c r="N826" i="8" s="1"/>
  <c r="L100" i="8"/>
  <c r="M100" i="8" s="1"/>
  <c r="N100" i="8" s="1"/>
  <c r="L560" i="8"/>
  <c r="M560" i="8" s="1"/>
  <c r="N560" i="8" s="1"/>
  <c r="L279" i="8"/>
  <c r="M279" i="8" s="1"/>
  <c r="N279" i="8" s="1"/>
  <c r="L371" i="8"/>
  <c r="M371" i="8" s="1"/>
  <c r="N371" i="8" s="1"/>
  <c r="L744" i="8"/>
  <c r="M744" i="8" s="1"/>
  <c r="N744" i="8" s="1"/>
  <c r="L359" i="8"/>
  <c r="M359" i="8" s="1"/>
  <c r="N359" i="8" s="1"/>
  <c r="L647" i="8"/>
  <c r="M647" i="8" s="1"/>
  <c r="N647" i="8" s="1"/>
  <c r="M366" i="8"/>
  <c r="N366" i="8" s="1"/>
  <c r="M90" i="8"/>
  <c r="N90" i="8" s="1"/>
  <c r="M550" i="8"/>
  <c r="M274" i="8"/>
  <c r="N23" i="8" l="1"/>
  <c r="U23" i="8"/>
  <c r="Q202" i="8"/>
  <c r="V202" i="8" s="1"/>
  <c r="Q294" i="8"/>
  <c r="V294" i="8" s="1"/>
  <c r="Q662" i="8"/>
  <c r="V662" i="8" s="1"/>
  <c r="Q938" i="8"/>
  <c r="V938" i="8" s="1"/>
  <c r="Q754" i="8"/>
  <c r="V754" i="8" s="1"/>
  <c r="W662" i="8"/>
  <c r="W478" i="8"/>
  <c r="W202" i="8"/>
  <c r="Q28" i="8"/>
  <c r="V28" i="8" s="1"/>
  <c r="U95" i="8"/>
  <c r="O1020" i="8"/>
  <c r="O1010" i="8"/>
  <c r="O928" i="8"/>
  <c r="O918" i="8"/>
  <c r="O836" i="8"/>
  <c r="O826" i="8"/>
  <c r="O734" i="8"/>
  <c r="O744" i="8"/>
  <c r="O642" i="8"/>
  <c r="U647" i="8"/>
  <c r="O652" i="8"/>
  <c r="O560" i="8"/>
  <c r="U463" i="8"/>
  <c r="O468" i="8"/>
  <c r="O458" i="8"/>
  <c r="O366" i="8"/>
  <c r="O376" i="8"/>
  <c r="O284" i="8"/>
  <c r="Q279" i="8"/>
  <c r="V279" i="8" s="1"/>
  <c r="W279" i="8" s="1"/>
  <c r="O182" i="8"/>
  <c r="O192" i="8"/>
  <c r="O100" i="8"/>
  <c r="O90" i="8"/>
  <c r="U187" i="8"/>
  <c r="U175" i="8"/>
  <c r="Q911" i="8"/>
  <c r="V911" i="8" s="1"/>
  <c r="U555" i="8"/>
  <c r="Q555" i="8"/>
  <c r="V555" i="8" s="1"/>
  <c r="W555" i="8" s="1"/>
  <c r="U831" i="8"/>
  <c r="Q831" i="8"/>
  <c r="V831" i="8" s="1"/>
  <c r="W831" i="8" s="1"/>
  <c r="Q727" i="8"/>
  <c r="V727" i="8" s="1"/>
  <c r="W727" i="8" s="1"/>
  <c r="U371" i="8"/>
  <c r="U1003" i="8"/>
  <c r="U1015" i="8"/>
  <c r="U923" i="8"/>
  <c r="Q923" i="8"/>
  <c r="V923" i="8" s="1"/>
  <c r="W923" i="8" s="1"/>
  <c r="Q635" i="8"/>
  <c r="V635" i="8" s="1"/>
  <c r="U635" i="8"/>
  <c r="N274" i="8"/>
  <c r="Q451" i="8"/>
  <c r="V451" i="8" s="1"/>
  <c r="N550" i="8"/>
  <c r="Q23" i="8" l="1"/>
  <c r="V23" i="8" s="1"/>
  <c r="W28" i="8"/>
  <c r="Q95" i="8"/>
  <c r="V95" i="8" s="1"/>
  <c r="W95" i="8" s="1"/>
  <c r="Q458" i="8"/>
  <c r="V458" i="8" s="1"/>
  <c r="U560" i="8"/>
  <c r="U284" i="8"/>
  <c r="U836" i="8"/>
  <c r="Q928" i="8"/>
  <c r="V928" i="8" s="1"/>
  <c r="X928" i="8" s="1"/>
  <c r="U1020" i="8"/>
  <c r="Q463" i="8"/>
  <c r="V463" i="8" s="1"/>
  <c r="W463" i="8" s="1"/>
  <c r="Q1020" i="8"/>
  <c r="V1020" i="8" s="1"/>
  <c r="X1020" i="8" s="1"/>
  <c r="U468" i="8"/>
  <c r="Q647" i="8"/>
  <c r="V647" i="8" s="1"/>
  <c r="W647" i="8" s="1"/>
  <c r="W732" i="8" s="1"/>
  <c r="K6" i="2" s="1"/>
  <c r="Q560" i="8"/>
  <c r="V560" i="8" s="1"/>
  <c r="X560" i="8" s="1"/>
  <c r="U192" i="8"/>
  <c r="U826" i="8"/>
  <c r="Q284" i="8"/>
  <c r="V284" i="8" s="1"/>
  <c r="X284" i="8" s="1"/>
  <c r="Q376" i="8"/>
  <c r="V376" i="8" s="1"/>
  <c r="X376" i="8" s="1"/>
  <c r="U1010" i="8"/>
  <c r="U928" i="8"/>
  <c r="Q744" i="8"/>
  <c r="V744" i="8" s="1"/>
  <c r="X744" i="8" s="1"/>
  <c r="U744" i="8"/>
  <c r="U652" i="8"/>
  <c r="U642" i="8"/>
  <c r="O550" i="8"/>
  <c r="U376" i="8"/>
  <c r="U279" i="8"/>
  <c r="O274" i="8"/>
  <c r="Q100" i="8"/>
  <c r="V100" i="8" s="1"/>
  <c r="X100" i="8" s="1"/>
  <c r="U100" i="8"/>
  <c r="Q826" i="8"/>
  <c r="V826" i="8" s="1"/>
  <c r="X826" i="8" s="1"/>
  <c r="Q1003" i="8"/>
  <c r="V1003" i="8" s="1"/>
  <c r="W1003" i="8" s="1"/>
  <c r="W1008" i="8" s="1"/>
  <c r="N6" i="2" s="1"/>
  <c r="Q734" i="8"/>
  <c r="V734" i="8" s="1"/>
  <c r="X734" i="8" s="1"/>
  <c r="Q175" i="8"/>
  <c r="V175" i="8" s="1"/>
  <c r="W175" i="8" s="1"/>
  <c r="Q1010" i="8"/>
  <c r="V1010" i="8" s="1"/>
  <c r="X1010" i="8" s="1"/>
  <c r="Q1095" i="8"/>
  <c r="V1095" i="8" s="1"/>
  <c r="W1095" i="8" s="1"/>
  <c r="U543" i="8"/>
  <c r="U182" i="8"/>
  <c r="Q543" i="8"/>
  <c r="V543" i="8" s="1"/>
  <c r="W543" i="8" s="1"/>
  <c r="Q182" i="8"/>
  <c r="V182" i="8" s="1"/>
  <c r="X182" i="8" s="1"/>
  <c r="U1095" i="8"/>
  <c r="Q1015" i="8"/>
  <c r="V1015" i="8" s="1"/>
  <c r="W1015" i="8" s="1"/>
  <c r="U451" i="8"/>
  <c r="Q652" i="8"/>
  <c r="V652" i="8" s="1"/>
  <c r="X652" i="8" s="1"/>
  <c r="U734" i="8"/>
  <c r="Q187" i="8"/>
  <c r="V187" i="8" s="1"/>
  <c r="W187" i="8" s="1"/>
  <c r="W272" i="8" s="1"/>
  <c r="F6" i="2" s="1"/>
  <c r="U911" i="8"/>
  <c r="Q371" i="8"/>
  <c r="V371" i="8" s="1"/>
  <c r="W371" i="8" s="1"/>
  <c r="Q192" i="8"/>
  <c r="V192" i="8" s="1"/>
  <c r="X192" i="8" s="1"/>
  <c r="U458" i="8"/>
  <c r="U739" i="8"/>
  <c r="Q836" i="8"/>
  <c r="V836" i="8" s="1"/>
  <c r="X836" i="8" s="1"/>
  <c r="Q468" i="8"/>
  <c r="V468" i="8" s="1"/>
  <c r="X468" i="8" s="1"/>
  <c r="U918" i="8"/>
  <c r="Q918" i="8"/>
  <c r="V918" i="8" s="1"/>
  <c r="X918" i="8" s="1"/>
  <c r="Q642" i="8"/>
  <c r="V642" i="8" s="1"/>
  <c r="X642" i="8" s="1"/>
  <c r="U727" i="8"/>
  <c r="Q739" i="8"/>
  <c r="V739" i="8" s="1"/>
  <c r="W739" i="8" s="1"/>
  <c r="Q359" i="8"/>
  <c r="V359" i="8" s="1"/>
  <c r="W359" i="8" s="1"/>
  <c r="W364" i="8" s="1"/>
  <c r="G6" i="2" s="1"/>
  <c r="U359" i="8"/>
  <c r="U366" i="8"/>
  <c r="Q366" i="8"/>
  <c r="V366" i="8" s="1"/>
  <c r="X366" i="8" s="1"/>
  <c r="U90" i="8"/>
  <c r="Q90" i="8"/>
  <c r="V90" i="8" s="1"/>
  <c r="X90" i="8" s="1"/>
  <c r="W911" i="8"/>
  <c r="W916" i="8" s="1"/>
  <c r="M6" i="2" s="1"/>
  <c r="W451" i="8"/>
  <c r="W635" i="8"/>
  <c r="W640" i="8" s="1"/>
  <c r="J6" i="2" s="1"/>
  <c r="X458" i="8"/>
  <c r="W180" i="8" l="1"/>
  <c r="E6" i="2" s="1"/>
  <c r="W548" i="8"/>
  <c r="I6" i="2" s="1"/>
  <c r="W456" i="8"/>
  <c r="H6" i="2" s="1"/>
  <c r="W824" i="8"/>
  <c r="L6" i="2" s="1"/>
  <c r="W1100" i="8"/>
  <c r="O6" i="2" s="1"/>
  <c r="Q550" i="8"/>
  <c r="V550" i="8" s="1"/>
  <c r="U274" i="8"/>
  <c r="Q274" i="8"/>
  <c r="U550" i="8"/>
  <c r="V274" i="8" l="1"/>
  <c r="X550" i="8"/>
  <c r="X274" i="8" l="1"/>
  <c r="DX20" i="11" l="1"/>
  <c r="DX19" i="11"/>
  <c r="DX18" i="11"/>
  <c r="DX17" i="11"/>
  <c r="DX16" i="11"/>
  <c r="DX15" i="11"/>
  <c r="EB15" i="11"/>
  <c r="DX14" i="11"/>
  <c r="DX13" i="11"/>
  <c r="DX9" i="11"/>
  <c r="EB9" i="11"/>
  <c r="DX8" i="11"/>
  <c r="DX7" i="11"/>
  <c r="DX6" i="11"/>
  <c r="DX5" i="11"/>
  <c r="DX4" i="11"/>
  <c r="DX3" i="11"/>
  <c r="EB3" i="11"/>
  <c r="DM20" i="11"/>
  <c r="DM19" i="11"/>
  <c r="DM18" i="11"/>
  <c r="DM17" i="11"/>
  <c r="DM16" i="11"/>
  <c r="DM15" i="11"/>
  <c r="DQ15" i="11"/>
  <c r="DM14" i="11"/>
  <c r="DM13" i="11"/>
  <c r="DM9" i="11"/>
  <c r="DQ9" i="11"/>
  <c r="DM8" i="11"/>
  <c r="DM7" i="11"/>
  <c r="DM6" i="11"/>
  <c r="DM5" i="11"/>
  <c r="DM4" i="11"/>
  <c r="DM3" i="11"/>
  <c r="DQ3" i="11"/>
  <c r="DQ69" i="11" s="1"/>
  <c r="DB20" i="11"/>
  <c r="DB19" i="11"/>
  <c r="DB18" i="11"/>
  <c r="DB17" i="11"/>
  <c r="DB16" i="11"/>
  <c r="DB15" i="11"/>
  <c r="DF15" i="11"/>
  <c r="DB14" i="11"/>
  <c r="DB13" i="11"/>
  <c r="DB9" i="11"/>
  <c r="DF9" i="11"/>
  <c r="DB8" i="11"/>
  <c r="DB7" i="11"/>
  <c r="DB6" i="11"/>
  <c r="DB5" i="11"/>
  <c r="DB4" i="11"/>
  <c r="DB3" i="11"/>
  <c r="DF3" i="11"/>
  <c r="CQ20" i="11"/>
  <c r="CQ19" i="11"/>
  <c r="CQ18" i="11"/>
  <c r="CQ17" i="11"/>
  <c r="CQ16" i="11"/>
  <c r="CQ15" i="11"/>
  <c r="CU15" i="11"/>
  <c r="CQ14" i="11"/>
  <c r="CQ13" i="11"/>
  <c r="CQ9" i="11"/>
  <c r="CU9" i="11"/>
  <c r="CQ8" i="11"/>
  <c r="CQ7" i="11"/>
  <c r="CQ6" i="11"/>
  <c r="CQ5" i="11"/>
  <c r="CQ4" i="11"/>
  <c r="CQ3" i="11"/>
  <c r="CU3" i="11"/>
  <c r="CU69" i="11" s="1"/>
  <c r="CF20" i="11"/>
  <c r="CF19" i="11"/>
  <c r="CF18" i="11"/>
  <c r="CF17" i="11"/>
  <c r="CF16" i="11"/>
  <c r="CF15" i="11"/>
  <c r="CJ15" i="11"/>
  <c r="CF14" i="11"/>
  <c r="CF13" i="11"/>
  <c r="CF9" i="11"/>
  <c r="CJ9" i="11"/>
  <c r="CF8" i="11"/>
  <c r="CF7" i="11"/>
  <c r="CF6" i="11"/>
  <c r="CF5" i="11"/>
  <c r="CF4" i="11"/>
  <c r="CF3" i="11"/>
  <c r="CJ3" i="11"/>
  <c r="BU20" i="11"/>
  <c r="BU19" i="11"/>
  <c r="BU18" i="11"/>
  <c r="BU17" i="11"/>
  <c r="BU16" i="11"/>
  <c r="BU15" i="11"/>
  <c r="BY15" i="11"/>
  <c r="BU14" i="11"/>
  <c r="BU13" i="11"/>
  <c r="BU9" i="11"/>
  <c r="BY9" i="11"/>
  <c r="BU8" i="11"/>
  <c r="BU7" i="11"/>
  <c r="BU6" i="11"/>
  <c r="BU5" i="11"/>
  <c r="BU4" i="11"/>
  <c r="BU3" i="11"/>
  <c r="BY3" i="11"/>
  <c r="BY69" i="11" s="1"/>
  <c r="BJ20" i="11"/>
  <c r="BJ19" i="11"/>
  <c r="BJ18" i="11"/>
  <c r="BJ17" i="11"/>
  <c r="BJ16" i="11"/>
  <c r="BJ15" i="11"/>
  <c r="BN15" i="11"/>
  <c r="BJ14" i="11"/>
  <c r="BJ13" i="11"/>
  <c r="BJ9" i="11"/>
  <c r="BN9" i="11"/>
  <c r="BJ8" i="11"/>
  <c r="BJ7" i="11"/>
  <c r="BJ6" i="11"/>
  <c r="BJ5" i="11"/>
  <c r="BJ4" i="11"/>
  <c r="BJ3" i="11"/>
  <c r="BN3" i="11"/>
  <c r="BN69" i="11" l="1"/>
  <c r="DF69" i="11"/>
  <c r="EB69" i="11"/>
  <c r="P10" i="2" s="1"/>
  <c r="CJ69" i="11"/>
  <c r="FF6" i="7"/>
  <c r="FG6" i="7" s="1"/>
  <c r="CU6" i="12"/>
  <c r="CU4" i="12"/>
  <c r="CN6" i="7"/>
  <c r="CO6" i="7" s="1"/>
  <c r="BZ6" i="7"/>
  <c r="CA6" i="7" s="1"/>
  <c r="AX6" i="7"/>
  <c r="AY6" i="7" s="1"/>
  <c r="AX4" i="7"/>
  <c r="AY4" i="7" s="1"/>
  <c r="V6" i="7"/>
  <c r="W6" i="7" s="1"/>
  <c r="M6" i="7"/>
  <c r="DN9" i="11"/>
  <c r="DP9" i="11" s="1"/>
  <c r="DY15" i="11"/>
  <c r="EA15" i="11" s="1"/>
  <c r="CG15" i="11"/>
  <c r="CI15" i="11" s="1"/>
  <c r="DY9" i="11"/>
  <c r="EA9" i="11" s="1"/>
  <c r="DN15" i="11"/>
  <c r="DP15" i="11" s="1"/>
  <c r="DC15" i="11"/>
  <c r="DE15" i="11" s="1"/>
  <c r="DY3" i="11"/>
  <c r="CG9" i="11"/>
  <c r="CI9" i="11" s="1"/>
  <c r="DN3" i="11"/>
  <c r="DC3" i="11"/>
  <c r="DC9" i="11"/>
  <c r="DE9" i="11" s="1"/>
  <c r="CR9" i="11"/>
  <c r="CT9" i="11" s="1"/>
  <c r="CR3" i="11"/>
  <c r="BK3" i="11"/>
  <c r="BV3" i="11"/>
  <c r="BK15" i="11"/>
  <c r="BM15" i="11" s="1"/>
  <c r="BV15" i="11"/>
  <c r="BX15" i="11" s="1"/>
  <c r="BV9" i="11"/>
  <c r="BX9" i="11" s="1"/>
  <c r="CG3" i="11"/>
  <c r="CR15" i="11"/>
  <c r="CT15" i="11" s="1"/>
  <c r="BK9" i="11"/>
  <c r="BM9" i="11" s="1"/>
  <c r="BC3" i="11"/>
  <c r="AY3" i="11"/>
  <c r="AY4" i="11"/>
  <c r="AY5" i="11"/>
  <c r="AY6" i="11"/>
  <c r="AY7" i="11"/>
  <c r="AY8" i="11"/>
  <c r="BC9" i="11"/>
  <c r="AY9" i="11"/>
  <c r="AY13" i="11"/>
  <c r="AY14" i="11"/>
  <c r="BC15" i="11"/>
  <c r="AY15" i="11"/>
  <c r="AY16" i="11"/>
  <c r="AY17" i="11"/>
  <c r="AY18" i="11"/>
  <c r="AY19" i="11"/>
  <c r="AY20" i="11"/>
  <c r="AC20" i="11"/>
  <c r="AC19" i="11"/>
  <c r="AC18" i="11"/>
  <c r="AC17" i="11"/>
  <c r="AC16" i="11"/>
  <c r="AC15" i="11"/>
  <c r="AG15" i="11"/>
  <c r="AC14" i="11"/>
  <c r="AC13" i="11"/>
  <c r="AC9" i="11"/>
  <c r="AG9" i="11"/>
  <c r="AC8" i="11"/>
  <c r="AC7" i="11"/>
  <c r="AC6" i="11"/>
  <c r="AC5" i="11"/>
  <c r="AC4" i="11"/>
  <c r="AC3" i="11"/>
  <c r="AG3" i="11"/>
  <c r="V3" i="11"/>
  <c r="R3" i="11"/>
  <c r="R4" i="11"/>
  <c r="R5" i="11"/>
  <c r="R6" i="11"/>
  <c r="R7" i="11"/>
  <c r="R8" i="11"/>
  <c r="V9" i="11"/>
  <c r="R9" i="11"/>
  <c r="R13" i="11"/>
  <c r="R14" i="11"/>
  <c r="V15" i="11"/>
  <c r="R15" i="11"/>
  <c r="R16" i="11"/>
  <c r="R17" i="11"/>
  <c r="R18" i="11"/>
  <c r="R19" i="11"/>
  <c r="R20" i="11"/>
  <c r="Y439" i="8" l="1"/>
  <c r="Y437" i="8"/>
  <c r="Y405" i="8"/>
  <c r="Y403" i="8"/>
  <c r="Y401" i="8"/>
  <c r="Y394" i="8"/>
  <c r="Y392" i="8"/>
  <c r="Y425" i="8"/>
  <c r="Y423" i="8"/>
  <c r="Y421" i="8"/>
  <c r="Y414" i="8"/>
  <c r="Y412" i="8"/>
  <c r="Y435" i="8"/>
  <c r="Y433" i="8"/>
  <c r="Y431" i="8"/>
  <c r="Y408" i="8"/>
  <c r="Y428" i="8"/>
  <c r="Y417" i="8"/>
  <c r="Y448" i="8"/>
  <c r="Y386" i="8"/>
  <c r="Y445" i="8"/>
  <c r="Y443" i="8"/>
  <c r="Y441" i="8"/>
  <c r="Y409" i="8"/>
  <c r="Y407" i="8"/>
  <c r="Y400" i="8"/>
  <c r="Y398" i="8"/>
  <c r="Y396" i="8"/>
  <c r="Y429" i="8"/>
  <c r="Y427" i="8"/>
  <c r="Y420" i="8"/>
  <c r="Y418" i="8"/>
  <c r="Y416" i="8"/>
  <c r="Y449" i="8"/>
  <c r="Y447" i="8"/>
  <c r="Y390" i="8"/>
  <c r="Y388" i="8"/>
  <c r="Y442" i="8"/>
  <c r="Y406" i="8"/>
  <c r="Y397" i="8"/>
  <c r="Y430" i="8"/>
  <c r="Y450" i="8"/>
  <c r="Y389" i="8"/>
  <c r="Y440" i="8"/>
  <c r="Y438" i="8"/>
  <c r="Y436" i="8"/>
  <c r="Y404" i="8"/>
  <c r="Y402" i="8"/>
  <c r="Y395" i="8"/>
  <c r="Y393" i="8"/>
  <c r="Y391" i="8"/>
  <c r="Z391" i="8" s="1"/>
  <c r="AA391" i="8" s="1"/>
  <c r="Y424" i="8"/>
  <c r="Y422" i="8"/>
  <c r="Y415" i="8"/>
  <c r="Y413" i="8"/>
  <c r="Y411" i="8"/>
  <c r="Y434" i="8"/>
  <c r="Y432" i="8"/>
  <c r="Y387" i="8"/>
  <c r="Y444" i="8"/>
  <c r="Y410" i="8"/>
  <c r="Y399" i="8"/>
  <c r="Y426" i="8"/>
  <c r="Z426" i="8" s="1"/>
  <c r="AA426" i="8" s="1"/>
  <c r="Y419" i="8"/>
  <c r="Y446" i="8"/>
  <c r="Y453" i="8"/>
  <c r="Y378" i="8"/>
  <c r="Y368" i="8"/>
  <c r="Y382" i="8"/>
  <c r="Y452" i="8"/>
  <c r="Y377" i="8"/>
  <c r="Y369" i="8"/>
  <c r="Y372" i="8"/>
  <c r="Y383" i="8"/>
  <c r="Y373" i="8"/>
  <c r="Y367" i="8"/>
  <c r="BC69" i="11"/>
  <c r="EA3" i="11"/>
  <c r="EA69" i="11" s="1"/>
  <c r="O10" i="2" s="1"/>
  <c r="DY69" i="11"/>
  <c r="FF4" i="7"/>
  <c r="FG4" i="7" s="1"/>
  <c r="Y1044" i="8"/>
  <c r="Y1042" i="8"/>
  <c r="Y1040" i="8"/>
  <c r="Y1038" i="8"/>
  <c r="Y1036" i="8"/>
  <c r="Y1054" i="8"/>
  <c r="Y1052" i="8"/>
  <c r="Y1050" i="8"/>
  <c r="Y1063" i="8"/>
  <c r="Y1061" i="8"/>
  <c r="Y1074" i="8"/>
  <c r="Y1072" i="8"/>
  <c r="Y1070" i="8"/>
  <c r="Y1083" i="8"/>
  <c r="Y1081" i="8"/>
  <c r="Y1094" i="8"/>
  <c r="Y1092" i="8"/>
  <c r="Y1090" i="8"/>
  <c r="Y1033" i="8"/>
  <c r="Y1030" i="8"/>
  <c r="Y1046" i="8"/>
  <c r="Y1059" i="8"/>
  <c r="Y1068" i="8"/>
  <c r="Y1077" i="8"/>
  <c r="Y1086" i="8"/>
  <c r="Y1031" i="8"/>
  <c r="Y1039" i="8"/>
  <c r="Y1049" i="8"/>
  <c r="Y1047" i="8"/>
  <c r="Y1045" i="8"/>
  <c r="Y1058" i="8"/>
  <c r="Y1056" i="8"/>
  <c r="Y1069" i="8"/>
  <c r="Y1067" i="8"/>
  <c r="Y1065" i="8"/>
  <c r="Y1078" i="8"/>
  <c r="Y1076" i="8"/>
  <c r="Y1089" i="8"/>
  <c r="Y1087" i="8"/>
  <c r="Y1085" i="8"/>
  <c r="Y1048" i="8"/>
  <c r="Y1057" i="8"/>
  <c r="Y1066" i="8"/>
  <c r="Y1079" i="8"/>
  <c r="Y1088" i="8"/>
  <c r="Y1043" i="8"/>
  <c r="Y1041" i="8"/>
  <c r="Y1037" i="8"/>
  <c r="Y1035" i="8"/>
  <c r="Y1053" i="8"/>
  <c r="Y1051" i="8"/>
  <c r="Y1064" i="8"/>
  <c r="Y1062" i="8"/>
  <c r="Y1060" i="8"/>
  <c r="Y1073" i="8"/>
  <c r="Y1071" i="8"/>
  <c r="Y1084" i="8"/>
  <c r="Y1082" i="8"/>
  <c r="Y1080" i="8"/>
  <c r="Y1093" i="8"/>
  <c r="Y1091" i="8"/>
  <c r="Y1034" i="8"/>
  <c r="Y1032" i="8"/>
  <c r="Y1055" i="8"/>
  <c r="Y1075" i="8"/>
  <c r="Y1097" i="8"/>
  <c r="Y1022" i="8"/>
  <c r="Y1012" i="8"/>
  <c r="Y1016" i="8"/>
  <c r="Y1096" i="8"/>
  <c r="Y1021" i="8"/>
  <c r="Y1011" i="8"/>
  <c r="Y1026" i="8"/>
  <c r="Y1027" i="8"/>
  <c r="Y1017" i="8"/>
  <c r="Y962" i="8"/>
  <c r="Y960" i="8"/>
  <c r="Y958" i="8"/>
  <c r="Y951" i="8"/>
  <c r="Y949" i="8"/>
  <c r="Y982" i="8"/>
  <c r="Y980" i="8"/>
  <c r="Y978" i="8"/>
  <c r="Y971" i="8"/>
  <c r="Y969" i="8"/>
  <c r="Y992" i="8"/>
  <c r="Y990" i="8"/>
  <c r="Y988" i="8"/>
  <c r="Y1001" i="8"/>
  <c r="Y999" i="8"/>
  <c r="Y939" i="8"/>
  <c r="Y995" i="8"/>
  <c r="Y954" i="8"/>
  <c r="Y943" i="8"/>
  <c r="Y976" i="8"/>
  <c r="Y965" i="8"/>
  <c r="Y984" i="8"/>
  <c r="Y996" i="8"/>
  <c r="Y994" i="8"/>
  <c r="Y957" i="8"/>
  <c r="Y955" i="8"/>
  <c r="Y953" i="8"/>
  <c r="Y946" i="8"/>
  <c r="Y944" i="8"/>
  <c r="Y977" i="8"/>
  <c r="Y975" i="8"/>
  <c r="Y973" i="8"/>
  <c r="Y966" i="8"/>
  <c r="Y964" i="8"/>
  <c r="Y987" i="8"/>
  <c r="Y985" i="8"/>
  <c r="Y983" i="8"/>
  <c r="Y941" i="8"/>
  <c r="Y938" i="8"/>
  <c r="Y997" i="8"/>
  <c r="Y947" i="8"/>
  <c r="Y967" i="8"/>
  <c r="Y986" i="8"/>
  <c r="Y940" i="8"/>
  <c r="Y961" i="8"/>
  <c r="Y959" i="8"/>
  <c r="Y952" i="8"/>
  <c r="Y950" i="8"/>
  <c r="Y948" i="8"/>
  <c r="Y981" i="8"/>
  <c r="Y979" i="8"/>
  <c r="Y972" i="8"/>
  <c r="Y970" i="8"/>
  <c r="Y968" i="8"/>
  <c r="Y991" i="8"/>
  <c r="Y989" i="8"/>
  <c r="Y1002" i="8"/>
  <c r="Y1000" i="8"/>
  <c r="Y998" i="8"/>
  <c r="Y993" i="8"/>
  <c r="Z993" i="8" s="1"/>
  <c r="AA993" i="8" s="1"/>
  <c r="Y956" i="8"/>
  <c r="Y945" i="8"/>
  <c r="Y974" i="8"/>
  <c r="Y963" i="8"/>
  <c r="Z963" i="8" s="1"/>
  <c r="AA963" i="8" s="1"/>
  <c r="Y942" i="8"/>
  <c r="Y935" i="8"/>
  <c r="Y925" i="8"/>
  <c r="Y929" i="8"/>
  <c r="Y934" i="8"/>
  <c r="Y924" i="8"/>
  <c r="Y1004" i="8"/>
  <c r="Y1005" i="8"/>
  <c r="Y930" i="8"/>
  <c r="Y920" i="8"/>
  <c r="Y919" i="8"/>
  <c r="DP3" i="11"/>
  <c r="DP69" i="11" s="1"/>
  <c r="N10" i="2" s="1"/>
  <c r="DN69" i="11"/>
  <c r="Y905" i="8"/>
  <c r="Y903" i="8"/>
  <c r="Y901" i="8"/>
  <c r="Y864" i="8"/>
  <c r="Y862" i="8"/>
  <c r="Y855" i="8"/>
  <c r="Y853" i="8"/>
  <c r="Y851" i="8"/>
  <c r="Y884" i="8"/>
  <c r="Y882" i="8"/>
  <c r="Y875" i="8"/>
  <c r="Y873" i="8"/>
  <c r="Y871" i="8"/>
  <c r="Y894" i="8"/>
  <c r="Y892" i="8"/>
  <c r="Y850" i="8"/>
  <c r="Y848" i="8"/>
  <c r="Y902" i="8"/>
  <c r="Y863" i="8"/>
  <c r="Y861" i="8"/>
  <c r="Y852" i="8"/>
  <c r="Y883" i="8"/>
  <c r="Y874" i="8"/>
  <c r="Y895" i="8"/>
  <c r="Y891" i="8"/>
  <c r="Y846" i="8"/>
  <c r="Y869" i="8"/>
  <c r="Y860" i="8"/>
  <c r="Y889" i="8"/>
  <c r="Y880" i="8"/>
  <c r="Y876" i="8"/>
  <c r="Y897" i="8"/>
  <c r="Y910" i="8"/>
  <c r="Y870" i="8"/>
  <c r="Y868" i="8"/>
  <c r="Y866" i="8"/>
  <c r="Y859" i="8"/>
  <c r="Y857" i="8"/>
  <c r="Y890" i="8"/>
  <c r="Y888" i="8"/>
  <c r="Y886" i="8"/>
  <c r="Y879" i="8"/>
  <c r="Y877" i="8"/>
  <c r="Y900" i="8"/>
  <c r="Y898" i="8"/>
  <c r="Y896" i="8"/>
  <c r="Y909" i="8"/>
  <c r="Y907" i="8"/>
  <c r="Y847" i="8"/>
  <c r="Y904" i="8"/>
  <c r="Y865" i="8"/>
  <c r="Y854" i="8"/>
  <c r="Y885" i="8"/>
  <c r="Y881" i="8"/>
  <c r="Z881" i="8" s="1"/>
  <c r="AA881" i="8" s="1"/>
  <c r="Y872" i="8"/>
  <c r="Y893" i="8"/>
  <c r="Y849" i="8"/>
  <c r="Y867" i="8"/>
  <c r="Y858" i="8"/>
  <c r="Y856" i="8"/>
  <c r="Y887" i="8"/>
  <c r="Y878" i="8"/>
  <c r="Y899" i="8"/>
  <c r="Y908" i="8"/>
  <c r="Y906" i="8"/>
  <c r="Y913" i="8"/>
  <c r="Y838" i="8"/>
  <c r="Y828" i="8"/>
  <c r="Y833" i="8"/>
  <c r="Y842" i="8"/>
  <c r="Y912" i="8"/>
  <c r="Y837" i="8"/>
  <c r="Y827" i="8"/>
  <c r="Y843" i="8"/>
  <c r="Y832" i="8"/>
  <c r="DE3" i="11"/>
  <c r="DE69" i="11" s="1"/>
  <c r="DC69" i="11"/>
  <c r="DP4" i="7"/>
  <c r="DQ4" i="7" s="1"/>
  <c r="Y802" i="8"/>
  <c r="Y800" i="8"/>
  <c r="Y793" i="8"/>
  <c r="Y791" i="8"/>
  <c r="Y789" i="8"/>
  <c r="Y777" i="8"/>
  <c r="Y775" i="8"/>
  <c r="Y768" i="8"/>
  <c r="Y766" i="8"/>
  <c r="Y764" i="8"/>
  <c r="Y822" i="8"/>
  <c r="Y820" i="8"/>
  <c r="Y813" i="8"/>
  <c r="Y811" i="8"/>
  <c r="Y809" i="8"/>
  <c r="Y757" i="8"/>
  <c r="Y754" i="8"/>
  <c r="Y796" i="8"/>
  <c r="Y769" i="8"/>
  <c r="Y818" i="8"/>
  <c r="Y805" i="8"/>
  <c r="Y788" i="8"/>
  <c r="Y786" i="8"/>
  <c r="Y784" i="8"/>
  <c r="Y797" i="8"/>
  <c r="Y795" i="8"/>
  <c r="Y783" i="8"/>
  <c r="Y781" i="8"/>
  <c r="Y779" i="8"/>
  <c r="Y772" i="8"/>
  <c r="Y770" i="8"/>
  <c r="Y763" i="8"/>
  <c r="Y761" i="8"/>
  <c r="Y759" i="8"/>
  <c r="Y817" i="8"/>
  <c r="Y815" i="8"/>
  <c r="Y808" i="8"/>
  <c r="Y806" i="8"/>
  <c r="Y804" i="8"/>
  <c r="Y787" i="8"/>
  <c r="Y798" i="8"/>
  <c r="Y780" i="8"/>
  <c r="Y773" i="8"/>
  <c r="Y762" i="8"/>
  <c r="Y816" i="8"/>
  <c r="Y807" i="8"/>
  <c r="Y803" i="8"/>
  <c r="Y801" i="8"/>
  <c r="Y799" i="8"/>
  <c r="Y792" i="8"/>
  <c r="Y790" i="8"/>
  <c r="Y778" i="8"/>
  <c r="Y776" i="8"/>
  <c r="Y774" i="8"/>
  <c r="Y767" i="8"/>
  <c r="Y765" i="8"/>
  <c r="Y823" i="8"/>
  <c r="Y821" i="8"/>
  <c r="Y819" i="8"/>
  <c r="Y812" i="8"/>
  <c r="Y810" i="8"/>
  <c r="Y758" i="8"/>
  <c r="Y756" i="8"/>
  <c r="Y785" i="8"/>
  <c r="Y794" i="8"/>
  <c r="Y782" i="8"/>
  <c r="Y771" i="8"/>
  <c r="Y760" i="8"/>
  <c r="Y814" i="8"/>
  <c r="Y755" i="8"/>
  <c r="Y746" i="8"/>
  <c r="Y736" i="8"/>
  <c r="Y750" i="8"/>
  <c r="Y745" i="8"/>
  <c r="Y735" i="8"/>
  <c r="Y740" i="8"/>
  <c r="Y751" i="8"/>
  <c r="Y741" i="8"/>
  <c r="CT3" i="11"/>
  <c r="CT69" i="11" s="1"/>
  <c r="L10" i="2" s="1"/>
  <c r="CR69" i="11"/>
  <c r="CI3" i="11"/>
  <c r="CI69" i="11" s="1"/>
  <c r="CG69" i="11"/>
  <c r="Y686" i="8"/>
  <c r="Y684" i="8"/>
  <c r="Y682" i="8"/>
  <c r="Y675" i="8"/>
  <c r="Y673" i="8"/>
  <c r="Y706" i="8"/>
  <c r="Y704" i="8"/>
  <c r="Y702" i="8"/>
  <c r="Y695" i="8"/>
  <c r="Y693" i="8"/>
  <c r="Y721" i="8"/>
  <c r="Y719" i="8"/>
  <c r="Y717" i="8"/>
  <c r="Y725" i="8"/>
  <c r="Y723" i="8"/>
  <c r="Y663" i="8"/>
  <c r="Y709" i="8"/>
  <c r="Y680" i="8"/>
  <c r="Y669" i="8"/>
  <c r="Y691" i="8"/>
  <c r="Y715" i="8"/>
  <c r="Y710" i="8"/>
  <c r="Y708" i="8"/>
  <c r="Y681" i="8"/>
  <c r="Y679" i="8"/>
  <c r="Y677" i="8"/>
  <c r="Y670" i="8"/>
  <c r="Y668" i="8"/>
  <c r="Y701" i="8"/>
  <c r="Y699" i="8"/>
  <c r="Y697" i="8"/>
  <c r="Y690" i="8"/>
  <c r="Y688" i="8"/>
  <c r="Y716" i="8"/>
  <c r="Y714" i="8"/>
  <c r="Y712" i="8"/>
  <c r="Y665" i="8"/>
  <c r="Y662" i="8"/>
  <c r="Y711" i="8"/>
  <c r="Y671" i="8"/>
  <c r="Y700" i="8"/>
  <c r="Y689" i="8"/>
  <c r="Y664" i="8"/>
  <c r="Y685" i="8"/>
  <c r="Y683" i="8"/>
  <c r="Y676" i="8"/>
  <c r="Y674" i="8"/>
  <c r="Y672" i="8"/>
  <c r="Y705" i="8"/>
  <c r="Y703" i="8"/>
  <c r="Y696" i="8"/>
  <c r="Y694" i="8"/>
  <c r="Y692" i="8"/>
  <c r="Z692" i="8" s="1"/>
  <c r="AA692" i="8" s="1"/>
  <c r="Y720" i="8"/>
  <c r="Y718" i="8"/>
  <c r="Y726" i="8"/>
  <c r="Y724" i="8"/>
  <c r="Y722" i="8"/>
  <c r="Y707" i="8"/>
  <c r="Y678" i="8"/>
  <c r="Y667" i="8"/>
  <c r="Z667" i="8" s="1"/>
  <c r="AA667" i="8" s="1"/>
  <c r="Y698" i="8"/>
  <c r="Y687" i="8"/>
  <c r="Y713" i="8"/>
  <c r="Y666" i="8"/>
  <c r="Y659" i="8"/>
  <c r="Y649" i="8"/>
  <c r="Y658" i="8"/>
  <c r="Y648" i="8"/>
  <c r="Y729" i="8"/>
  <c r="Y654" i="8"/>
  <c r="Y644" i="8"/>
  <c r="Y728" i="8"/>
  <c r="Y653" i="8"/>
  <c r="Y643" i="8"/>
  <c r="Y629" i="8"/>
  <c r="Y627" i="8"/>
  <c r="Y625" i="8"/>
  <c r="Y588" i="8"/>
  <c r="Y586" i="8"/>
  <c r="Y579" i="8"/>
  <c r="Y577" i="8"/>
  <c r="Y575" i="8"/>
  <c r="Y608" i="8"/>
  <c r="Y606" i="8"/>
  <c r="Y599" i="8"/>
  <c r="Y597" i="8"/>
  <c r="Y595" i="8"/>
  <c r="Y618" i="8"/>
  <c r="Y616" i="8"/>
  <c r="Y574" i="8"/>
  <c r="Y572" i="8"/>
  <c r="Y584" i="8"/>
  <c r="Y613" i="8"/>
  <c r="Y604" i="8"/>
  <c r="Y623" i="8"/>
  <c r="Y632" i="8"/>
  <c r="Y594" i="8"/>
  <c r="Y592" i="8"/>
  <c r="Y590" i="8"/>
  <c r="Y583" i="8"/>
  <c r="Y581" i="8"/>
  <c r="Y614" i="8"/>
  <c r="Y612" i="8"/>
  <c r="Y610" i="8"/>
  <c r="Y603" i="8"/>
  <c r="Y601" i="8"/>
  <c r="Y624" i="8"/>
  <c r="Y622" i="8"/>
  <c r="Y620" i="8"/>
  <c r="Y633" i="8"/>
  <c r="Y631" i="8"/>
  <c r="Y571" i="8"/>
  <c r="Y591" i="8"/>
  <c r="Y580" i="8"/>
  <c r="Y602" i="8"/>
  <c r="Y621" i="8"/>
  <c r="Y630" i="8"/>
  <c r="Y628" i="8"/>
  <c r="Y626" i="8"/>
  <c r="Y589" i="8"/>
  <c r="Y587" i="8"/>
  <c r="Y585" i="8"/>
  <c r="Y578" i="8"/>
  <c r="Y576" i="8"/>
  <c r="Y609" i="8"/>
  <c r="Y607" i="8"/>
  <c r="Y605" i="8"/>
  <c r="Y598" i="8"/>
  <c r="Y596" i="8"/>
  <c r="Y619" i="8"/>
  <c r="Y617" i="8"/>
  <c r="Y615" i="8"/>
  <c r="Y573" i="8"/>
  <c r="Y570" i="8"/>
  <c r="Y593" i="8"/>
  <c r="Y582" i="8"/>
  <c r="Y611" i="8"/>
  <c r="Y600" i="8"/>
  <c r="Y634" i="8"/>
  <c r="Y637" i="8"/>
  <c r="Y562" i="8"/>
  <c r="Y552" i="8"/>
  <c r="Y636" i="8"/>
  <c r="Y561" i="8"/>
  <c r="Y551" i="8"/>
  <c r="Y556" i="8"/>
  <c r="Y567" i="8"/>
  <c r="Y557" i="8"/>
  <c r="Y566" i="8"/>
  <c r="BX3" i="11"/>
  <c r="BX69" i="11" s="1"/>
  <c r="J10" i="2" s="1"/>
  <c r="BV69" i="11"/>
  <c r="BM3" i="11"/>
  <c r="BM69" i="11" s="1"/>
  <c r="BK69" i="11"/>
  <c r="Y501" i="8"/>
  <c r="Y499" i="8"/>
  <c r="Y492" i="8"/>
  <c r="Y490" i="8"/>
  <c r="Y488" i="8"/>
  <c r="Y521" i="8"/>
  <c r="Y519" i="8"/>
  <c r="Y512" i="8"/>
  <c r="Y510" i="8"/>
  <c r="Y508" i="8"/>
  <c r="Y531" i="8"/>
  <c r="Y529" i="8"/>
  <c r="Y542" i="8"/>
  <c r="Y540" i="8"/>
  <c r="Y538" i="8"/>
  <c r="Y493" i="8"/>
  <c r="Y515" i="8"/>
  <c r="Y527" i="8"/>
  <c r="Y481" i="8"/>
  <c r="Y537" i="8"/>
  <c r="Y535" i="8"/>
  <c r="Y533" i="8"/>
  <c r="Y496" i="8"/>
  <c r="Y494" i="8"/>
  <c r="Y487" i="8"/>
  <c r="Y485" i="8"/>
  <c r="Y483" i="8"/>
  <c r="Y516" i="8"/>
  <c r="Y514" i="8"/>
  <c r="Y507" i="8"/>
  <c r="Y505" i="8"/>
  <c r="Y503" i="8"/>
  <c r="Y526" i="8"/>
  <c r="Y524" i="8"/>
  <c r="Y482" i="8"/>
  <c r="Y480" i="8"/>
  <c r="Y534" i="8"/>
  <c r="Y497" i="8"/>
  <c r="Y486" i="8"/>
  <c r="Y513" i="8"/>
  <c r="Y506" i="8"/>
  <c r="Y525" i="8"/>
  <c r="Y502" i="8"/>
  <c r="Y500" i="8"/>
  <c r="Y498" i="8"/>
  <c r="Y491" i="8"/>
  <c r="Y489" i="8"/>
  <c r="Y522" i="8"/>
  <c r="Y520" i="8"/>
  <c r="Y518" i="8"/>
  <c r="Y511" i="8"/>
  <c r="Y509" i="8"/>
  <c r="Y532" i="8"/>
  <c r="Y530" i="8"/>
  <c r="Y528" i="8"/>
  <c r="Y541" i="8"/>
  <c r="Y539" i="8"/>
  <c r="Y479" i="8"/>
  <c r="Y536" i="8"/>
  <c r="Y495" i="8"/>
  <c r="Y484" i="8"/>
  <c r="Y517" i="8"/>
  <c r="Y504" i="8"/>
  <c r="Y523" i="8"/>
  <c r="Y478" i="8"/>
  <c r="Y475" i="8"/>
  <c r="Y465" i="8"/>
  <c r="Y544" i="8"/>
  <c r="Y474" i="8"/>
  <c r="Y464" i="8"/>
  <c r="Y469" i="8"/>
  <c r="Y545" i="8"/>
  <c r="Y470" i="8"/>
  <c r="Y460" i="8"/>
  <c r="Y459" i="8"/>
  <c r="Y318" i="8"/>
  <c r="Y316" i="8"/>
  <c r="Y314" i="8"/>
  <c r="Y307" i="8"/>
  <c r="Y305" i="8"/>
  <c r="Y338" i="8"/>
  <c r="Y336" i="8"/>
  <c r="Y334" i="8"/>
  <c r="Y327" i="8"/>
  <c r="Y325" i="8"/>
  <c r="Y348" i="8"/>
  <c r="Y346" i="8"/>
  <c r="Y344" i="8"/>
  <c r="Y357" i="8"/>
  <c r="Y355" i="8"/>
  <c r="Y295" i="8"/>
  <c r="Y326" i="8"/>
  <c r="Y347" i="8"/>
  <c r="Y356" i="8"/>
  <c r="Y354" i="8"/>
  <c r="Y349" i="8"/>
  <c r="Y301" i="8"/>
  <c r="Y332" i="8"/>
  <c r="Y319" i="8"/>
  <c r="Y342" i="8"/>
  <c r="Y296" i="8"/>
  <c r="Y352" i="8"/>
  <c r="Y350" i="8"/>
  <c r="Y313" i="8"/>
  <c r="Y311" i="8"/>
  <c r="Y309" i="8"/>
  <c r="Y302" i="8"/>
  <c r="Y300" i="8"/>
  <c r="Y333" i="8"/>
  <c r="Y331" i="8"/>
  <c r="Y329" i="8"/>
  <c r="Y322" i="8"/>
  <c r="Y320" i="8"/>
  <c r="Y343" i="8"/>
  <c r="Y341" i="8"/>
  <c r="Y339" i="8"/>
  <c r="Y297" i="8"/>
  <c r="Y294" i="8"/>
  <c r="Y324" i="8"/>
  <c r="Y345" i="8"/>
  <c r="Y358" i="8"/>
  <c r="Y353" i="8"/>
  <c r="Y312" i="8"/>
  <c r="Y303" i="8"/>
  <c r="Y330" i="8"/>
  <c r="Y321" i="8"/>
  <c r="Y340" i="8"/>
  <c r="Y317" i="8"/>
  <c r="Y315" i="8"/>
  <c r="Y308" i="8"/>
  <c r="Y306" i="8"/>
  <c r="Y304" i="8"/>
  <c r="Y337" i="8"/>
  <c r="Y335" i="8"/>
  <c r="Y328" i="8"/>
  <c r="Y351" i="8"/>
  <c r="Y310" i="8"/>
  <c r="Y299" i="8"/>
  <c r="Y323" i="8"/>
  <c r="Y298" i="8"/>
  <c r="Y362" i="8"/>
  <c r="Y286" i="8"/>
  <c r="Y276" i="8"/>
  <c r="Y361" i="8"/>
  <c r="Y280" i="8"/>
  <c r="Y360" i="8"/>
  <c r="Y285" i="8"/>
  <c r="Y275" i="8"/>
  <c r="Y290" i="8"/>
  <c r="Y291" i="8"/>
  <c r="Y281" i="8"/>
  <c r="AG69" i="11"/>
  <c r="Y266" i="8"/>
  <c r="Y264" i="8"/>
  <c r="Y262" i="8"/>
  <c r="Y255" i="8"/>
  <c r="Y253" i="8"/>
  <c r="Y246" i="8"/>
  <c r="Y244" i="8"/>
  <c r="Y242" i="8"/>
  <c r="Y235" i="8"/>
  <c r="Y233" i="8"/>
  <c r="Y226" i="8"/>
  <c r="Y224" i="8"/>
  <c r="Y222" i="8"/>
  <c r="Y215" i="8"/>
  <c r="Y213" i="8"/>
  <c r="Y208" i="8"/>
  <c r="Y206" i="8"/>
  <c r="Y204" i="8"/>
  <c r="Y199" i="8"/>
  <c r="Y193" i="8"/>
  <c r="Y183" i="8"/>
  <c r="Y271" i="8"/>
  <c r="Y260" i="8"/>
  <c r="Y249" i="8"/>
  <c r="Y238" i="8"/>
  <c r="Y227" i="8"/>
  <c r="Y218" i="8"/>
  <c r="Y184" i="8"/>
  <c r="Y270" i="8"/>
  <c r="Y268" i="8"/>
  <c r="Y261" i="8"/>
  <c r="Y259" i="8"/>
  <c r="Y257" i="8"/>
  <c r="Y250" i="8"/>
  <c r="Y248" i="8"/>
  <c r="Y241" i="8"/>
  <c r="Y239" i="8"/>
  <c r="Y237" i="8"/>
  <c r="Y230" i="8"/>
  <c r="Y228" i="8"/>
  <c r="Y221" i="8"/>
  <c r="Y219" i="8"/>
  <c r="Y217" i="8"/>
  <c r="Y210" i="8"/>
  <c r="Y207" i="8"/>
  <c r="Y203" i="8"/>
  <c r="Y189" i="8"/>
  <c r="Y269" i="8"/>
  <c r="Y258" i="8"/>
  <c r="Y251" i="8"/>
  <c r="Y240" i="8"/>
  <c r="Y229" i="8"/>
  <c r="Y211" i="8"/>
  <c r="Y194" i="8"/>
  <c r="Y265" i="8"/>
  <c r="Y263" i="8"/>
  <c r="Y256" i="8"/>
  <c r="Y254" i="8"/>
  <c r="Y252" i="8"/>
  <c r="Y245" i="8"/>
  <c r="Y243" i="8"/>
  <c r="Y236" i="8"/>
  <c r="Y234" i="8"/>
  <c r="Y232" i="8"/>
  <c r="Y225" i="8"/>
  <c r="Y223" i="8"/>
  <c r="Y216" i="8"/>
  <c r="Y214" i="8"/>
  <c r="Y212" i="8"/>
  <c r="Y205" i="8"/>
  <c r="Y202" i="8"/>
  <c r="Y198" i="8"/>
  <c r="Y188" i="8"/>
  <c r="Y267" i="8"/>
  <c r="Y247" i="8"/>
  <c r="Y231" i="8"/>
  <c r="Y220" i="8"/>
  <c r="Y209" i="8"/>
  <c r="Y200" i="8"/>
  <c r="Y191" i="8"/>
  <c r="V69" i="11"/>
  <c r="Y119" i="8"/>
  <c r="Y117" i="8"/>
  <c r="Y115" i="8"/>
  <c r="Y128" i="8"/>
  <c r="Y126" i="8"/>
  <c r="Y139" i="8"/>
  <c r="Y137" i="8"/>
  <c r="Y135" i="8"/>
  <c r="Y148" i="8"/>
  <c r="Y146" i="8"/>
  <c r="Y159" i="8"/>
  <c r="Y157" i="8"/>
  <c r="Y155" i="8"/>
  <c r="Y168" i="8"/>
  <c r="Y166" i="8"/>
  <c r="Y176" i="8"/>
  <c r="Y102" i="8"/>
  <c r="Y92" i="8"/>
  <c r="Y134" i="8"/>
  <c r="Y130" i="8"/>
  <c r="Y154" i="8"/>
  <c r="Y163" i="8"/>
  <c r="Y172" i="8"/>
  <c r="Y113" i="8"/>
  <c r="Y106" i="8"/>
  <c r="Y124" i="8"/>
  <c r="Y122" i="8"/>
  <c r="Y120" i="8"/>
  <c r="Y133" i="8"/>
  <c r="Y131" i="8"/>
  <c r="Y144" i="8"/>
  <c r="Y142" i="8"/>
  <c r="Y140" i="8"/>
  <c r="Y153" i="8"/>
  <c r="Y151" i="8"/>
  <c r="Y164" i="8"/>
  <c r="Y162" i="8"/>
  <c r="Y160" i="8"/>
  <c r="Y173" i="8"/>
  <c r="Y171" i="8"/>
  <c r="Y114" i="8"/>
  <c r="Y112" i="8"/>
  <c r="Y110" i="8"/>
  <c r="Y101" i="8"/>
  <c r="Y93" i="8"/>
  <c r="Y123" i="8"/>
  <c r="Y132" i="8"/>
  <c r="Y141" i="8"/>
  <c r="Y152" i="8"/>
  <c r="Y161" i="8"/>
  <c r="Y174" i="8"/>
  <c r="Y111" i="8"/>
  <c r="Y118" i="8"/>
  <c r="Y116" i="8"/>
  <c r="Y129" i="8"/>
  <c r="Y127" i="8"/>
  <c r="Y125" i="8"/>
  <c r="Y138" i="8"/>
  <c r="Y136" i="8"/>
  <c r="Y149" i="8"/>
  <c r="Y147" i="8"/>
  <c r="Y145" i="8"/>
  <c r="Y158" i="8"/>
  <c r="Y156" i="8"/>
  <c r="Y169" i="8"/>
  <c r="Y167" i="8"/>
  <c r="Y165" i="8"/>
  <c r="Z165" i="8" s="1"/>
  <c r="AA165" i="8" s="1"/>
  <c r="Y177" i="8"/>
  <c r="Y107" i="8"/>
  <c r="Y97" i="8"/>
  <c r="Y121" i="8"/>
  <c r="Y143" i="8"/>
  <c r="Y150" i="8"/>
  <c r="Y170" i="8"/>
  <c r="Y96" i="8"/>
  <c r="Y179" i="8"/>
  <c r="Y178" i="8"/>
  <c r="Y99" i="8"/>
  <c r="ED6" i="7"/>
  <c r="EE6" i="7" s="1"/>
  <c r="V4" i="7"/>
  <c r="W4" i="7" s="1"/>
  <c r="DB4" i="7"/>
  <c r="DC4" i="7" s="1"/>
  <c r="BZ4" i="7"/>
  <c r="CA4" i="7" s="1"/>
  <c r="BL4" i="7"/>
  <c r="BM4" i="7" s="1"/>
  <c r="ED4" i="7"/>
  <c r="EE4" i="7" s="1"/>
  <c r="AJ6" i="7"/>
  <c r="AK6" i="7" s="1"/>
  <c r="Y565" i="8"/>
  <c r="Y554" i="8"/>
  <c r="Y639" i="8"/>
  <c r="Y558" i="8"/>
  <c r="Y563" i="8"/>
  <c r="Y638" i="8"/>
  <c r="Y559" i="8"/>
  <c r="Y564" i="8"/>
  <c r="Y550" i="8"/>
  <c r="Y568" i="8"/>
  <c r="Y840" i="8"/>
  <c r="Y826" i="8"/>
  <c r="Y914" i="8"/>
  <c r="Y835" i="8"/>
  <c r="Y844" i="8"/>
  <c r="Y1006" i="8"/>
  <c r="Y927" i="8"/>
  <c r="Y932" i="8"/>
  <c r="Y918" i="8"/>
  <c r="Y936" i="8"/>
  <c r="Y1099" i="8"/>
  <c r="Y1023" i="8"/>
  <c r="Y1025" i="8"/>
  <c r="Y1014" i="8"/>
  <c r="Y1018" i="8"/>
  <c r="Y466" i="8"/>
  <c r="Y473" i="8"/>
  <c r="Y462" i="8"/>
  <c r="Y471" i="8"/>
  <c r="Y547" i="8"/>
  <c r="Y731" i="8"/>
  <c r="Y650" i="8"/>
  <c r="Y655" i="8"/>
  <c r="Y657" i="8"/>
  <c r="Y646" i="8"/>
  <c r="Y933" i="8"/>
  <c r="Y922" i="8"/>
  <c r="Y931" i="8"/>
  <c r="Y1007" i="8"/>
  <c r="Y926" i="8"/>
  <c r="Y104" i="8"/>
  <c r="Y90" i="8"/>
  <c r="Y108" i="8"/>
  <c r="Y196" i="8"/>
  <c r="Y182" i="8"/>
  <c r="Y201" i="8"/>
  <c r="Y292" i="8"/>
  <c r="Y288" i="8"/>
  <c r="Y274" i="8"/>
  <c r="Y283" i="8"/>
  <c r="Y454" i="8"/>
  <c r="Y375" i="8"/>
  <c r="Y384" i="8"/>
  <c r="Y380" i="8"/>
  <c r="Y366" i="8"/>
  <c r="Y472" i="8"/>
  <c r="Y458" i="8"/>
  <c r="Y476" i="8"/>
  <c r="Y546" i="8"/>
  <c r="Y467" i="8"/>
  <c r="Y660" i="8"/>
  <c r="Y730" i="8"/>
  <c r="Y651" i="8"/>
  <c r="Y656" i="8"/>
  <c r="Y642" i="8"/>
  <c r="Y748" i="8"/>
  <c r="Y734" i="8"/>
  <c r="Y752" i="8"/>
  <c r="Y743" i="8"/>
  <c r="Y1028" i="8"/>
  <c r="Y1024" i="8"/>
  <c r="Y1098" i="8"/>
  <c r="Y1019" i="8"/>
  <c r="Y1010" i="8"/>
  <c r="Y197" i="8"/>
  <c r="Y186" i="8"/>
  <c r="Y195" i="8"/>
  <c r="Y190" i="8"/>
  <c r="DB6" i="7"/>
  <c r="DC6" i="7" s="1"/>
  <c r="Y175" i="8"/>
  <c r="Y98" i="8"/>
  <c r="Y105" i="8"/>
  <c r="Y94" i="8"/>
  <c r="Y103" i="8"/>
  <c r="Y363" i="8"/>
  <c r="Y287" i="8"/>
  <c r="Y289" i="8"/>
  <c r="Y278" i="8"/>
  <c r="Y282" i="8"/>
  <c r="Y379" i="8"/>
  <c r="Y374" i="8"/>
  <c r="Y455" i="8"/>
  <c r="Y381" i="8"/>
  <c r="Y370" i="8"/>
  <c r="Y747" i="8"/>
  <c r="Y749" i="8"/>
  <c r="Y738" i="8"/>
  <c r="Y742" i="8"/>
  <c r="Y834" i="8"/>
  <c r="Y915" i="8"/>
  <c r="Y830" i="8"/>
  <c r="Y839" i="8"/>
  <c r="Y841" i="8"/>
  <c r="FF5" i="7"/>
  <c r="FG5" i="7" s="1"/>
  <c r="CU5" i="12"/>
  <c r="I48" i="4" s="1"/>
  <c r="ER6" i="7"/>
  <c r="ES6" i="7" s="1"/>
  <c r="ER4" i="7"/>
  <c r="ES4" i="7" s="1"/>
  <c r="DP6" i="7"/>
  <c r="DQ6" i="7" s="1"/>
  <c r="CN4" i="7"/>
  <c r="CO4" i="7" s="1"/>
  <c r="BL6" i="7"/>
  <c r="BM6" i="7" s="1"/>
  <c r="AJ4" i="7"/>
  <c r="AK4" i="7" s="1"/>
  <c r="K10" i="2"/>
  <c r="M10" i="2"/>
  <c r="AD9" i="11"/>
  <c r="AF9" i="11" s="1"/>
  <c r="AD15" i="11"/>
  <c r="AF15" i="11" s="1"/>
  <c r="S9" i="11"/>
  <c r="U9" i="11" s="1"/>
  <c r="S3" i="11"/>
  <c r="I10" i="2"/>
  <c r="AZ15" i="11"/>
  <c r="BB15" i="11" s="1"/>
  <c r="AZ3" i="11"/>
  <c r="AD3" i="11"/>
  <c r="AZ9" i="11"/>
  <c r="BB9" i="11" s="1"/>
  <c r="S15" i="11"/>
  <c r="U15" i="11" s="1"/>
  <c r="AN20" i="11"/>
  <c r="AN19" i="11"/>
  <c r="AN18" i="11"/>
  <c r="AN17" i="11"/>
  <c r="AN16" i="11"/>
  <c r="AN15" i="11"/>
  <c r="AR15" i="11"/>
  <c r="AN14" i="11"/>
  <c r="AN13" i="11"/>
  <c r="AN9" i="11"/>
  <c r="AR9" i="11"/>
  <c r="AN8" i="11"/>
  <c r="AN7" i="11"/>
  <c r="AN6" i="11"/>
  <c r="AN5" i="11"/>
  <c r="AN4" i="11"/>
  <c r="AN3" i="11"/>
  <c r="AR3" i="11"/>
  <c r="G19" i="11"/>
  <c r="G16" i="11"/>
  <c r="G17" i="11"/>
  <c r="G18" i="11"/>
  <c r="G20" i="11"/>
  <c r="G14" i="11"/>
  <c r="G6" i="11"/>
  <c r="G7" i="11"/>
  <c r="G8" i="11"/>
  <c r="G5" i="11"/>
  <c r="G13" i="11"/>
  <c r="G15" i="11"/>
  <c r="Z794" i="8" l="1"/>
  <c r="AA794" i="8" s="1"/>
  <c r="Z115" i="8"/>
  <c r="AA115" i="8" s="1"/>
  <c r="Z406" i="8"/>
  <c r="AA406" i="8" s="1"/>
  <c r="Z441" i="8"/>
  <c r="AA441" i="8" s="1"/>
  <c r="Z431" i="8"/>
  <c r="AA431" i="8" s="1"/>
  <c r="Z804" i="8"/>
  <c r="AA804" i="8" s="1"/>
  <c r="Z998" i="8"/>
  <c r="AA998" i="8" s="1"/>
  <c r="Z1060" i="8"/>
  <c r="AA1060" i="8" s="1"/>
  <c r="Z436" i="8"/>
  <c r="AA436" i="8" s="1"/>
  <c r="Z1075" i="8"/>
  <c r="AA1075" i="8" s="1"/>
  <c r="Z1055" i="8"/>
  <c r="AA1055" i="8" s="1"/>
  <c r="Z1045" i="8"/>
  <c r="AA1045" i="8" s="1"/>
  <c r="Z973" i="8"/>
  <c r="AA973" i="8" s="1"/>
  <c r="Z978" i="8"/>
  <c r="AA978" i="8" s="1"/>
  <c r="Z901" i="8"/>
  <c r="AA901" i="8" s="1"/>
  <c r="Z819" i="8"/>
  <c r="AA819" i="8" s="1"/>
  <c r="Z809" i="8"/>
  <c r="AA809" i="8" s="1"/>
  <c r="Z717" i="8"/>
  <c r="AA717" i="8" s="1"/>
  <c r="Z600" i="8"/>
  <c r="AA600" i="8" s="1"/>
  <c r="Z570" i="8"/>
  <c r="AA570" i="8" s="1"/>
  <c r="Z585" i="8"/>
  <c r="AA585" i="8" s="1"/>
  <c r="Z580" i="8"/>
  <c r="AA580" i="8" s="1"/>
  <c r="Z523" i="8"/>
  <c r="AA523" i="8" s="1"/>
  <c r="Z518" i="8"/>
  <c r="AA518" i="8" s="1"/>
  <c r="Z304" i="8"/>
  <c r="AA304" i="8" s="1"/>
  <c r="Z339" i="8"/>
  <c r="AA339" i="8" s="1"/>
  <c r="Z247" i="8"/>
  <c r="AA247" i="8" s="1"/>
  <c r="Z202" i="8"/>
  <c r="AA202" i="8" s="1"/>
  <c r="Z252" i="8"/>
  <c r="AA252" i="8" s="1"/>
  <c r="Z217" i="8"/>
  <c r="AA217" i="8" s="1"/>
  <c r="Z267" i="8"/>
  <c r="AA267" i="8" s="1"/>
  <c r="Z421" i="8"/>
  <c r="AA421" i="8" s="1"/>
  <c r="Z446" i="8"/>
  <c r="AA446" i="8" s="1"/>
  <c r="Z416" i="8"/>
  <c r="AA416" i="8" s="1"/>
  <c r="Z401" i="8"/>
  <c r="AA401" i="8" s="1"/>
  <c r="BB3" i="11"/>
  <c r="BB69" i="11" s="1"/>
  <c r="AZ69" i="11"/>
  <c r="Z411" i="8"/>
  <c r="AA411" i="8" s="1"/>
  <c r="Z396" i="8"/>
  <c r="AA396" i="8" s="1"/>
  <c r="Z386" i="8"/>
  <c r="AA386" i="8" s="1"/>
  <c r="Z1035" i="8"/>
  <c r="AA1035" i="8" s="1"/>
  <c r="Z1070" i="8"/>
  <c r="AA1070" i="8" s="1"/>
  <c r="Z1085" i="8"/>
  <c r="AA1085" i="8" s="1"/>
  <c r="Z1030" i="8"/>
  <c r="AA1030" i="8" s="1"/>
  <c r="Z1050" i="8"/>
  <c r="AA1050" i="8" s="1"/>
  <c r="Z1080" i="8"/>
  <c r="AA1080" i="8" s="1"/>
  <c r="Z1065" i="8"/>
  <c r="AA1065" i="8" s="1"/>
  <c r="Z1040" i="8"/>
  <c r="AA1040" i="8" s="1"/>
  <c r="Z1090" i="8"/>
  <c r="AA1090" i="8" s="1"/>
  <c r="Z938" i="8"/>
  <c r="AA938" i="8" s="1"/>
  <c r="Z953" i="8"/>
  <c r="AA953" i="8" s="1"/>
  <c r="Z943" i="8"/>
  <c r="AA943" i="8" s="1"/>
  <c r="Z958" i="8"/>
  <c r="AA958" i="8" s="1"/>
  <c r="Z968" i="8"/>
  <c r="AA968" i="8" s="1"/>
  <c r="Z948" i="8"/>
  <c r="AA948" i="8" s="1"/>
  <c r="Z983" i="8"/>
  <c r="AA983" i="8" s="1"/>
  <c r="Z988" i="8"/>
  <c r="AA988" i="8" s="1"/>
  <c r="Z896" i="8"/>
  <c r="AA896" i="8" s="1"/>
  <c r="Z846" i="8"/>
  <c r="AA846" i="8" s="1"/>
  <c r="Z906" i="8"/>
  <c r="AA906" i="8" s="1"/>
  <c r="Z886" i="8"/>
  <c r="AA886" i="8" s="1"/>
  <c r="Z891" i="8"/>
  <c r="AA891" i="8" s="1"/>
  <c r="Z871" i="8"/>
  <c r="AA871" i="8" s="1"/>
  <c r="Z876" i="8"/>
  <c r="AA876" i="8" s="1"/>
  <c r="Z856" i="8"/>
  <c r="AA856" i="8" s="1"/>
  <c r="Z866" i="8"/>
  <c r="AA866" i="8" s="1"/>
  <c r="Z861" i="8"/>
  <c r="AA861" i="8" s="1"/>
  <c r="Z851" i="8"/>
  <c r="AA851" i="8" s="1"/>
  <c r="Z769" i="8"/>
  <c r="AA769" i="8" s="1"/>
  <c r="Z774" i="8"/>
  <c r="AA774" i="8" s="1"/>
  <c r="Z759" i="8"/>
  <c r="AA759" i="8" s="1"/>
  <c r="Z764" i="8"/>
  <c r="AA764" i="8" s="1"/>
  <c r="Z814" i="8"/>
  <c r="AA814" i="8" s="1"/>
  <c r="Z799" i="8"/>
  <c r="AA799" i="8" s="1"/>
  <c r="Z779" i="8"/>
  <c r="AA779" i="8" s="1"/>
  <c r="Z754" i="8"/>
  <c r="AA754" i="8" s="1"/>
  <c r="Z789" i="8"/>
  <c r="AA789" i="8" s="1"/>
  <c r="Z784" i="8"/>
  <c r="AA784" i="8" s="1"/>
  <c r="Z672" i="8"/>
  <c r="AA672" i="8" s="1"/>
  <c r="Z712" i="8"/>
  <c r="AA712" i="8" s="1"/>
  <c r="Z702" i="8"/>
  <c r="AA702" i="8" s="1"/>
  <c r="Z687" i="8"/>
  <c r="AA687" i="8" s="1"/>
  <c r="Z707" i="8"/>
  <c r="AA707" i="8" s="1"/>
  <c r="Z697" i="8"/>
  <c r="AA697" i="8" s="1"/>
  <c r="Z682" i="8"/>
  <c r="AA682" i="8" s="1"/>
  <c r="Z722" i="8"/>
  <c r="AA722" i="8" s="1"/>
  <c r="Z662" i="8"/>
  <c r="AA662" i="8" s="1"/>
  <c r="Z677" i="8"/>
  <c r="AA677" i="8" s="1"/>
  <c r="Z630" i="8"/>
  <c r="AA630" i="8" s="1"/>
  <c r="Z620" i="8"/>
  <c r="AA620" i="8" s="1"/>
  <c r="Z625" i="8"/>
  <c r="AA625" i="8" s="1"/>
  <c r="Z615" i="8"/>
  <c r="AA615" i="8" s="1"/>
  <c r="Z610" i="8"/>
  <c r="AA610" i="8" s="1"/>
  <c r="Z605" i="8"/>
  <c r="AA605" i="8" s="1"/>
  <c r="Z590" i="8"/>
  <c r="AA590" i="8" s="1"/>
  <c r="Z595" i="8"/>
  <c r="AA595" i="8" s="1"/>
  <c r="Z575" i="8"/>
  <c r="AA575" i="8" s="1"/>
  <c r="Z478" i="8"/>
  <c r="AA478" i="8" s="1"/>
  <c r="Z498" i="8"/>
  <c r="AA498" i="8" s="1"/>
  <c r="Z488" i="8"/>
  <c r="AA488" i="8" s="1"/>
  <c r="Z513" i="8"/>
  <c r="AA513" i="8" s="1"/>
  <c r="Z503" i="8"/>
  <c r="AA503" i="8" s="1"/>
  <c r="Z493" i="8"/>
  <c r="AA493" i="8" s="1"/>
  <c r="Z528" i="8"/>
  <c r="AA528" i="8" s="1"/>
  <c r="Z483" i="8"/>
  <c r="AA483" i="8" s="1"/>
  <c r="Z538" i="8"/>
  <c r="AA538" i="8" s="1"/>
  <c r="Z533" i="8"/>
  <c r="AA533" i="8" s="1"/>
  <c r="Z508" i="8"/>
  <c r="AA508" i="8" s="1"/>
  <c r="AR69" i="11"/>
  <c r="Z324" i="8"/>
  <c r="AA324" i="8" s="1"/>
  <c r="Z329" i="8"/>
  <c r="AA329" i="8" s="1"/>
  <c r="Z319" i="8"/>
  <c r="AA319" i="8" s="1"/>
  <c r="Z354" i="8"/>
  <c r="AA354" i="8" s="1"/>
  <c r="Z334" i="8"/>
  <c r="AA334" i="8" s="1"/>
  <c r="Z299" i="8"/>
  <c r="AA299" i="8" s="1"/>
  <c r="Z294" i="8"/>
  <c r="AA294" i="8" s="1"/>
  <c r="Z309" i="8"/>
  <c r="AA309" i="8" s="1"/>
  <c r="Z314" i="8"/>
  <c r="AA314" i="8" s="1"/>
  <c r="Z349" i="8"/>
  <c r="AA349" i="8" s="1"/>
  <c r="Z344" i="8"/>
  <c r="AA344" i="8" s="1"/>
  <c r="Z237" i="8"/>
  <c r="AA237" i="8" s="1"/>
  <c r="Z227" i="8"/>
  <c r="AA227" i="8" s="1"/>
  <c r="AD69" i="11"/>
  <c r="Z212" i="8"/>
  <c r="AA212" i="8" s="1"/>
  <c r="Z207" i="8"/>
  <c r="AA207" i="8" s="1"/>
  <c r="Z257" i="8"/>
  <c r="AA257" i="8" s="1"/>
  <c r="Z222" i="8"/>
  <c r="AA222" i="8" s="1"/>
  <c r="Z262" i="8"/>
  <c r="AA262" i="8" s="1"/>
  <c r="Z232" i="8"/>
  <c r="AA232" i="8" s="1"/>
  <c r="Z242" i="8"/>
  <c r="AA242" i="8" s="1"/>
  <c r="U3" i="11"/>
  <c r="U69" i="11" s="1"/>
  <c r="S69" i="11"/>
  <c r="Z170" i="8"/>
  <c r="AA170" i="8" s="1"/>
  <c r="Z145" i="8"/>
  <c r="AA145" i="8" s="1"/>
  <c r="Z160" i="8"/>
  <c r="AA160" i="8" s="1"/>
  <c r="Z150" i="8"/>
  <c r="AA150" i="8" s="1"/>
  <c r="Z125" i="8"/>
  <c r="AA125" i="8" s="1"/>
  <c r="Z140" i="8"/>
  <c r="AA140" i="8" s="1"/>
  <c r="Z155" i="8"/>
  <c r="AA155" i="8" s="1"/>
  <c r="Z120" i="8"/>
  <c r="AA120" i="8" s="1"/>
  <c r="Z130" i="8"/>
  <c r="AA130" i="8" s="1"/>
  <c r="Z135" i="8"/>
  <c r="AA135" i="8" s="1"/>
  <c r="Z110" i="8"/>
  <c r="AA110" i="8" s="1"/>
  <c r="ER5" i="7"/>
  <c r="ES5" i="7" s="1"/>
  <c r="BZ5" i="7"/>
  <c r="CA5" i="7" s="1"/>
  <c r="DB5" i="7"/>
  <c r="DC5" i="7" s="1"/>
  <c r="AX5" i="7"/>
  <c r="AY5" i="7" s="1"/>
  <c r="ED5" i="7"/>
  <c r="EE5" i="7" s="1"/>
  <c r="DP5" i="7"/>
  <c r="DQ5" i="7" s="1"/>
  <c r="Y569" i="8"/>
  <c r="Y555" i="8"/>
  <c r="Y553" i="8"/>
  <c r="Y635" i="8"/>
  <c r="Y560" i="8"/>
  <c r="Y928" i="8"/>
  <c r="Y1003" i="8"/>
  <c r="Y937" i="8"/>
  <c r="Y923" i="8"/>
  <c r="Y921" i="8"/>
  <c r="Y91" i="8"/>
  <c r="Y109" i="8"/>
  <c r="Y95" i="8"/>
  <c r="Y100" i="8"/>
  <c r="Y192" i="8"/>
  <c r="Y185" i="8"/>
  <c r="Y187" i="8"/>
  <c r="Y543" i="8"/>
  <c r="Y468" i="8"/>
  <c r="Y477" i="8"/>
  <c r="Y463" i="8"/>
  <c r="Y461" i="8"/>
  <c r="Y753" i="8"/>
  <c r="Y739" i="8"/>
  <c r="Y744" i="8"/>
  <c r="Y737" i="8"/>
  <c r="Y911" i="8"/>
  <c r="Y836" i="8"/>
  <c r="Y845" i="8"/>
  <c r="Y831" i="8"/>
  <c r="Y829" i="8"/>
  <c r="Y284" i="8"/>
  <c r="Y277" i="8"/>
  <c r="Y359" i="8"/>
  <c r="Y293" i="8"/>
  <c r="Y279" i="8"/>
  <c r="Y385" i="8"/>
  <c r="Y371" i="8"/>
  <c r="Y376" i="8"/>
  <c r="Y451" i="8"/>
  <c r="Y652" i="8"/>
  <c r="Y645" i="8"/>
  <c r="Y727" i="8"/>
  <c r="Y661" i="8"/>
  <c r="Y647" i="8"/>
  <c r="Y1020" i="8"/>
  <c r="Y1013" i="8"/>
  <c r="Y1095" i="8"/>
  <c r="Y1029" i="8"/>
  <c r="Y1015" i="8"/>
  <c r="CN5" i="7"/>
  <c r="CO5" i="7" s="1"/>
  <c r="BL5" i="7"/>
  <c r="BM5" i="7" s="1"/>
  <c r="AJ5" i="7"/>
  <c r="AK5" i="7" s="1"/>
  <c r="V5" i="7"/>
  <c r="W5" i="7" s="1"/>
  <c r="AF3" i="11"/>
  <c r="AO9" i="11"/>
  <c r="AQ9" i="11" s="1"/>
  <c r="AO3" i="11"/>
  <c r="H15" i="11"/>
  <c r="AO15" i="11"/>
  <c r="AQ15" i="11" s="1"/>
  <c r="K15" i="11"/>
  <c r="K9" i="11"/>
  <c r="K3" i="11"/>
  <c r="K69" i="11" l="1"/>
  <c r="AQ3" i="11"/>
  <c r="AQ69" i="11" s="1"/>
  <c r="G10" i="2" s="1"/>
  <c r="AO69" i="11"/>
  <c r="AF69" i="11"/>
  <c r="F10" i="2" s="1"/>
  <c r="H10" i="2"/>
  <c r="D22" i="4"/>
  <c r="E22" i="4"/>
  <c r="F22" i="4"/>
  <c r="G22" i="4"/>
  <c r="H22" i="4"/>
  <c r="I22" i="4"/>
  <c r="J22" i="4"/>
  <c r="K22" i="4"/>
  <c r="L22" i="4"/>
  <c r="M22" i="4"/>
  <c r="N22" i="4"/>
  <c r="O22" i="4"/>
  <c r="D23" i="4"/>
  <c r="E23" i="4"/>
  <c r="F23" i="4"/>
  <c r="G23" i="4"/>
  <c r="H23" i="4"/>
  <c r="I23" i="4"/>
  <c r="J23" i="4"/>
  <c r="K23" i="4"/>
  <c r="L23" i="4"/>
  <c r="M23" i="4"/>
  <c r="N23" i="4"/>
  <c r="O23" i="4"/>
  <c r="D24" i="4"/>
  <c r="E24" i="4"/>
  <c r="F24" i="4"/>
  <c r="G24" i="4"/>
  <c r="H24" i="4"/>
  <c r="I24" i="4"/>
  <c r="J24" i="4"/>
  <c r="K24" i="4"/>
  <c r="L24" i="4"/>
  <c r="M24" i="4"/>
  <c r="N24" i="4"/>
  <c r="O24" i="4"/>
  <c r="D25" i="4"/>
  <c r="E25" i="4"/>
  <c r="F25" i="4"/>
  <c r="G25" i="4"/>
  <c r="H25" i="4"/>
  <c r="I25" i="4"/>
  <c r="J25" i="4"/>
  <c r="K25" i="4"/>
  <c r="L25" i="4"/>
  <c r="M25" i="4"/>
  <c r="N25" i="4"/>
  <c r="O25" i="4"/>
  <c r="D26" i="4"/>
  <c r="E26" i="4"/>
  <c r="F26" i="4"/>
  <c r="G26" i="4"/>
  <c r="H26" i="4"/>
  <c r="I26" i="4"/>
  <c r="J26" i="4"/>
  <c r="K26" i="4"/>
  <c r="L26" i="4"/>
  <c r="M26" i="4"/>
  <c r="N26" i="4"/>
  <c r="O26" i="4"/>
  <c r="D27" i="4"/>
  <c r="E27" i="4"/>
  <c r="F27" i="4"/>
  <c r="G27" i="4"/>
  <c r="H27" i="4"/>
  <c r="I27" i="4"/>
  <c r="J27" i="4"/>
  <c r="K27" i="4"/>
  <c r="L27" i="4"/>
  <c r="M27" i="4"/>
  <c r="N27" i="4"/>
  <c r="O27" i="4"/>
  <c r="D28" i="4"/>
  <c r="E28" i="4"/>
  <c r="F28" i="4"/>
  <c r="G28" i="4"/>
  <c r="H28" i="4"/>
  <c r="I28" i="4"/>
  <c r="J28" i="4"/>
  <c r="K28" i="4"/>
  <c r="L28" i="4"/>
  <c r="M28" i="4"/>
  <c r="N28" i="4"/>
  <c r="O28" i="4"/>
  <c r="D29" i="4"/>
  <c r="E29" i="4"/>
  <c r="F29" i="4"/>
  <c r="G29" i="4"/>
  <c r="H29" i="4"/>
  <c r="I29" i="4"/>
  <c r="J29" i="4"/>
  <c r="K29" i="4"/>
  <c r="L29" i="4"/>
  <c r="M29" i="4"/>
  <c r="N29" i="4"/>
  <c r="O29" i="4"/>
  <c r="D30" i="4"/>
  <c r="E30" i="4"/>
  <c r="F30" i="4"/>
  <c r="G30" i="4"/>
  <c r="H30" i="4"/>
  <c r="I30" i="4"/>
  <c r="J30" i="4"/>
  <c r="K30" i="4"/>
  <c r="L30" i="4"/>
  <c r="M30" i="4"/>
  <c r="N30" i="4"/>
  <c r="O30" i="4"/>
  <c r="E21" i="4"/>
  <c r="F21" i="4"/>
  <c r="G21" i="4"/>
  <c r="H21" i="4"/>
  <c r="I21" i="4"/>
  <c r="J21" i="4"/>
  <c r="K21" i="4"/>
  <c r="L21" i="4"/>
  <c r="M21" i="4"/>
  <c r="N21" i="4"/>
  <c r="O21" i="4"/>
  <c r="D21" i="4"/>
  <c r="E14" i="4"/>
  <c r="F14" i="4"/>
  <c r="G14" i="4"/>
  <c r="H14" i="4"/>
  <c r="I14" i="4"/>
  <c r="J14" i="4"/>
  <c r="K14" i="4"/>
  <c r="L14" i="4"/>
  <c r="M14" i="4"/>
  <c r="D14" i="4"/>
  <c r="E16" i="4"/>
  <c r="F16" i="4"/>
  <c r="G16" i="4"/>
  <c r="H16" i="4"/>
  <c r="I16" i="4"/>
  <c r="J16" i="4"/>
  <c r="K16" i="4"/>
  <c r="L16" i="4"/>
  <c r="M16" i="4"/>
  <c r="N16" i="4"/>
  <c r="O16" i="4"/>
  <c r="D16" i="4"/>
  <c r="E15" i="4"/>
  <c r="F15" i="4"/>
  <c r="G15" i="4"/>
  <c r="H15" i="4"/>
  <c r="I15" i="4"/>
  <c r="J15" i="4"/>
  <c r="K15" i="4"/>
  <c r="L15" i="4"/>
  <c r="M15" i="4"/>
  <c r="N15" i="4"/>
  <c r="O15" i="4"/>
  <c r="D15" i="4"/>
  <c r="P25" i="4" l="1"/>
  <c r="H88" i="8" l="1"/>
  <c r="H89" i="8" s="1"/>
  <c r="H181" i="8" s="1"/>
  <c r="H273" i="8" s="1"/>
  <c r="H365" i="8" s="1"/>
  <c r="H457" i="8" s="1"/>
  <c r="H549" i="8" s="1"/>
  <c r="H641" i="8" s="1"/>
  <c r="H733" i="8" s="1"/>
  <c r="H825" i="8" s="1"/>
  <c r="H917" i="8" s="1"/>
  <c r="H1009" i="8" s="1"/>
  <c r="H1102" i="8" s="1"/>
  <c r="J15" i="11" l="1"/>
  <c r="G9" i="11"/>
  <c r="H9" i="11" s="1"/>
  <c r="G4" i="11"/>
  <c r="G3" i="11"/>
  <c r="E10" i="2"/>
  <c r="H3" i="11" l="1"/>
  <c r="J9" i="11"/>
  <c r="R88" i="8"/>
  <c r="R89" i="8" s="1"/>
  <c r="R181" i="8" s="1"/>
  <c r="R273" i="8" s="1"/>
  <c r="R365" i="8" s="1"/>
  <c r="R457" i="8" s="1"/>
  <c r="R549" i="8" s="1"/>
  <c r="R641" i="8" s="1"/>
  <c r="R733" i="8" s="1"/>
  <c r="R825" i="8" s="1"/>
  <c r="R917" i="8" s="1"/>
  <c r="R1009" i="8" s="1"/>
  <c r="R1102" i="8" s="1"/>
  <c r="S88" i="8"/>
  <c r="S89" i="8" s="1"/>
  <c r="S181" i="8" s="1"/>
  <c r="S273" i="8" s="1"/>
  <c r="S365" i="8" s="1"/>
  <c r="S457" i="8" s="1"/>
  <c r="S549" i="8" s="1"/>
  <c r="S641" i="8" s="1"/>
  <c r="S733" i="8" s="1"/>
  <c r="S825" i="8" s="1"/>
  <c r="S917" i="8" s="1"/>
  <c r="S1009" i="8" s="1"/>
  <c r="S1102" i="8" s="1"/>
  <c r="T88" i="8"/>
  <c r="T89" i="8" s="1"/>
  <c r="T181" i="8" s="1"/>
  <c r="T273" i="8" s="1"/>
  <c r="T365" i="8" s="1"/>
  <c r="T457" i="8" s="1"/>
  <c r="T549" i="8" s="1"/>
  <c r="T641" i="8" s="1"/>
  <c r="T733" i="8" s="1"/>
  <c r="T825" i="8" s="1"/>
  <c r="T917" i="8" s="1"/>
  <c r="T1009" i="8" s="1"/>
  <c r="T1102" i="8" s="1"/>
  <c r="P88" i="8"/>
  <c r="P89" i="8" s="1"/>
  <c r="P181" i="8" s="1"/>
  <c r="P273" i="8" s="1"/>
  <c r="P365" i="8" s="1"/>
  <c r="P457" i="8" s="1"/>
  <c r="P549" i="8" s="1"/>
  <c r="P641" i="8" s="1"/>
  <c r="P733" i="8" s="1"/>
  <c r="P825" i="8" s="1"/>
  <c r="P917" i="8" s="1"/>
  <c r="P1009" i="8" s="1"/>
  <c r="P1102" i="8" s="1"/>
  <c r="B88" i="8"/>
  <c r="B89" i="8" s="1"/>
  <c r="B181" i="8" s="1"/>
  <c r="B273" i="8" s="1"/>
  <c r="B365" i="8" s="1"/>
  <c r="B457" i="8" s="1"/>
  <c r="B549" i="8" s="1"/>
  <c r="B641" i="8" s="1"/>
  <c r="B733" i="8" s="1"/>
  <c r="B825" i="8" s="1"/>
  <c r="B917" i="8" s="1"/>
  <c r="B1009" i="8" s="1"/>
  <c r="B1102" i="8" s="1"/>
  <c r="J3" i="11" l="1"/>
  <c r="J69" i="11" s="1"/>
  <c r="D10" i="2" s="1"/>
  <c r="D31" i="2" s="1"/>
  <c r="H69" i="11"/>
  <c r="EC69" i="11" s="1"/>
  <c r="D46" i="4" s="1"/>
  <c r="M5" i="7"/>
  <c r="M4" i="7"/>
  <c r="Z923" i="8"/>
  <c r="AA923" i="8" s="1"/>
  <c r="Z739" i="8"/>
  <c r="AA739" i="8" s="1"/>
  <c r="Z560" i="8"/>
  <c r="AA560" i="8" s="1"/>
  <c r="Z543" i="8"/>
  <c r="AA543" i="8" s="1"/>
  <c r="Z451" i="8"/>
  <c r="AA451" i="8" s="1"/>
  <c r="Z284" i="8"/>
  <c r="AA284" i="8" s="1"/>
  <c r="Z100" i="8"/>
  <c r="AA100" i="8" s="1"/>
  <c r="Z928" i="8"/>
  <c r="AA928" i="8" s="1"/>
  <c r="Z911" i="8"/>
  <c r="AA911" i="8" s="1"/>
  <c r="Z463" i="8"/>
  <c r="AA463" i="8" s="1"/>
  <c r="Z371" i="8"/>
  <c r="AA371" i="8" s="1"/>
  <c r="Z187" i="8"/>
  <c r="AA187" i="8" s="1"/>
  <c r="Z1020" i="8"/>
  <c r="AA1020" i="8" s="1"/>
  <c r="Z1003" i="8"/>
  <c r="AA1003" i="8" s="1"/>
  <c r="Z836" i="8"/>
  <c r="AA836" i="8" s="1"/>
  <c r="Z652" i="8"/>
  <c r="AA652" i="8" s="1"/>
  <c r="Z635" i="8"/>
  <c r="AA635" i="8" s="1"/>
  <c r="Z555" i="8"/>
  <c r="AA555" i="8" s="1"/>
  <c r="Z279" i="8"/>
  <c r="AA279" i="8" s="1"/>
  <c r="Z95" i="8"/>
  <c r="AA95" i="8" s="1"/>
  <c r="Z727" i="8"/>
  <c r="AA727" i="8" s="1"/>
  <c r="Z1015" i="8"/>
  <c r="AA1015" i="8" s="1"/>
  <c r="Z831" i="8"/>
  <c r="AA831" i="8" s="1"/>
  <c r="Z647" i="8"/>
  <c r="AA647" i="8" s="1"/>
  <c r="Z468" i="8"/>
  <c r="AA468" i="8" s="1"/>
  <c r="Z376" i="8"/>
  <c r="AA376" i="8" s="1"/>
  <c r="Z359" i="8"/>
  <c r="AA359" i="8" s="1"/>
  <c r="Z192" i="8"/>
  <c r="AA192" i="8" s="1"/>
  <c r="Z175" i="8"/>
  <c r="AA175" i="8" s="1"/>
  <c r="Z1095" i="8"/>
  <c r="AA1095" i="8" s="1"/>
  <c r="Z744" i="8"/>
  <c r="AA744" i="8" s="1"/>
  <c r="D6" i="4"/>
  <c r="F5" i="7"/>
  <c r="F4" i="7"/>
  <c r="Y24" i="8" l="1"/>
  <c r="Y23" i="8"/>
  <c r="Y31" i="8"/>
  <c r="Y71" i="8"/>
  <c r="Y81" i="8"/>
  <c r="Y42" i="8"/>
  <c r="Y28" i="8"/>
  <c r="Y45" i="8"/>
  <c r="Y62" i="8"/>
  <c r="Y78" i="8"/>
  <c r="Y5" i="8"/>
  <c r="Y56" i="8"/>
  <c r="Y66" i="8"/>
  <c r="Y26" i="8"/>
  <c r="Y37" i="8"/>
  <c r="Y53" i="8"/>
  <c r="Y70" i="8"/>
  <c r="Y77" i="8"/>
  <c r="Y21" i="8"/>
  <c r="Y87" i="8"/>
  <c r="Y7" i="8"/>
  <c r="Y34" i="8"/>
  <c r="Y6" i="8"/>
  <c r="Y65" i="8"/>
  <c r="Y16" i="8"/>
  <c r="Y69" i="8"/>
  <c r="Y57" i="8"/>
  <c r="Y27" i="8"/>
  <c r="Y54" i="8"/>
  <c r="Y64" i="8"/>
  <c r="Y85" i="8"/>
  <c r="Y38" i="8"/>
  <c r="Y55" i="8"/>
  <c r="Y72" i="8"/>
  <c r="Y58" i="8"/>
  <c r="Y25" i="8"/>
  <c r="Y39" i="8"/>
  <c r="Y49" i="8"/>
  <c r="Y59" i="8"/>
  <c r="Y20" i="8"/>
  <c r="Y33" i="8"/>
  <c r="Y50" i="8"/>
  <c r="Y67" i="8"/>
  <c r="Y73" i="8"/>
  <c r="Y10" i="8"/>
  <c r="Y12" i="8"/>
  <c r="Y44" i="8"/>
  <c r="Y74" i="8"/>
  <c r="Y48" i="8"/>
  <c r="Y82" i="8"/>
  <c r="Y79" i="8"/>
  <c r="Y43" i="8"/>
  <c r="Y14" i="8"/>
  <c r="Y41" i="8"/>
  <c r="Y51" i="8"/>
  <c r="Y61" i="8"/>
  <c r="Y15" i="8"/>
  <c r="Y35" i="8"/>
  <c r="Y52" i="8"/>
  <c r="Y68" i="8"/>
  <c r="Y75" i="8"/>
  <c r="Y86" i="8"/>
  <c r="Y36" i="8"/>
  <c r="Y46" i="8"/>
  <c r="Y76" i="8"/>
  <c r="Y11" i="8"/>
  <c r="Y30" i="8"/>
  <c r="Y47" i="8"/>
  <c r="Y63" i="8"/>
  <c r="Y80" i="8"/>
  <c r="Y17" i="8"/>
  <c r="Y22" i="8"/>
  <c r="Y32" i="8"/>
  <c r="Y29" i="8"/>
  <c r="Y40" i="8"/>
  <c r="Y60" i="8"/>
  <c r="Y9" i="8"/>
  <c r="Y13" i="8"/>
  <c r="Y84" i="8"/>
  <c r="Y18" i="8"/>
  <c r="Y83" i="8"/>
  <c r="Y3" i="8"/>
  <c r="Y8" i="8"/>
  <c r="Y19" i="8"/>
  <c r="Y4" i="8"/>
  <c r="Y272" i="8"/>
  <c r="F9" i="4" s="1"/>
  <c r="Z182" i="8"/>
  <c r="Y548" i="8"/>
  <c r="I9" i="4" s="1"/>
  <c r="Z458" i="8"/>
  <c r="Y1100" i="8"/>
  <c r="O9" i="4" s="1"/>
  <c r="Z1010" i="8"/>
  <c r="Y180" i="8"/>
  <c r="Z90" i="8"/>
  <c r="Y824" i="8"/>
  <c r="L9" i="4" s="1"/>
  <c r="Z734" i="8"/>
  <c r="Y456" i="8"/>
  <c r="H9" i="4" s="1"/>
  <c r="Z366" i="8"/>
  <c r="Y640" i="8"/>
  <c r="J9" i="4" s="1"/>
  <c r="Z550" i="8"/>
  <c r="Y732" i="8"/>
  <c r="K9" i="4" s="1"/>
  <c r="Z642" i="8"/>
  <c r="Y916" i="8"/>
  <c r="M9" i="4" s="1"/>
  <c r="Z826" i="8"/>
  <c r="Y364" i="8"/>
  <c r="G9" i="4" s="1"/>
  <c r="Z274" i="8"/>
  <c r="Y1008" i="8"/>
  <c r="N9" i="4" s="1"/>
  <c r="Z918" i="8"/>
  <c r="H4" i="7"/>
  <c r="I4" i="7" s="1"/>
  <c r="H5" i="7"/>
  <c r="P6" i="4"/>
  <c r="E17" i="4"/>
  <c r="F17" i="4"/>
  <c r="G17" i="4"/>
  <c r="H17" i="4"/>
  <c r="I17" i="4"/>
  <c r="J17" i="4"/>
  <c r="K17" i="4"/>
  <c r="L17" i="4"/>
  <c r="M17" i="4"/>
  <c r="N17" i="4"/>
  <c r="O17" i="4"/>
  <c r="D17" i="4"/>
  <c r="Z68" i="8" l="1"/>
  <c r="AA68" i="8" s="1"/>
  <c r="I5" i="7"/>
  <c r="Z38" i="8"/>
  <c r="AA38" i="8" s="1"/>
  <c r="Z53" i="8"/>
  <c r="AA53" i="8" s="1"/>
  <c r="Z43" i="8"/>
  <c r="AA43" i="8" s="1"/>
  <c r="Z58" i="8"/>
  <c r="AA58" i="8" s="1"/>
  <c r="Z33" i="8"/>
  <c r="AA33" i="8" s="1"/>
  <c r="Z28" i="8"/>
  <c r="AA28" i="8" s="1"/>
  <c r="Z78" i="8"/>
  <c r="AA78" i="8" s="1"/>
  <c r="Z23" i="8"/>
  <c r="AA23" i="8" s="1"/>
  <c r="Z73" i="8"/>
  <c r="AA73" i="8" s="1"/>
  <c r="Z63" i="8"/>
  <c r="AA63" i="8" s="1"/>
  <c r="Z48" i="8"/>
  <c r="AA48" i="8" s="1"/>
  <c r="E9" i="4"/>
  <c r="AA366" i="8"/>
  <c r="AA642" i="8"/>
  <c r="AA90" i="8"/>
  <c r="AA918" i="8"/>
  <c r="AA826" i="8"/>
  <c r="AA550" i="8"/>
  <c r="AA734" i="8"/>
  <c r="AA1010" i="8"/>
  <c r="AA182" i="8"/>
  <c r="AA274" i="8"/>
  <c r="AA458" i="8"/>
  <c r="P17" i="4"/>
  <c r="P30" i="4"/>
  <c r="P29" i="4"/>
  <c r="P28" i="4"/>
  <c r="P27" i="4"/>
  <c r="P26" i="4"/>
  <c r="P24" i="4"/>
  <c r="P23" i="4"/>
  <c r="P22" i="4"/>
  <c r="P21" i="4"/>
  <c r="P16" i="4"/>
  <c r="P15" i="4"/>
  <c r="P14" i="4"/>
  <c r="E37" i="2"/>
  <c r="F37" i="2"/>
  <c r="G37" i="2"/>
  <c r="H37" i="2"/>
  <c r="I37" i="2"/>
  <c r="J37" i="2"/>
  <c r="K37" i="2"/>
  <c r="L37" i="2"/>
  <c r="M37" i="2"/>
  <c r="N37" i="2"/>
  <c r="O37" i="2"/>
  <c r="D37" i="2"/>
  <c r="I54" i="4" s="1"/>
  <c r="Y88" i="8" l="1"/>
  <c r="D9" i="4" l="1"/>
  <c r="P9" i="4" s="1"/>
  <c r="Y89" i="8"/>
  <c r="Y181" i="8" s="1"/>
  <c r="Y273" i="8" s="1"/>
  <c r="Y365" i="8" s="1"/>
  <c r="Y457" i="8" s="1"/>
  <c r="Y549" i="8" s="1"/>
  <c r="Y641" i="8" s="1"/>
  <c r="Y733" i="8" s="1"/>
  <c r="Y825" i="8" s="1"/>
  <c r="Y917" i="8" s="1"/>
  <c r="Y1009" i="8" s="1"/>
  <c r="Y1102" i="8" s="1"/>
  <c r="D47" i="4" l="1"/>
  <c r="D48" i="4" s="1"/>
  <c r="H48" i="4" s="1"/>
  <c r="J48" i="4" s="1"/>
  <c r="K13" i="8" l="1"/>
  <c r="L13" i="8" s="1"/>
  <c r="M13" i="8" s="1"/>
  <c r="N13" i="8" s="1"/>
  <c r="K83" i="8"/>
  <c r="K18" i="8"/>
  <c r="N8" i="8"/>
  <c r="N3" i="8"/>
  <c r="F6" i="7"/>
  <c r="H6" i="7" s="1"/>
  <c r="O13" i="8" l="1"/>
  <c r="U13" i="8" s="1"/>
  <c r="O3" i="8"/>
  <c r="U3" i="8" s="1"/>
  <c r="L1025" i="8"/>
  <c r="M1025" i="8" s="1"/>
  <c r="L473" i="8"/>
  <c r="M473" i="8" s="1"/>
  <c r="L105" i="8"/>
  <c r="M105" i="8" s="1"/>
  <c r="L749" i="8"/>
  <c r="M749" i="8" s="1"/>
  <c r="L18" i="8"/>
  <c r="M18" i="8" s="1"/>
  <c r="N18" i="8" s="1"/>
  <c r="L657" i="8"/>
  <c r="M657" i="8" s="1"/>
  <c r="L289" i="8"/>
  <c r="M289" i="8" s="1"/>
  <c r="L933" i="8"/>
  <c r="M933" i="8" s="1"/>
  <c r="L381" i="8"/>
  <c r="M381" i="8" s="1"/>
  <c r="L197" i="8"/>
  <c r="M197" i="8" s="1"/>
  <c r="L841" i="8"/>
  <c r="M841" i="8" s="1"/>
  <c r="N841" i="8" s="1"/>
  <c r="L565" i="8"/>
  <c r="M565" i="8" s="1"/>
  <c r="L83" i="8"/>
  <c r="M83" i="8" s="1"/>
  <c r="U83" i="8" s="1"/>
  <c r="I6" i="7"/>
  <c r="Q13" i="8" l="1"/>
  <c r="V13" i="8" s="1"/>
  <c r="X13" i="8" s="1"/>
  <c r="O18" i="8"/>
  <c r="U18" i="8" s="1"/>
  <c r="O841" i="8"/>
  <c r="M180" i="8"/>
  <c r="E4" i="4" s="1"/>
  <c r="N105" i="8"/>
  <c r="M88" i="8"/>
  <c r="M89" i="8" s="1"/>
  <c r="N83" i="8"/>
  <c r="N289" i="8"/>
  <c r="M364" i="8"/>
  <c r="G4" i="4" s="1"/>
  <c r="N381" i="8"/>
  <c r="N456" i="8" s="1"/>
  <c r="M456" i="8"/>
  <c r="I25" i="2" s="1"/>
  <c r="I31" i="2" s="1"/>
  <c r="N1025" i="8"/>
  <c r="M1100" i="8"/>
  <c r="P25" i="2" s="1"/>
  <c r="M916" i="8"/>
  <c r="M4" i="4" s="1"/>
  <c r="M1008" i="8"/>
  <c r="O25" i="2" s="1"/>
  <c r="O31" i="2" s="1"/>
  <c r="N933" i="8"/>
  <c r="N197" i="8"/>
  <c r="M272" i="8"/>
  <c r="F4" i="4" s="1"/>
  <c r="N473" i="8"/>
  <c r="M548" i="8"/>
  <c r="I4" i="4" s="1"/>
  <c r="M824" i="8"/>
  <c r="M25" i="2" s="1"/>
  <c r="M31" i="2" s="1"/>
  <c r="N749" i="8"/>
  <c r="N824" i="8" s="1"/>
  <c r="N565" i="8"/>
  <c r="M640" i="8"/>
  <c r="J4" i="4" s="1"/>
  <c r="N657" i="8"/>
  <c r="M732" i="8"/>
  <c r="L25" i="2" s="1"/>
  <c r="L31" i="2" s="1"/>
  <c r="N916" i="8"/>
  <c r="Q8" i="8"/>
  <c r="V8" i="8" s="1"/>
  <c r="Q3" i="8"/>
  <c r="P31" i="2" l="1"/>
  <c r="I53" i="4" s="1"/>
  <c r="I55" i="4" s="1"/>
  <c r="Q841" i="8"/>
  <c r="Z13" i="8"/>
  <c r="AA13" i="8" s="1"/>
  <c r="Q18" i="8"/>
  <c r="V18" i="8" s="1"/>
  <c r="Z18" i="8" s="1"/>
  <c r="AA18" i="8" s="1"/>
  <c r="J25" i="2"/>
  <c r="J31" i="2" s="1"/>
  <c r="N88" i="8"/>
  <c r="N89" i="8" s="1"/>
  <c r="O1025" i="8"/>
  <c r="O1100" i="8" s="1"/>
  <c r="O933" i="8"/>
  <c r="N25" i="2"/>
  <c r="O749" i="8"/>
  <c r="K4" i="4"/>
  <c r="K18" i="4" s="1"/>
  <c r="N732" i="8"/>
  <c r="O657" i="8"/>
  <c r="O732" i="8" s="1"/>
  <c r="O565" i="8"/>
  <c r="O640" i="8" s="1"/>
  <c r="O473" i="8"/>
  <c r="O548" i="8" s="1"/>
  <c r="H4" i="4"/>
  <c r="H18" i="4" s="1"/>
  <c r="O381" i="8"/>
  <c r="O456" i="8" s="1"/>
  <c r="O289" i="8"/>
  <c r="O197" i="8"/>
  <c r="G25" i="2"/>
  <c r="G31" i="2" s="1"/>
  <c r="N180" i="8"/>
  <c r="O105" i="8"/>
  <c r="O180" i="8" s="1"/>
  <c r="F25" i="2"/>
  <c r="N1100" i="8"/>
  <c r="N640" i="8"/>
  <c r="N364" i="8"/>
  <c r="D4" i="4"/>
  <c r="D18" i="4" s="1"/>
  <c r="E25" i="2"/>
  <c r="E31" i="2" s="1"/>
  <c r="O31" i="4"/>
  <c r="O37" i="4" s="1"/>
  <c r="M181" i="8"/>
  <c r="M273" i="8" s="1"/>
  <c r="M365" i="8" s="1"/>
  <c r="M457" i="8" s="1"/>
  <c r="M549" i="8" s="1"/>
  <c r="M641" i="8" s="1"/>
  <c r="M733" i="8" s="1"/>
  <c r="M825" i="8" s="1"/>
  <c r="M917" i="8" s="1"/>
  <c r="M1009" i="8" s="1"/>
  <c r="M1102" i="8" s="1"/>
  <c r="N548" i="8"/>
  <c r="X18" i="8"/>
  <c r="N4" i="4"/>
  <c r="N18" i="4" s="1"/>
  <c r="N31" i="4"/>
  <c r="N37" i="4" s="1"/>
  <c r="L4" i="4"/>
  <c r="O4" i="4"/>
  <c r="O18" i="4" s="1"/>
  <c r="N1008" i="8"/>
  <c r="N272" i="8"/>
  <c r="H25" i="2"/>
  <c r="K25" i="2"/>
  <c r="M18" i="4"/>
  <c r="L31" i="4"/>
  <c r="L37" i="4" s="1"/>
  <c r="K31" i="4"/>
  <c r="K37" i="4" s="1"/>
  <c r="J18" i="4"/>
  <c r="I18" i="4"/>
  <c r="E18" i="4"/>
  <c r="H31" i="4"/>
  <c r="H37" i="4" s="1"/>
  <c r="G18" i="4"/>
  <c r="F18" i="4"/>
  <c r="V841" i="8"/>
  <c r="Q916" i="8"/>
  <c r="U841" i="8"/>
  <c r="U916" i="8" s="1"/>
  <c r="O916" i="8"/>
  <c r="M5" i="4" s="1"/>
  <c r="M7" i="4" s="1"/>
  <c r="M11" i="4" s="1"/>
  <c r="W8" i="8"/>
  <c r="Z8" i="8"/>
  <c r="AA8" i="8" s="1"/>
  <c r="O88" i="8"/>
  <c r="V3" i="8"/>
  <c r="M31" i="4" l="1"/>
  <c r="M37" i="4" s="1"/>
  <c r="N31" i="2"/>
  <c r="J31" i="4"/>
  <c r="J37" i="4" s="1"/>
  <c r="K31" i="2"/>
  <c r="G31" i="4"/>
  <c r="G37" i="4" s="1"/>
  <c r="H31" i="2"/>
  <c r="E31" i="4"/>
  <c r="E37" i="4" s="1"/>
  <c r="F31" i="2"/>
  <c r="Q83" i="8"/>
  <c r="V83" i="8" s="1"/>
  <c r="W83" i="8" s="1"/>
  <c r="W88" i="8" s="1"/>
  <c r="W89" i="8" s="1"/>
  <c r="W181" i="8" s="1"/>
  <c r="W273" i="8" s="1"/>
  <c r="W365" i="8" s="1"/>
  <c r="W457" i="8" s="1"/>
  <c r="W549" i="8" s="1"/>
  <c r="W641" i="8" s="1"/>
  <c r="W733" i="8" s="1"/>
  <c r="W825" i="8" s="1"/>
  <c r="W917" i="8" s="1"/>
  <c r="W1009" i="8" s="1"/>
  <c r="W1102" i="8" s="1"/>
  <c r="Q565" i="8"/>
  <c r="Q640" i="8" s="1"/>
  <c r="I31" i="4"/>
  <c r="I37" i="4" s="1"/>
  <c r="U657" i="8"/>
  <c r="U732" i="8" s="1"/>
  <c r="U749" i="8"/>
  <c r="U824" i="8" s="1"/>
  <c r="Q381" i="8"/>
  <c r="V381" i="8" s="1"/>
  <c r="X381" i="8" s="1"/>
  <c r="X456" i="8" s="1"/>
  <c r="I7" i="2" s="1"/>
  <c r="I8" i="2" s="1"/>
  <c r="K5" i="4"/>
  <c r="K7" i="4" s="1"/>
  <c r="K11" i="4" s="1"/>
  <c r="K19" i="4" s="1"/>
  <c r="U473" i="8"/>
  <c r="U548" i="8" s="1"/>
  <c r="F31" i="4"/>
  <c r="F37" i="4" s="1"/>
  <c r="D31" i="4"/>
  <c r="D37" i="4" s="1"/>
  <c r="Q289" i="8"/>
  <c r="V289" i="8" s="1"/>
  <c r="X289" i="8" s="1"/>
  <c r="X364" i="8" s="1"/>
  <c r="H7" i="2" s="1"/>
  <c r="H8" i="2" s="1"/>
  <c r="U565" i="8"/>
  <c r="U640" i="8" s="1"/>
  <c r="Q1025" i="8"/>
  <c r="Q1100" i="8" s="1"/>
  <c r="U289" i="8"/>
  <c r="U364" i="8" s="1"/>
  <c r="Q933" i="8"/>
  <c r="Q1008" i="8" s="1"/>
  <c r="U381" i="8"/>
  <c r="U456" i="8" s="1"/>
  <c r="H5" i="4"/>
  <c r="H7" i="4" s="1"/>
  <c r="H11" i="4" s="1"/>
  <c r="H12" i="4" s="1"/>
  <c r="O1008" i="8"/>
  <c r="N5" i="4" s="1"/>
  <c r="N40" i="4" s="1"/>
  <c r="Q657" i="8"/>
  <c r="V657" i="8" s="1"/>
  <c r="Q749" i="8"/>
  <c r="V749" i="8" s="1"/>
  <c r="J5" i="4"/>
  <c r="J7" i="4" s="1"/>
  <c r="J11" i="4" s="1"/>
  <c r="J19" i="4" s="1"/>
  <c r="U88" i="8"/>
  <c r="U89" i="8" s="1"/>
  <c r="U933" i="8"/>
  <c r="U1008" i="8" s="1"/>
  <c r="U197" i="8"/>
  <c r="U272" i="8" s="1"/>
  <c r="I5" i="4"/>
  <c r="I7" i="4" s="1"/>
  <c r="I11" i="4" s="1"/>
  <c r="N181" i="8"/>
  <c r="N273" i="8" s="1"/>
  <c r="N365" i="8" s="1"/>
  <c r="N457" i="8" s="1"/>
  <c r="N549" i="8" s="1"/>
  <c r="N641" i="8" s="1"/>
  <c r="N733" i="8" s="1"/>
  <c r="N825" i="8" s="1"/>
  <c r="N917" i="8" s="1"/>
  <c r="N1009" i="8" s="1"/>
  <c r="N1102" i="8" s="1"/>
  <c r="O272" i="8"/>
  <c r="F5" i="4" s="1"/>
  <c r="F7" i="4" s="1"/>
  <c r="F11" i="4" s="1"/>
  <c r="Q197" i="8"/>
  <c r="V197" i="8" s="1"/>
  <c r="V272" i="8" s="1"/>
  <c r="O824" i="8"/>
  <c r="L5" i="4" s="1"/>
  <c r="L7" i="4" s="1"/>
  <c r="L11" i="4" s="1"/>
  <c r="L39" i="4" s="1"/>
  <c r="U105" i="8"/>
  <c r="U180" i="8" s="1"/>
  <c r="Q105" i="8"/>
  <c r="Q180" i="8" s="1"/>
  <c r="E5" i="4"/>
  <c r="E7" i="4" s="1"/>
  <c r="E11" i="4" s="1"/>
  <c r="E19" i="4" s="1"/>
  <c r="U1025" i="8"/>
  <c r="U1100" i="8" s="1"/>
  <c r="Q473" i="8"/>
  <c r="O364" i="8"/>
  <c r="G5" i="4" s="1"/>
  <c r="G7" i="4" s="1"/>
  <c r="G11" i="4" s="1"/>
  <c r="G39" i="4" s="1"/>
  <c r="P4" i="4"/>
  <c r="L18" i="4"/>
  <c r="P18" i="4" s="1"/>
  <c r="M40" i="4"/>
  <c r="O5" i="4"/>
  <c r="O40" i="4" s="1"/>
  <c r="M12" i="4"/>
  <c r="M19" i="4"/>
  <c r="M39" i="4"/>
  <c r="X841" i="8"/>
  <c r="X916" i="8" s="1"/>
  <c r="N7" i="2" s="1"/>
  <c r="N8" i="2" s="1"/>
  <c r="Z841" i="8"/>
  <c r="V916" i="8"/>
  <c r="X83" i="8"/>
  <c r="X3" i="8"/>
  <c r="Z3" i="8"/>
  <c r="D5" i="4"/>
  <c r="D7" i="4" s="1"/>
  <c r="V88" i="8" l="1"/>
  <c r="V89" i="8" s="1"/>
  <c r="Z83" i="8"/>
  <c r="AA83" i="8" s="1"/>
  <c r="Q88" i="8"/>
  <c r="Q89" i="8" s="1"/>
  <c r="Q181" i="8" s="1"/>
  <c r="I39" i="4"/>
  <c r="I41" i="4" s="1"/>
  <c r="V933" i="8"/>
  <c r="Z933" i="8" s="1"/>
  <c r="Q824" i="8"/>
  <c r="N7" i="4"/>
  <c r="N11" i="4" s="1"/>
  <c r="N12" i="4" s="1"/>
  <c r="V565" i="8"/>
  <c r="X565" i="8" s="1"/>
  <c r="X640" i="8" s="1"/>
  <c r="K7" i="2" s="1"/>
  <c r="K8" i="2" s="1"/>
  <c r="Q456" i="8"/>
  <c r="V456" i="8"/>
  <c r="Z381" i="8"/>
  <c r="AA381" i="8" s="1"/>
  <c r="AA456" i="8" s="1"/>
  <c r="Q364" i="8"/>
  <c r="Q732" i="8"/>
  <c r="V1025" i="8"/>
  <c r="V105" i="8"/>
  <c r="V180" i="8" s="1"/>
  <c r="X933" i="8"/>
  <c r="X1008" i="8" s="1"/>
  <c r="O7" i="2" s="1"/>
  <c r="O8" i="2" s="1"/>
  <c r="O1102" i="8"/>
  <c r="X197" i="8"/>
  <c r="X272" i="8" s="1"/>
  <c r="G7" i="2" s="1"/>
  <c r="G8" i="2" s="1"/>
  <c r="I12" i="4"/>
  <c r="J40" i="4"/>
  <c r="Q272" i="8"/>
  <c r="Z197" i="8"/>
  <c r="AA197" i="8" s="1"/>
  <c r="AA272" i="8" s="1"/>
  <c r="P31" i="4"/>
  <c r="P37" i="4" s="1"/>
  <c r="J12" i="4"/>
  <c r="V824" i="8"/>
  <c r="X749" i="8"/>
  <c r="X824" i="8" s="1"/>
  <c r="M7" i="2" s="1"/>
  <c r="M8" i="2" s="1"/>
  <c r="Z749" i="8"/>
  <c r="Z824" i="8" s="1"/>
  <c r="V364" i="8"/>
  <c r="X1025" i="8"/>
  <c r="X1100" i="8" s="1"/>
  <c r="P7" i="2" s="1"/>
  <c r="P8" i="2" s="1"/>
  <c r="I50" i="4" s="1"/>
  <c r="I51" i="4" s="1"/>
  <c r="F40" i="4"/>
  <c r="I19" i="4"/>
  <c r="J39" i="4"/>
  <c r="J42" i="4" s="1"/>
  <c r="I40" i="4"/>
  <c r="H19" i="4"/>
  <c r="G12" i="4"/>
  <c r="G40" i="4"/>
  <c r="U181" i="8"/>
  <c r="U273" i="8" s="1"/>
  <c r="U365" i="8" s="1"/>
  <c r="U457" i="8" s="1"/>
  <c r="U549" i="8" s="1"/>
  <c r="U641" i="8" s="1"/>
  <c r="U733" i="8" s="1"/>
  <c r="U825" i="8" s="1"/>
  <c r="U917" i="8" s="1"/>
  <c r="U1009" i="8" s="1"/>
  <c r="U1102" i="8" s="1"/>
  <c r="L19" i="4"/>
  <c r="L12" i="4"/>
  <c r="L40" i="4"/>
  <c r="K12" i="4"/>
  <c r="K40" i="4"/>
  <c r="Z289" i="8"/>
  <c r="AA289" i="8" s="1"/>
  <c r="AA364" i="8" s="1"/>
  <c r="E39" i="4"/>
  <c r="E41" i="4" s="1"/>
  <c r="E12" i="4"/>
  <c r="E40" i="4"/>
  <c r="K39" i="4"/>
  <c r="K42" i="4" s="1"/>
  <c r="H39" i="4"/>
  <c r="H41" i="4" s="1"/>
  <c r="H40" i="4"/>
  <c r="G19" i="4"/>
  <c r="V473" i="8"/>
  <c r="Q548" i="8"/>
  <c r="D40" i="4"/>
  <c r="G42" i="4"/>
  <c r="G41" i="4"/>
  <c r="L42" i="4"/>
  <c r="L41" i="4"/>
  <c r="M42" i="4"/>
  <c r="M41" i="4"/>
  <c r="O7" i="4"/>
  <c r="O11" i="4" s="1"/>
  <c r="D6" i="2"/>
  <c r="D8" i="2" s="1"/>
  <c r="F12" i="4"/>
  <c r="F19" i="4"/>
  <c r="F39" i="4"/>
  <c r="AA933" i="8"/>
  <c r="AA1008" i="8" s="1"/>
  <c r="Z1008" i="8"/>
  <c r="AA841" i="8"/>
  <c r="AA916" i="8" s="1"/>
  <c r="Z916" i="8"/>
  <c r="X657" i="8"/>
  <c r="X732" i="8" s="1"/>
  <c r="L7" i="2" s="1"/>
  <c r="L8" i="2" s="1"/>
  <c r="V732" i="8"/>
  <c r="Z657" i="8"/>
  <c r="X88" i="8"/>
  <c r="P5" i="4"/>
  <c r="D11" i="4"/>
  <c r="AA3" i="8"/>
  <c r="Z88" i="8" l="1"/>
  <c r="Z89" i="8" s="1"/>
  <c r="V181" i="8"/>
  <c r="V273" i="8" s="1"/>
  <c r="V365" i="8" s="1"/>
  <c r="V457" i="8" s="1"/>
  <c r="I42" i="4"/>
  <c r="V1008" i="8"/>
  <c r="Z565" i="8"/>
  <c r="AA565" i="8" s="1"/>
  <c r="AA640" i="8" s="1"/>
  <c r="N39" i="4"/>
  <c r="N42" i="4" s="1"/>
  <c r="N19" i="4"/>
  <c r="Z272" i="8"/>
  <c r="V640" i="8"/>
  <c r="Z456" i="8"/>
  <c r="P40" i="4"/>
  <c r="Z105" i="8"/>
  <c r="AA105" i="8" s="1"/>
  <c r="AA180" i="8" s="1"/>
  <c r="X105" i="8"/>
  <c r="X180" i="8" s="1"/>
  <c r="F7" i="2" s="1"/>
  <c r="F8" i="2" s="1"/>
  <c r="AA749" i="8"/>
  <c r="AA824" i="8" s="1"/>
  <c r="Z1025" i="8"/>
  <c r="V1100" i="8"/>
  <c r="Q273" i="8"/>
  <c r="Q365" i="8" s="1"/>
  <c r="Q457" i="8" s="1"/>
  <c r="Q549" i="8" s="1"/>
  <c r="Q641" i="8" s="1"/>
  <c r="Q733" i="8" s="1"/>
  <c r="Q825" i="8" s="1"/>
  <c r="Q917" i="8" s="1"/>
  <c r="Q1009" i="8" s="1"/>
  <c r="Q1102" i="8" s="1"/>
  <c r="J41" i="4"/>
  <c r="Z364" i="8"/>
  <c r="E42" i="4"/>
  <c r="H42" i="4"/>
  <c r="K41" i="4"/>
  <c r="V548" i="8"/>
  <c r="Z473" i="8"/>
  <c r="X473" i="8"/>
  <c r="X548" i="8" s="1"/>
  <c r="J7" i="2" s="1"/>
  <c r="J8" i="2" s="1"/>
  <c r="AA88" i="8"/>
  <c r="AA89" i="8" s="1"/>
  <c r="F42" i="4"/>
  <c r="F41" i="4"/>
  <c r="O12" i="4"/>
  <c r="O39" i="4"/>
  <c r="O19" i="4"/>
  <c r="P7" i="4"/>
  <c r="E7" i="2"/>
  <c r="X89" i="8"/>
  <c r="AA657" i="8"/>
  <c r="AA732" i="8" s="1"/>
  <c r="Z732" i="8"/>
  <c r="D33" i="2"/>
  <c r="D39" i="2" s="1"/>
  <c r="E4" i="2" s="1"/>
  <c r="D12" i="4"/>
  <c r="D19" i="4"/>
  <c r="P11" i="4"/>
  <c r="D39" i="4"/>
  <c r="Z640" i="8" l="1"/>
  <c r="N41" i="4"/>
  <c r="Z180" i="8"/>
  <c r="Z181" i="8" s="1"/>
  <c r="Z273" i="8" s="1"/>
  <c r="Z365" i="8" s="1"/>
  <c r="Z457" i="8" s="1"/>
  <c r="X181" i="8"/>
  <c r="X273" i="8" s="1"/>
  <c r="X365" i="8" s="1"/>
  <c r="X457" i="8" s="1"/>
  <c r="X549" i="8" s="1"/>
  <c r="X641" i="8" s="1"/>
  <c r="X733" i="8" s="1"/>
  <c r="X825" i="8" s="1"/>
  <c r="X917" i="8" s="1"/>
  <c r="X1009" i="8" s="1"/>
  <c r="X1102" i="8" s="1"/>
  <c r="V549" i="8"/>
  <c r="V641" i="8" s="1"/>
  <c r="V733" i="8" s="1"/>
  <c r="V825" i="8" s="1"/>
  <c r="V917" i="8" s="1"/>
  <c r="V1009" i="8" s="1"/>
  <c r="V1102" i="8" s="1"/>
  <c r="Z1100" i="8"/>
  <c r="AA1025" i="8"/>
  <c r="AA1100" i="8" s="1"/>
  <c r="P12" i="4"/>
  <c r="AA473" i="8"/>
  <c r="AA548" i="8" s="1"/>
  <c r="Z548" i="8"/>
  <c r="AA181" i="8"/>
  <c r="AA273" i="8" s="1"/>
  <c r="AA365" i="8" s="1"/>
  <c r="AA457" i="8" s="1"/>
  <c r="P19" i="4"/>
  <c r="O42" i="4"/>
  <c r="O41" i="4"/>
  <c r="E8" i="2"/>
  <c r="E33" i="2" s="1"/>
  <c r="E39" i="2" s="1"/>
  <c r="F4" i="2" s="1"/>
  <c r="F33" i="2" s="1"/>
  <c r="F39" i="2" s="1"/>
  <c r="G4" i="2" s="1"/>
  <c r="G33" i="2" s="1"/>
  <c r="G39" i="2" s="1"/>
  <c r="H4" i="2" s="1"/>
  <c r="H33" i="2" s="1"/>
  <c r="H39" i="2" s="1"/>
  <c r="I4" i="2" s="1"/>
  <c r="I33" i="2" s="1"/>
  <c r="I39" i="2" s="1"/>
  <c r="J4" i="2" s="1"/>
  <c r="J33" i="2" s="1"/>
  <c r="J39" i="2" s="1"/>
  <c r="K4" i="2" s="1"/>
  <c r="K33" i="2" s="1"/>
  <c r="K39" i="2" s="1"/>
  <c r="L4" i="2" s="1"/>
  <c r="L33" i="2" s="1"/>
  <c r="L39" i="2" s="1"/>
  <c r="M4" i="2" s="1"/>
  <c r="M33" i="2" s="1"/>
  <c r="M39" i="2" s="1"/>
  <c r="N4" i="2" s="1"/>
  <c r="N33" i="2" s="1"/>
  <c r="N39" i="2" s="1"/>
  <c r="O4" i="2" s="1"/>
  <c r="O33" i="2" s="1"/>
  <c r="O39" i="2" s="1"/>
  <c r="P39" i="4"/>
  <c r="D42" i="4"/>
  <c r="D41" i="4"/>
  <c r="Z549" i="8" l="1"/>
  <c r="Z641" i="8" s="1"/>
  <c r="Z733" i="8" s="1"/>
  <c r="Z825" i="8" s="1"/>
  <c r="Z917" i="8" s="1"/>
  <c r="Z1009" i="8" s="1"/>
  <c r="Z1102" i="8" s="1"/>
  <c r="AA549" i="8"/>
  <c r="AA641" i="8" s="1"/>
  <c r="AA733" i="8" s="1"/>
  <c r="AA825" i="8" s="1"/>
  <c r="AA917" i="8" s="1"/>
  <c r="AA1009" i="8" s="1"/>
  <c r="AA1102" i="8" s="1"/>
  <c r="H47" i="4"/>
  <c r="J47" i="4" s="1"/>
  <c r="P4" i="2"/>
  <c r="P33" i="2" s="1"/>
  <c r="P39" i="2" s="1"/>
  <c r="P42" i="4"/>
  <c r="P41" i="4"/>
  <c r="J49" i="4" l="1"/>
  <c r="I57" i="4" l="1"/>
  <c r="I58" i="4" s="1"/>
</calcChain>
</file>

<file path=xl/sharedStrings.xml><?xml version="1.0" encoding="utf-8"?>
<sst xmlns="http://schemas.openxmlformats.org/spreadsheetml/2006/main" count="589" uniqueCount="172">
  <si>
    <t>SALDO 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</si>
  <si>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</si>
  <si>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</si>
  <si>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</si>
  <si>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</si>
  <si>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</si>
  <si>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</si>
  <si>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</si>
  <si>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</si>
  <si>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</si>
  <si>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</si>
  <si>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</si>
  <si>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</si>
  <si>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</si>
  <si>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EGRESOS</t>
  </si>
  <si>
    <t>COMISIONES POR VENTAS</t>
  </si>
  <si>
    <t>TOTAL EGRESOS</t>
  </si>
  <si>
    <t>FLUJO DE CAJA ECONÓMICO</t>
  </si>
  <si>
    <t>FINANCIAMIENTO</t>
  </si>
  <si>
    <t>TOTAL FINANCIAMIENTO</t>
  </si>
  <si>
    <t>FLUJO DE CAJA FINANCIERO</t>
  </si>
  <si>
    <t xml:space="preserve">Plataforma Tienda  </t>
  </si>
  <si>
    <t>Suscripciones de pago</t>
  </si>
  <si>
    <t>Monotributo</t>
  </si>
  <si>
    <t>Diseño gráfico</t>
  </si>
  <si>
    <t>Programador web</t>
  </si>
  <si>
    <t>FONDOS PROPIOS (aportes y devolución)</t>
  </si>
  <si>
    <t>FONDOS DE TERCEROS (aportes y devol.)</t>
  </si>
  <si>
    <t>FLUJO DE CAJA (cashflow)</t>
  </si>
  <si>
    <t>Compras Librería</t>
  </si>
  <si>
    <t>Dominio</t>
  </si>
  <si>
    <t>Hosting</t>
  </si>
  <si>
    <t>Facebook Ads (mes vencido)</t>
  </si>
  <si>
    <t>Google Ads (mes adelantado)</t>
  </si>
  <si>
    <t>Gastos de sorteos y concursos</t>
  </si>
  <si>
    <t>ESTADO DE RESULTADOS</t>
  </si>
  <si>
    <t>VENTAS BRUTAS</t>
  </si>
  <si>
    <t>VENTAS NETAS</t>
  </si>
  <si>
    <t>COSTOS VARIABLES</t>
  </si>
  <si>
    <t>GASTOS DE DISTRIBUCION</t>
  </si>
  <si>
    <t>COSTOS FIJOS</t>
  </si>
  <si>
    <t>TOTAL COSTOS FIJOS</t>
  </si>
  <si>
    <t>TOTAL PUBLI Y PROMOS</t>
  </si>
  <si>
    <t>STOCK</t>
  </si>
  <si>
    <t xml:space="preserve">Margen de contribución </t>
  </si>
  <si>
    <t>INVERSION PUBLICITARIA</t>
  </si>
  <si>
    <t>ROAS (Ventas / Inv publi)</t>
  </si>
  <si>
    <t>PUNTO DE EQUILIBRIO VTAS</t>
  </si>
  <si>
    <t>CONTRIBUCION MARGINAL</t>
  </si>
  <si>
    <t>detalle</t>
  </si>
  <si>
    <t>Pago cliente</t>
  </si>
  <si>
    <t>FACT</t>
  </si>
  <si>
    <t>Orden</t>
  </si>
  <si>
    <t>SKU</t>
  </si>
  <si>
    <t>PRECIO de lista</t>
  </si>
  <si>
    <t>% marg</t>
  </si>
  <si>
    <t>CATEGORIA</t>
  </si>
  <si>
    <t>Costo unitario variable</t>
  </si>
  <si>
    <t>TOTAL ENERO</t>
  </si>
  <si>
    <t>PRECIO</t>
  </si>
  <si>
    <t>Contribución Marginal</t>
  </si>
  <si>
    <t>A COBRAR</t>
  </si>
  <si>
    <t>FECHA VENTA</t>
  </si>
  <si>
    <t>CLIENTE</t>
  </si>
  <si>
    <t>GASTOS DISTRIBUCION</t>
  </si>
  <si>
    <t>CORREO OCA</t>
  </si>
  <si>
    <t>CORREO ARG</t>
  </si>
  <si>
    <t>MERCADO ENVIOS</t>
  </si>
  <si>
    <t>Provincia</t>
  </si>
  <si>
    <t>CONTADO</t>
  </si>
  <si>
    <t xml:space="preserve">VENTAS </t>
  </si>
  <si>
    <t>TOTAL (VENTAS BRUTAS)</t>
  </si>
  <si>
    <t>INGRESOS (VENTAS NETAS)</t>
  </si>
  <si>
    <t>Margen de Contrib</t>
  </si>
  <si>
    <t xml:space="preserve">CMV (costo mercaderías vendidas </t>
  </si>
  <si>
    <t>o costo de producción)</t>
  </si>
  <si>
    <t>U</t>
  </si>
  <si>
    <t>CMV</t>
  </si>
  <si>
    <t>PROVEEDOR</t>
  </si>
  <si>
    <t>INSUMO</t>
  </si>
  <si>
    <t>PRECIO UNITARIO</t>
  </si>
  <si>
    <t>TOTAL COMPRA</t>
  </si>
  <si>
    <t>COMPRAS INSUMOS</t>
  </si>
  <si>
    <t>PRODUCTO</t>
  </si>
  <si>
    <t>30 días</t>
  </si>
  <si>
    <t>INGRESOS POR VENTAS NETAS</t>
  </si>
  <si>
    <t>VENTAS DEL MES AL CONTADO</t>
  </si>
  <si>
    <t>INGRESOS X VENTAS A CRÉDITO</t>
  </si>
  <si>
    <t>TOTAL INGRESOS</t>
  </si>
  <si>
    <t>TOTAL FEBRERO</t>
  </si>
  <si>
    <t>FINAL ENERO</t>
  </si>
  <si>
    <t>FINAL DICIEMBRE</t>
  </si>
  <si>
    <t>FINAL NOVIEMBRE</t>
  </si>
  <si>
    <t>FINAL OCTUBRE</t>
  </si>
  <si>
    <t>FINAL SEPTIEMBRE</t>
  </si>
  <si>
    <t>FINAL AGOSTO</t>
  </si>
  <si>
    <t>FINAL JULIO</t>
  </si>
  <si>
    <t>FINAL JUNIO</t>
  </si>
  <si>
    <t>FINAL MAYO</t>
  </si>
  <si>
    <t>FINAL ABRIL</t>
  </si>
  <si>
    <t>FINAL MARZO</t>
  </si>
  <si>
    <t>FINAL FEBRERO</t>
  </si>
  <si>
    <t>TOTAL JULIO</t>
  </si>
  <si>
    <t>TOTAL MARZO</t>
  </si>
  <si>
    <t>TOTAL ABRIL</t>
  </si>
  <si>
    <t>TOTAL MAYO</t>
  </si>
  <si>
    <t>TOTAL JUNIO</t>
  </si>
  <si>
    <t>TOTAL AGOSTO</t>
  </si>
  <si>
    <t>TOTAL SEPTIEMBRE</t>
  </si>
  <si>
    <t>TOTAL OCTUBRE</t>
  </si>
  <si>
    <t>TOTAL NOVIEMBRE</t>
  </si>
  <si>
    <t>TOTAL DICIEMBRE</t>
  </si>
  <si>
    <t>Flete, envíos, traslados</t>
  </si>
  <si>
    <t>Ciudad</t>
  </si>
  <si>
    <t>PRECIO TOTAL</t>
  </si>
  <si>
    <t>30 DÍAS</t>
  </si>
  <si>
    <t>contado=1 30 días=2</t>
  </si>
  <si>
    <t>TOTAL ANUAL</t>
  </si>
  <si>
    <t>RENTABILIDAD BRUTA (Rtado / Vtas Brutas)</t>
  </si>
  <si>
    <t>AJUSTE DE CAJA</t>
  </si>
  <si>
    <t>AJUSTE DE INVENTARIO</t>
  </si>
  <si>
    <t>ACTIVO</t>
  </si>
  <si>
    <t>PASIVO</t>
  </si>
  <si>
    <t>PATRIMONIO NETO</t>
  </si>
  <si>
    <t>AJUSTE DE RESULTADO</t>
  </si>
  <si>
    <t>TOTAL ACTIVO</t>
  </si>
  <si>
    <t>TOTAL P + PN</t>
  </si>
  <si>
    <t>&gt;&gt;&gt;</t>
  </si>
  <si>
    <t>IIBB (mes vencido)</t>
  </si>
  <si>
    <t>% COMIS / vtas</t>
  </si>
  <si>
    <t>PRECIO CONTADO</t>
  </si>
  <si>
    <t>Q</t>
  </si>
  <si>
    <t>MP=1 CDO=2</t>
  </si>
  <si>
    <t>PRECIO DE VENTA UNITARIO</t>
  </si>
  <si>
    <t>PRECIO DE VENTA TOTAL</t>
  </si>
  <si>
    <t>PRECIO DE LISTA</t>
  </si>
  <si>
    <t>CONTRIB MARGINAL POR VENTA</t>
  </si>
  <si>
    <t xml:space="preserve">Otros gastos </t>
  </si>
  <si>
    <t>AÑO SIGUIENTE</t>
  </si>
  <si>
    <t>CUENTAS POR COBRAR</t>
  </si>
  <si>
    <t>CUENTAS A PAGAR</t>
  </si>
  <si>
    <t>TOTAL PASIVO</t>
  </si>
  <si>
    <t>Tiene que ser igual a Activo.</t>
  </si>
  <si>
    <t>Tiene que ser igual a P + PN</t>
  </si>
  <si>
    <t>BALANCE</t>
  </si>
  <si>
    <t>VENTAS</t>
  </si>
  <si>
    <t>AJUSTE</t>
  </si>
  <si>
    <t>INICIAL</t>
  </si>
  <si>
    <t>ROI  (Resultado / Inv. Publi)</t>
  </si>
  <si>
    <t>RESULTADO AJUSTADO</t>
  </si>
  <si>
    <t>RESULTADO (Contr.Mg-publi-C.FIJOS)</t>
  </si>
  <si>
    <t>ROI antes de CF (Contr.Mg - Inv publi / Inv publi)</t>
  </si>
  <si>
    <t>FECHA</t>
  </si>
  <si>
    <t>TOTAL FACTURA</t>
  </si>
  <si>
    <t>MES</t>
  </si>
  <si>
    <t>M. Pago 30 días 1,99+iva% + 12,10% (3cuotas)= 14,51%</t>
  </si>
  <si>
    <t>COMPRAS</t>
  </si>
  <si>
    <t>Mercado Pago 14,51% (3 CUOTAS -30 días)</t>
  </si>
  <si>
    <t>COSTO UNITARIO ÚLTIMO MES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</si>
  <si>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</si>
  <si>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</si>
  <si>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</si>
  <si>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</si>
  <si>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</si>
  <si>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</si>
  <si>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</si>
  <si>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</si>
  <si>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</si>
  <si>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</si>
  <si>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</si>
  <si>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</si>
  <si>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arqueo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</si>
</sst>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6CB4"/>
        <bgColor indexed="64"/>
      </patternFill>
    </fill>
    <fill>
      <patternFill patternType="solid">
        <fgColor rgb="FFE890B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BB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1BB"/>
        <bgColor indexed="64"/>
      </patternFill>
    </fill>
    <fill>
      <patternFill patternType="solid">
        <fgColor rgb="FFE37EFE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0">
    <xf numFmtId="0" fontId="0" fillId="0" borderId="0" xfId="0"/>
    <xf numFmtId="0" fontId="2" fillId="0" borderId="0" xfId="0" applyFont="1"/>
    <xf numFmtId="44" fontId="0" fillId="0" borderId="0" xfId="1" applyNumberFormat="1" applyFont="1"/>
    <xf numFmtId="44" fontId="2" fillId="0" borderId="0" xfId="1" applyNumberFormat="1" applyFont="1" applyAlignment="1">
      <alignment horizontal="center"/>
    </xf>
    <xf numFmtId="44" fontId="0" fillId="0" borderId="1" xfId="1" applyNumberFormat="1" applyFont="1" applyBorder="1"/>
    <xf numFmtId="44" fontId="0" fillId="0" borderId="3" xfId="1" applyNumberFormat="1" applyFont="1" applyBorder="1"/>
    <xf numFmtId="44" fontId="0" fillId="3" borderId="1" xfId="1" applyNumberFormat="1" applyFont="1" applyFill="1" applyBorder="1"/>
    <xf numFmtId="44" fontId="0" fillId="5" borderId="1" xfId="1" applyNumberFormat="1" applyFont="1" applyFill="1" applyBorder="1"/>
    <xf numFmtId="44" fontId="2" fillId="3" borderId="4" xfId="1" applyNumberFormat="1" applyFont="1" applyFill="1" applyBorder="1"/>
    <xf numFmtId="44" fontId="2" fillId="0" borderId="0" xfId="1" applyNumberFormat="1" applyFont="1"/>
    <xf numFmtId="44" fontId="4" fillId="9" borderId="2" xfId="1" applyNumberFormat="1" applyFont="1" applyFill="1" applyBorder="1"/>
    <xf numFmtId="44" fontId="4" fillId="11" borderId="4" xfId="1" applyNumberFormat="1" applyFont="1" applyFill="1" applyBorder="1"/>
    <xf numFmtId="44" fontId="2" fillId="8" borderId="1" xfId="1" applyNumberFormat="1" applyFont="1" applyFill="1" applyBorder="1"/>
    <xf numFmtId="44" fontId="0" fillId="10" borderId="5" xfId="1" applyNumberFormat="1" applyFont="1" applyFill="1" applyBorder="1"/>
    <xf numFmtId="9" fontId="0" fillId="10" borderId="1" xfId="2" applyFont="1" applyFill="1" applyBorder="1"/>
    <xf numFmtId="9" fontId="0" fillId="0" borderId="0" xfId="2" applyFont="1"/>
    <xf numFmtId="44" fontId="0" fillId="6" borderId="1" xfId="1" applyNumberFormat="1" applyFont="1" applyFill="1" applyBorder="1"/>
    <xf numFmtId="44" fontId="0" fillId="13" borderId="1" xfId="1" applyNumberFormat="1" applyFont="1" applyFill="1" applyBorder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Fill="1" applyBorder="1"/>
    <xf numFmtId="0" fontId="2" fillId="0" borderId="0" xfId="0" applyFont="1" applyFill="1"/>
    <xf numFmtId="9" fontId="1" fillId="0" borderId="0" xfId="2" applyFont="1" applyFill="1"/>
    <xf numFmtId="44" fontId="0" fillId="0" borderId="0" xfId="0" applyNumberFormat="1"/>
    <xf numFmtId="44" fontId="2" fillId="0" borderId="0" xfId="0" applyNumberFormat="1" applyFont="1" applyFill="1"/>
    <xf numFmtId="44" fontId="2" fillId="0" borderId="1" xfId="0" applyNumberFormat="1" applyFont="1" applyFill="1" applyBorder="1"/>
    <xf numFmtId="0" fontId="0" fillId="0" borderId="6" xfId="0" applyFill="1" applyBorder="1"/>
    <xf numFmtId="44" fontId="1" fillId="0" borderId="0" xfId="2" applyNumberFormat="1" applyFont="1" applyFill="1"/>
    <xf numFmtId="44" fontId="2" fillId="0" borderId="0" xfId="0" applyNumberFormat="1" applyFont="1"/>
    <xf numFmtId="44" fontId="2" fillId="13" borderId="6" xfId="0" applyNumberFormat="1" applyFont="1" applyFill="1" applyBorder="1"/>
    <xf numFmtId="44" fontId="2" fillId="13" borderId="6" xfId="2" applyNumberFormat="1" applyFont="1" applyFill="1" applyBorder="1"/>
    <xf numFmtId="44" fontId="2" fillId="12" borderId="6" xfId="0" applyNumberFormat="1" applyFont="1" applyFill="1" applyBorder="1"/>
    <xf numFmtId="44" fontId="2" fillId="12" borderId="1" xfId="0" applyNumberFormat="1" applyFont="1" applyFill="1" applyBorder="1"/>
    <xf numFmtId="44" fontId="2" fillId="14" borderId="6" xfId="2" applyNumberFormat="1" applyFont="1" applyFill="1" applyBorder="1"/>
    <xf numFmtId="9" fontId="2" fillId="14" borderId="6" xfId="2" applyFont="1" applyFill="1" applyBorder="1"/>
    <xf numFmtId="14" fontId="0" fillId="0" borderId="0" xfId="0" applyNumberFormat="1" applyFill="1"/>
    <xf numFmtId="0" fontId="0" fillId="0" borderId="1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7" borderId="1" xfId="0" applyNumberFormat="1" applyFill="1" applyBorder="1"/>
    <xf numFmtId="44" fontId="2" fillId="0" borderId="6" xfId="0" applyNumberFormat="1" applyFont="1" applyFill="1" applyBorder="1"/>
    <xf numFmtId="0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Border="1"/>
    <xf numFmtId="44" fontId="2" fillId="0" borderId="0" xfId="0" applyNumberFormat="1" applyFont="1" applyFill="1" applyBorder="1"/>
    <xf numFmtId="0" fontId="2" fillId="0" borderId="0" xfId="0" applyFont="1" applyAlignment="1">
      <alignment horizontal="center" wrapText="1"/>
    </xf>
    <xf numFmtId="9" fontId="0" fillId="5" borderId="1" xfId="2" applyFont="1" applyFill="1" applyBorder="1"/>
    <xf numFmtId="44" fontId="0" fillId="0" borderId="0" xfId="0" applyNumberFormat="1" applyFill="1" applyBorder="1"/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2" fillId="16" borderId="12" xfId="0" applyNumberFormat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16" borderId="5" xfId="0" applyNumberFormat="1" applyFont="1" applyFill="1" applyBorder="1" applyAlignment="1">
      <alignment horizontal="center" wrapText="1"/>
    </xf>
    <xf numFmtId="0" fontId="2" fillId="16" borderId="16" xfId="0" applyNumberFormat="1" applyFont="1" applyFill="1" applyBorder="1" applyAlignment="1">
      <alignment horizontal="center" wrapText="1"/>
    </xf>
    <xf numFmtId="49" fontId="2" fillId="16" borderId="16" xfId="0" applyNumberFormat="1" applyFont="1" applyFill="1" applyBorder="1" applyAlignment="1">
      <alignment horizontal="center" wrapText="1"/>
    </xf>
    <xf numFmtId="1" fontId="2" fillId="16" borderId="16" xfId="0" applyNumberFormat="1" applyFont="1" applyFill="1" applyBorder="1" applyAlignment="1">
      <alignment horizontal="center" wrapText="1"/>
    </xf>
    <xf numFmtId="44" fontId="2" fillId="16" borderId="16" xfId="0" applyNumberFormat="1" applyFont="1" applyFill="1" applyBorder="1" applyAlignment="1">
      <alignment horizontal="center" wrapText="1"/>
    </xf>
    <xf numFmtId="0" fontId="2" fillId="16" borderId="16" xfId="0" applyFont="1" applyFill="1" applyBorder="1" applyAlignment="1">
      <alignment horizontal="center" wrapText="1"/>
    </xf>
    <xf numFmtId="44" fontId="0" fillId="19" borderId="1" xfId="1" applyNumberFormat="1" applyFont="1" applyFill="1" applyBorder="1"/>
    <xf numFmtId="44" fontId="2" fillId="4" borderId="1" xfId="1" applyNumberFormat="1" applyFont="1" applyFill="1" applyBorder="1"/>
    <xf numFmtId="14" fontId="2" fillId="16" borderId="2" xfId="0" applyNumberFormat="1" applyFont="1" applyFill="1" applyBorder="1"/>
    <xf numFmtId="0" fontId="2" fillId="16" borderId="13" xfId="0" applyNumberFormat="1" applyFont="1" applyFill="1" applyBorder="1" applyAlignment="1">
      <alignment horizontal="center"/>
    </xf>
    <xf numFmtId="49" fontId="2" fillId="16" borderId="13" xfId="0" applyNumberFormat="1" applyFont="1" applyFill="1" applyBorder="1" applyAlignment="1">
      <alignment horizontal="center"/>
    </xf>
    <xf numFmtId="1" fontId="2" fillId="16" borderId="13" xfId="0" applyNumberFormat="1" applyFont="1" applyFill="1" applyBorder="1" applyAlignment="1">
      <alignment horizontal="center"/>
    </xf>
    <xf numFmtId="44" fontId="2" fillId="16" borderId="13" xfId="0" applyNumberFormat="1" applyFont="1" applyFill="1" applyBorder="1" applyAlignment="1">
      <alignment horizontal="center"/>
    </xf>
    <xf numFmtId="0" fontId="2" fillId="16" borderId="13" xfId="0" applyFont="1" applyFill="1" applyBorder="1"/>
    <xf numFmtId="0" fontId="2" fillId="16" borderId="12" xfId="0" applyNumberFormat="1" applyFont="1" applyFill="1" applyBorder="1" applyAlignment="1">
      <alignment horizontal="center"/>
    </xf>
    <xf numFmtId="0" fontId="2" fillId="16" borderId="12" xfId="0" applyFont="1" applyFill="1" applyBorder="1" applyAlignment="1">
      <alignment horizontal="center"/>
    </xf>
    <xf numFmtId="49" fontId="2" fillId="16" borderId="12" xfId="0" applyNumberFormat="1" applyFont="1" applyFill="1" applyBorder="1" applyAlignment="1">
      <alignment horizontal="center"/>
    </xf>
    <xf numFmtId="44" fontId="2" fillId="5" borderId="1" xfId="1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wrapText="1"/>
    </xf>
    <xf numFmtId="44" fontId="2" fillId="0" borderId="0" xfId="0" applyNumberFormat="1" applyFont="1" applyFill="1" applyBorder="1" applyAlignment="1">
      <alignment horizontal="center" wrapText="1"/>
    </xf>
    <xf numFmtId="44" fontId="2" fillId="13" borderId="1" xfId="1" applyNumberFormat="1" applyFont="1" applyFill="1" applyBorder="1"/>
    <xf numFmtId="44" fontId="2" fillId="6" borderId="1" xfId="1" applyNumberFormat="1" applyFont="1" applyFill="1" applyBorder="1"/>
    <xf numFmtId="10" fontId="2" fillId="16" borderId="13" xfId="0" applyNumberFormat="1" applyFont="1" applyFill="1" applyBorder="1"/>
    <xf numFmtId="10" fontId="2" fillId="16" borderId="16" xfId="0" applyNumberFormat="1" applyFont="1" applyFill="1" applyBorder="1" applyAlignment="1">
      <alignment horizontal="center" wrapText="1"/>
    </xf>
    <xf numFmtId="10" fontId="2" fillId="16" borderId="12" xfId="0" applyNumberFormat="1" applyFont="1" applyFill="1" applyBorder="1" applyAlignment="1">
      <alignment horizontal="center"/>
    </xf>
    <xf numFmtId="10" fontId="2" fillId="0" borderId="0" xfId="0" applyNumberFormat="1" applyFont="1" applyFill="1"/>
    <xf numFmtId="10" fontId="2" fillId="16" borderId="17" xfId="2" applyNumberFormat="1" applyFont="1" applyFill="1" applyBorder="1" applyAlignment="1">
      <alignment horizontal="center" wrapText="1"/>
    </xf>
    <xf numFmtId="10" fontId="2" fillId="16" borderId="7" xfId="2" applyNumberFormat="1" applyFont="1" applyFill="1" applyBorder="1" applyAlignment="1">
      <alignment horizontal="center"/>
    </xf>
    <xf numFmtId="10" fontId="1" fillId="0" borderId="0" xfId="2" applyNumberFormat="1" applyFont="1" applyFill="1"/>
    <xf numFmtId="44" fontId="2" fillId="14" borderId="4" xfId="1" applyNumberFormat="1" applyFont="1" applyFill="1" applyBorder="1"/>
    <xf numFmtId="44" fontId="2" fillId="23" borderId="1" xfId="1" applyNumberFormat="1" applyFont="1" applyFill="1" applyBorder="1"/>
    <xf numFmtId="49" fontId="2" fillId="0" borderId="0" xfId="1" applyNumberFormat="1" applyFont="1" applyAlignment="1">
      <alignment horizontal="center"/>
    </xf>
    <xf numFmtId="44" fontId="0" fillId="22" borderId="1" xfId="1" applyNumberFormat="1" applyFont="1" applyFill="1" applyBorder="1"/>
    <xf numFmtId="44" fontId="0" fillId="25" borderId="1" xfId="1" applyNumberFormat="1" applyFont="1" applyFill="1" applyBorder="1"/>
    <xf numFmtId="44" fontId="2" fillId="17" borderId="6" xfId="0" applyNumberFormat="1" applyFont="1" applyFill="1" applyBorder="1" applyAlignment="1">
      <alignment horizontal="center"/>
    </xf>
    <xf numFmtId="1" fontId="2" fillId="17" borderId="6" xfId="0" applyNumberFormat="1" applyFont="1" applyFill="1" applyBorder="1" applyAlignment="1">
      <alignment horizontal="center"/>
    </xf>
    <xf numFmtId="10" fontId="2" fillId="0" borderId="0" xfId="0" applyNumberFormat="1" applyFont="1" applyFill="1" applyBorder="1"/>
    <xf numFmtId="44" fontId="2" fillId="26" borderId="1" xfId="1" applyNumberFormat="1" applyFont="1" applyFill="1" applyBorder="1"/>
    <xf numFmtId="44" fontId="4" fillId="6" borderId="1" xfId="1" applyNumberFormat="1" applyFont="1" applyFill="1" applyBorder="1"/>
    <xf numFmtId="44" fontId="2" fillId="2" borderId="1" xfId="1" applyNumberFormat="1" applyFont="1" applyFill="1" applyBorder="1"/>
    <xf numFmtId="44" fontId="2" fillId="2" borderId="15" xfId="1" applyNumberFormat="1" applyFont="1" applyFill="1" applyBorder="1"/>
    <xf numFmtId="44" fontId="4" fillId="6" borderId="2" xfId="1" applyNumberFormat="1" applyFont="1" applyFill="1" applyBorder="1"/>
    <xf numFmtId="44" fontId="4" fillId="6" borderId="4" xfId="1" applyNumberFormat="1" applyFont="1" applyFill="1" applyBorder="1"/>
    <xf numFmtId="14" fontId="2" fillId="16" borderId="8" xfId="0" applyNumberFormat="1" applyFont="1" applyFill="1" applyBorder="1" applyAlignment="1">
      <alignment horizontal="left"/>
    </xf>
    <xf numFmtId="0" fontId="0" fillId="16" borderId="0" xfId="0" applyFill="1"/>
    <xf numFmtId="0" fontId="2" fillId="16" borderId="0" xfId="0" applyFont="1" applyFill="1"/>
    <xf numFmtId="44" fontId="0" fillId="16" borderId="0" xfId="0" applyNumberFormat="1" applyFill="1"/>
    <xf numFmtId="44" fontId="2" fillId="16" borderId="0" xfId="0" applyNumberFormat="1" applyFont="1" applyFill="1"/>
    <xf numFmtId="44" fontId="1" fillId="16" borderId="0" xfId="2" applyNumberFormat="1" applyFont="1" applyFill="1"/>
    <xf numFmtId="9" fontId="1" fillId="16" borderId="0" xfId="2" applyFont="1" applyFill="1"/>
    <xf numFmtId="0" fontId="2" fillId="8" borderId="3" xfId="0" applyFont="1" applyFill="1" applyBorder="1" applyAlignment="1">
      <alignment wrapText="1"/>
    </xf>
    <xf numFmtId="0" fontId="2" fillId="8" borderId="6" xfId="0" applyFont="1" applyFill="1" applyBorder="1" applyAlignment="1">
      <alignment wrapText="1"/>
    </xf>
    <xf numFmtId="0" fontId="2" fillId="8" borderId="3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44" fontId="2" fillId="0" borderId="0" xfId="1" applyNumberFormat="1" applyFont="1" applyAlignment="1">
      <alignment horizontal="left"/>
    </xf>
    <xf numFmtId="44" fontId="2" fillId="18" borderId="1" xfId="1" applyNumberFormat="1" applyFont="1" applyFill="1" applyBorder="1"/>
    <xf numFmtId="44" fontId="2" fillId="24" borderId="1" xfId="1" applyNumberFormat="1" applyFont="1" applyFill="1" applyBorder="1"/>
    <xf numFmtId="44" fontId="3" fillId="19" borderId="0" xfId="1" applyNumberFormat="1" applyFont="1" applyFill="1"/>
    <xf numFmtId="0" fontId="0" fillId="19" borderId="0" xfId="0" applyFill="1"/>
    <xf numFmtId="44" fontId="3" fillId="5" borderId="0" xfId="1" applyNumberFormat="1" applyFont="1" applyFill="1"/>
    <xf numFmtId="0" fontId="0" fillId="5" borderId="0" xfId="0" applyFill="1"/>
    <xf numFmtId="0" fontId="0" fillId="0" borderId="0" xfId="0" applyAlignment="1"/>
    <xf numFmtId="0" fontId="0" fillId="0" borderId="1" xfId="0" applyBorder="1" applyAlignment="1">
      <alignment wrapText="1"/>
    </xf>
    <xf numFmtId="1" fontId="2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center" wrapText="1"/>
    </xf>
    <xf numFmtId="44" fontId="0" fillId="19" borderId="1" xfId="0" applyNumberFormat="1" applyFill="1" applyBorder="1" applyAlignment="1">
      <alignment horizontal="center" wrapText="1"/>
    </xf>
    <xf numFmtId="44" fontId="2" fillId="0" borderId="9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44" fontId="0" fillId="0" borderId="9" xfId="0" applyNumberFormat="1" applyFont="1" applyFill="1" applyBorder="1" applyAlignment="1">
      <alignment wrapText="1"/>
    </xf>
    <xf numFmtId="44" fontId="0" fillId="0" borderId="0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0" fontId="2" fillId="0" borderId="0" xfId="0" applyFont="1" applyFill="1" applyAlignment="1">
      <alignment wrapText="1"/>
    </xf>
    <xf numFmtId="14" fontId="0" fillId="0" borderId="0" xfId="0" applyNumberFormat="1" applyFill="1" applyAlignment="1">
      <alignment horizontal="left" wrapText="1"/>
    </xf>
    <xf numFmtId="49" fontId="0" fillId="0" borderId="0" xfId="0" applyNumberFormat="1" applyAlignment="1">
      <alignment horizontal="center" wrapText="1"/>
    </xf>
    <xf numFmtId="44" fontId="2" fillId="0" borderId="23" xfId="0" applyNumberFormat="1" applyFont="1" applyFill="1" applyBorder="1" applyAlignment="1">
      <alignment wrapText="1"/>
    </xf>
    <xf numFmtId="44" fontId="2" fillId="0" borderId="21" xfId="0" applyNumberFormat="1" applyFont="1" applyFill="1" applyBorder="1" applyAlignment="1">
      <alignment wrapText="1"/>
    </xf>
    <xf numFmtId="44" fontId="2" fillId="0" borderId="24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44" fontId="0" fillId="12" borderId="1" xfId="0" applyNumberFormat="1" applyFill="1" applyBorder="1" applyAlignment="1">
      <alignment horizontal="center" wrapText="1"/>
    </xf>
    <xf numFmtId="14" fontId="0" fillId="0" borderId="27" xfId="0" applyNumberFormat="1" applyFill="1" applyBorder="1" applyAlignment="1">
      <alignment horizontal="left" wrapText="1"/>
    </xf>
    <xf numFmtId="44" fontId="0" fillId="27" borderId="1" xfId="1" applyNumberFormat="1" applyFont="1" applyFill="1" applyBorder="1"/>
    <xf numFmtId="44" fontId="2" fillId="16" borderId="0" xfId="0" applyNumberFormat="1" applyFont="1" applyFill="1" applyAlignment="1">
      <alignment horizontal="center"/>
    </xf>
    <xf numFmtId="0" fontId="2" fillId="16" borderId="7" xfId="0" applyFont="1" applyFill="1" applyBorder="1" applyAlignment="1">
      <alignment horizontal="center"/>
    </xf>
    <xf numFmtId="44" fontId="0" fillId="0" borderId="0" xfId="1" applyNumberFormat="1" applyFont="1" applyAlignment="1">
      <alignment horizontal="right"/>
    </xf>
    <xf numFmtId="44" fontId="0" fillId="0" borderId="0" xfId="1" applyNumberFormat="1" applyFont="1" applyBorder="1"/>
    <xf numFmtId="44" fontId="2" fillId="0" borderId="0" xfId="1" applyNumberFormat="1" applyFont="1" applyFill="1" applyBorder="1"/>
    <xf numFmtId="44" fontId="2" fillId="6" borderId="15" xfId="1" applyNumberFormat="1" applyFont="1" applyFill="1" applyBorder="1"/>
    <xf numFmtId="44" fontId="2" fillId="23" borderId="15" xfId="1" applyNumberFormat="1" applyFont="1" applyFill="1" applyBorder="1"/>
    <xf numFmtId="44" fontId="2" fillId="6" borderId="14" xfId="1" applyNumberFormat="1" applyFont="1" applyFill="1" applyBorder="1"/>
    <xf numFmtId="44" fontId="2" fillId="23" borderId="14" xfId="1" applyNumberFormat="1" applyFont="1" applyFill="1" applyBorder="1"/>
    <xf numFmtId="44" fontId="0" fillId="0" borderId="28" xfId="1" applyNumberFormat="1" applyFont="1" applyBorder="1"/>
    <xf numFmtId="44" fontId="2" fillId="16" borderId="4" xfId="1" applyNumberFormat="1" applyFont="1" applyFill="1" applyBorder="1"/>
    <xf numFmtId="44" fontId="2" fillId="5" borderId="1" xfId="2" applyNumberFormat="1" applyFont="1" applyFill="1" applyBorder="1"/>
    <xf numFmtId="9" fontId="2" fillId="5" borderId="1" xfId="2" applyFont="1" applyFill="1" applyBorder="1"/>
    <xf numFmtId="9" fontId="2" fillId="0" borderId="0" xfId="0" applyNumberFormat="1" applyFont="1"/>
    <xf numFmtId="44" fontId="2" fillId="16" borderId="6" xfId="0" applyNumberFormat="1" applyFont="1" applyFill="1" applyBorder="1"/>
    <xf numFmtId="2" fontId="0" fillId="16" borderId="0" xfId="0" applyNumberFormat="1" applyFill="1"/>
    <xf numFmtId="2" fontId="2" fillId="8" borderId="3" xfId="0" applyNumberFormat="1" applyFont="1" applyFill="1" applyBorder="1" applyAlignment="1">
      <alignment horizontal="center" wrapText="1"/>
    </xf>
    <xf numFmtId="2" fontId="2" fillId="8" borderId="6" xfId="0" applyNumberFormat="1" applyFont="1" applyFill="1" applyBorder="1" applyAlignment="1">
      <alignment horizontal="center" wrapText="1"/>
    </xf>
    <xf numFmtId="2" fontId="0" fillId="0" borderId="0" xfId="0" applyNumberFormat="1"/>
    <xf numFmtId="44" fontId="2" fillId="8" borderId="3" xfId="0" applyNumberFormat="1" applyFont="1" applyFill="1" applyBorder="1" applyAlignment="1">
      <alignment horizontal="center" wrapText="1"/>
    </xf>
    <xf numFmtId="44" fontId="2" fillId="8" borderId="6" xfId="0" applyNumberFormat="1" applyFont="1" applyFill="1" applyBorder="1" applyAlignment="1">
      <alignment horizontal="center" wrapText="1"/>
    </xf>
    <xf numFmtId="0" fontId="0" fillId="0" borderId="6" xfId="0" applyNumberFormat="1" applyFill="1" applyBorder="1"/>
    <xf numFmtId="0" fontId="0" fillId="0" borderId="1" xfId="0" applyNumberFormat="1" applyFill="1" applyBorder="1"/>
    <xf numFmtId="1" fontId="2" fillId="16" borderId="8" xfId="0" applyNumberFormat="1" applyFont="1" applyFill="1" applyBorder="1" applyAlignment="1">
      <alignment horizontal="center"/>
    </xf>
    <xf numFmtId="44" fontId="2" fillId="16" borderId="8" xfId="0" applyNumberFormat="1" applyFont="1" applyFill="1" applyBorder="1" applyAlignment="1">
      <alignment horizontal="center"/>
    </xf>
    <xf numFmtId="1" fontId="2" fillId="16" borderId="5" xfId="0" applyNumberFormat="1" applyFont="1" applyFill="1" applyBorder="1" applyAlignment="1">
      <alignment horizontal="center"/>
    </xf>
    <xf numFmtId="1" fontId="2" fillId="16" borderId="16" xfId="0" applyNumberFormat="1" applyFon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44" fontId="2" fillId="11" borderId="1" xfId="0" applyNumberFormat="1" applyFont="1" applyFill="1" applyBorder="1" applyAlignment="1">
      <alignment horizontal="center"/>
    </xf>
    <xf numFmtId="44" fontId="2" fillId="8" borderId="6" xfId="0" applyNumberFormat="1" applyFont="1" applyFill="1" applyBorder="1"/>
    <xf numFmtId="0" fontId="2" fillId="16" borderId="3" xfId="0" applyFont="1" applyFill="1" applyBorder="1" applyAlignment="1">
      <alignment wrapText="1"/>
    </xf>
    <xf numFmtId="0" fontId="2" fillId="16" borderId="3" xfId="0" applyFont="1" applyFill="1" applyBorder="1" applyAlignment="1">
      <alignment horizontal="center" wrapText="1"/>
    </xf>
    <xf numFmtId="2" fontId="2" fillId="16" borderId="3" xfId="0" applyNumberFormat="1" applyFont="1" applyFill="1" applyBorder="1" applyAlignment="1">
      <alignment horizontal="center" wrapText="1"/>
    </xf>
    <xf numFmtId="0" fontId="2" fillId="16" borderId="6" xfId="0" applyFont="1" applyFill="1" applyBorder="1" applyAlignment="1">
      <alignment wrapText="1"/>
    </xf>
    <xf numFmtId="0" fontId="2" fillId="16" borderId="6" xfId="0" applyFont="1" applyFill="1" applyBorder="1" applyAlignment="1">
      <alignment horizontal="center" wrapText="1"/>
    </xf>
    <xf numFmtId="2" fontId="2" fillId="16" borderId="6" xfId="0" applyNumberFormat="1" applyFont="1" applyFill="1" applyBorder="1" applyAlignment="1">
      <alignment horizontal="center" wrapText="1"/>
    </xf>
    <xf numFmtId="10" fontId="2" fillId="16" borderId="12" xfId="0" applyNumberFormat="1" applyFont="1" applyFill="1" applyBorder="1" applyAlignment="1">
      <alignment horizontal="right"/>
    </xf>
    <xf numFmtId="44" fontId="2" fillId="18" borderId="0" xfId="1" applyNumberFormat="1" applyFont="1" applyFill="1" applyAlignment="1">
      <alignment horizontal="center"/>
    </xf>
    <xf numFmtId="44" fontId="0" fillId="18" borderId="1" xfId="1" applyNumberFormat="1" applyFont="1" applyFill="1" applyBorder="1"/>
    <xf numFmtId="44" fontId="0" fillId="18" borderId="3" xfId="1" applyNumberFormat="1" applyFont="1" applyFill="1" applyBorder="1"/>
    <xf numFmtId="44" fontId="2" fillId="18" borderId="4" xfId="1" applyNumberFormat="1" applyFont="1" applyFill="1" applyBorder="1"/>
    <xf numFmtId="44" fontId="0" fillId="28" borderId="1" xfId="1" applyNumberFormat="1" applyFont="1" applyFill="1" applyBorder="1"/>
    <xf numFmtId="44" fontId="0" fillId="28" borderId="3" xfId="1" applyNumberFormat="1" applyFont="1" applyFill="1" applyBorder="1"/>
    <xf numFmtId="44" fontId="2" fillId="5" borderId="2" xfId="1" applyNumberFormat="1" applyFont="1" applyFill="1" applyBorder="1"/>
    <xf numFmtId="44" fontId="2" fillId="5" borderId="13" xfId="1" applyNumberFormat="1" applyFont="1" applyFill="1" applyBorder="1"/>
    <xf numFmtId="44" fontId="2" fillId="5" borderId="30" xfId="1" applyNumberFormat="1" applyFont="1" applyFill="1" applyBorder="1"/>
    <xf numFmtId="44" fontId="2" fillId="29" borderId="2" xfId="1" applyNumberFormat="1" applyFont="1" applyFill="1" applyBorder="1"/>
    <xf numFmtId="44" fontId="2" fillId="12" borderId="4" xfId="1" applyNumberFormat="1" applyFont="1" applyFill="1" applyBorder="1"/>
    <xf numFmtId="44" fontId="1" fillId="0" borderId="0" xfId="1" applyNumberFormat="1" applyFont="1" applyAlignment="1">
      <alignment horizontal="right"/>
    </xf>
    <xf numFmtId="44" fontId="0" fillId="3" borderId="4" xfId="1" applyNumberFormat="1" applyFont="1" applyFill="1" applyBorder="1"/>
    <xf numFmtId="44" fontId="0" fillId="18" borderId="4" xfId="1" applyNumberFormat="1" applyFont="1" applyFill="1" applyBorder="1"/>
    <xf numFmtId="44" fontId="0" fillId="4" borderId="0" xfId="1" applyNumberFormat="1" applyFont="1" applyFill="1"/>
    <xf numFmtId="44" fontId="2" fillId="4" borderId="0" xfId="1" applyNumberFormat="1" applyFont="1" applyFill="1" applyAlignment="1">
      <alignment horizontal="right"/>
    </xf>
    <xf numFmtId="0" fontId="0" fillId="4" borderId="0" xfId="0" applyFill="1"/>
    <xf numFmtId="0" fontId="2" fillId="4" borderId="0" xfId="0" applyFont="1" applyFill="1"/>
    <xf numFmtId="0" fontId="2" fillId="16" borderId="0" xfId="0" applyFont="1" applyFill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2" fillId="16" borderId="0" xfId="0" applyNumberFormat="1" applyFont="1" applyFill="1" applyBorder="1" applyAlignment="1">
      <alignment horizontal="center"/>
    </xf>
    <xf numFmtId="0" fontId="2" fillId="16" borderId="0" xfId="0" applyFon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1" fontId="2" fillId="16" borderId="6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" fontId="2" fillId="24" borderId="6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44" fontId="2" fillId="8" borderId="6" xfId="0" applyNumberFormat="1" applyFont="1" applyFill="1" applyBorder="1" applyAlignment="1">
      <alignment horizontal="center"/>
    </xf>
    <xf numFmtId="44" fontId="0" fillId="8" borderId="29" xfId="1" applyNumberFormat="1" applyFont="1" applyFill="1" applyBorder="1"/>
    <xf numFmtId="10" fontId="2" fillId="0" borderId="12" xfId="2" applyNumberFormat="1" applyFont="1" applyFill="1" applyBorder="1" applyAlignment="1">
      <alignment horizontal="center"/>
    </xf>
    <xf numFmtId="10" fontId="0" fillId="16" borderId="0" xfId="2" applyNumberFormat="1" applyFont="1" applyFill="1"/>
    <xf numFmtId="10" fontId="2" fillId="13" borderId="6" xfId="2" applyNumberFormat="1" applyFont="1" applyFill="1" applyBorder="1"/>
    <xf numFmtId="10" fontId="0" fillId="0" borderId="0" xfId="2" applyNumberFormat="1" applyFont="1"/>
    <xf numFmtId="44" fontId="0" fillId="0" borderId="0" xfId="1" applyNumberFormat="1" applyFont="1" applyFill="1"/>
    <xf numFmtId="0" fontId="0" fillId="0" borderId="0" xfId="0" applyFill="1"/>
    <xf numFmtId="44" fontId="0" fillId="0" borderId="1" xfId="1" applyNumberFormat="1" applyFont="1" applyFill="1" applyBorder="1"/>
    <xf numFmtId="44" fontId="0" fillId="0" borderId="3" xfId="1" applyNumberFormat="1" applyFont="1" applyFill="1" applyBorder="1"/>
    <xf numFmtId="44" fontId="2" fillId="30" borderId="1" xfId="1" applyNumberFormat="1" applyFont="1" applyFill="1" applyBorder="1"/>
    <xf numFmtId="9" fontId="2" fillId="30" borderId="1" xfId="2" applyFont="1" applyFill="1" applyBorder="1"/>
    <xf numFmtId="44" fontId="1" fillId="30" borderId="1" xfId="2" applyNumberFormat="1" applyFont="1" applyFill="1" applyBorder="1"/>
    <xf numFmtId="49" fontId="0" fillId="0" borderId="6" xfId="0" applyNumberFormat="1" applyFill="1" applyBorder="1" applyAlignment="1">
      <alignment horizontal="center"/>
    </xf>
    <xf numFmtId="0" fontId="0" fillId="0" borderId="6" xfId="0" applyBorder="1"/>
    <xf numFmtId="0" fontId="0" fillId="0" borderId="10" xfId="0" applyBorder="1"/>
    <xf numFmtId="1" fontId="0" fillId="0" borderId="6" xfId="0" applyNumberForma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44" fontId="2" fillId="11" borderId="6" xfId="0" applyNumberFormat="1" applyFont="1" applyFill="1" applyBorder="1" applyAlignment="1">
      <alignment horizontal="center"/>
    </xf>
    <xf numFmtId="14" fontId="0" fillId="0" borderId="26" xfId="0" applyNumberFormat="1" applyFill="1" applyBorder="1"/>
    <xf numFmtId="0" fontId="0" fillId="0" borderId="18" xfId="0" applyNumberForma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0" fillId="0" borderId="18" xfId="0" applyBorder="1"/>
    <xf numFmtId="0" fontId="0" fillId="0" borderId="31" xfId="0" applyBorder="1"/>
    <xf numFmtId="1" fontId="0" fillId="0" borderId="18" xfId="0" applyNumberFormat="1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44" fontId="0" fillId="4" borderId="18" xfId="0" applyNumberFormat="1" applyFill="1" applyBorder="1" applyAlignment="1">
      <alignment horizontal="center"/>
    </xf>
    <xf numFmtId="44" fontId="2" fillId="11" borderId="18" xfId="0" applyNumberFormat="1" applyFont="1" applyFill="1" applyBorder="1" applyAlignment="1">
      <alignment horizontal="center"/>
    </xf>
    <xf numFmtId="14" fontId="0" fillId="0" borderId="32" xfId="0" applyNumberFormat="1" applyFill="1" applyBorder="1"/>
    <xf numFmtId="49" fontId="0" fillId="0" borderId="0" xfId="0" applyNumberFormat="1" applyBorder="1" applyAlignment="1">
      <alignment horizontal="center"/>
    </xf>
    <xf numFmtId="14" fontId="0" fillId="0" borderId="33" xfId="0" applyNumberFormat="1" applyFill="1" applyBorder="1"/>
    <xf numFmtId="0" fontId="0" fillId="0" borderId="34" xfId="0" applyNumberFormat="1" applyFill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0" fillId="0" borderId="34" xfId="0" applyBorder="1"/>
    <xf numFmtId="1" fontId="0" fillId="0" borderId="24" xfId="0" applyNumberFormat="1" applyFill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44" fontId="0" fillId="4" borderId="24" xfId="0" applyNumberFormat="1" applyFill="1" applyBorder="1" applyAlignment="1">
      <alignment horizontal="center"/>
    </xf>
    <xf numFmtId="44" fontId="2" fillId="11" borderId="24" xfId="0" applyNumberFormat="1" applyFon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4" fontId="2" fillId="11" borderId="3" xfId="0" applyNumberFormat="1" applyFon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14" fontId="2" fillId="17" borderId="6" xfId="0" applyNumberFormat="1" applyFont="1" applyFill="1" applyBorder="1" applyAlignment="1">
      <alignment horizontal="left"/>
    </xf>
    <xf numFmtId="0" fontId="2" fillId="17" borderId="6" xfId="0" applyNumberFormat="1" applyFont="1" applyFill="1" applyBorder="1" applyAlignment="1">
      <alignment horizontal="center"/>
    </xf>
    <xf numFmtId="1" fontId="2" fillId="17" borderId="12" xfId="0" applyNumberFormat="1" applyFont="1" applyFill="1" applyBorder="1" applyAlignment="1">
      <alignment horizontal="center"/>
    </xf>
    <xf numFmtId="44" fontId="2" fillId="11" borderId="11" xfId="0" applyNumberFormat="1" applyFont="1" applyFill="1" applyBorder="1" applyAlignment="1">
      <alignment horizontal="center"/>
    </xf>
    <xf numFmtId="44" fontId="2" fillId="20" borderId="6" xfId="0" applyNumberFormat="1" applyFont="1" applyFill="1" applyBorder="1"/>
    <xf numFmtId="44" fontId="2" fillId="6" borderId="6" xfId="0" applyNumberFormat="1" applyFont="1" applyFill="1" applyBorder="1"/>
    <xf numFmtId="10" fontId="2" fillId="11" borderId="6" xfId="0" applyNumberFormat="1" applyFont="1" applyFill="1" applyBorder="1"/>
    <xf numFmtId="44" fontId="2" fillId="15" borderId="6" xfId="0" applyNumberFormat="1" applyFont="1" applyFill="1" applyBorder="1"/>
    <xf numFmtId="44" fontId="2" fillId="21" borderId="6" xfId="0" applyNumberFormat="1" applyFont="1" applyFill="1" applyBorder="1"/>
    <xf numFmtId="44" fontId="2" fillId="21" borderId="10" xfId="0" applyNumberFormat="1" applyFont="1" applyFill="1" applyBorder="1"/>
    <xf numFmtId="44" fontId="0" fillId="7" borderId="11" xfId="0" applyNumberFormat="1" applyFill="1" applyBorder="1"/>
    <xf numFmtId="44" fontId="2" fillId="11" borderId="35" xfId="0" applyNumberFormat="1" applyFont="1" applyFill="1" applyBorder="1" applyAlignment="1">
      <alignment horizontal="center"/>
    </xf>
    <xf numFmtId="44" fontId="2" fillId="20" borderId="18" xfId="0" applyNumberFormat="1" applyFont="1" applyFill="1" applyBorder="1"/>
    <xf numFmtId="44" fontId="2" fillId="6" borderId="18" xfId="0" applyNumberFormat="1" applyFont="1" applyFill="1" applyBorder="1"/>
    <xf numFmtId="44" fontId="2" fillId="0" borderId="18" xfId="0" applyNumberFormat="1" applyFont="1" applyFill="1" applyBorder="1"/>
    <xf numFmtId="44" fontId="2" fillId="13" borderId="18" xfId="0" applyNumberFormat="1" applyFont="1" applyFill="1" applyBorder="1"/>
    <xf numFmtId="10" fontId="2" fillId="11" borderId="18" xfId="0" applyNumberFormat="1" applyFont="1" applyFill="1" applyBorder="1"/>
    <xf numFmtId="44" fontId="2" fillId="15" borderId="18" xfId="0" applyNumberFormat="1" applyFont="1" applyFill="1" applyBorder="1"/>
    <xf numFmtId="44" fontId="2" fillId="21" borderId="18" xfId="0" applyNumberFormat="1" applyFont="1" applyFill="1" applyBorder="1"/>
    <xf numFmtId="44" fontId="2" fillId="21" borderId="31" xfId="0" applyNumberFormat="1" applyFont="1" applyFill="1" applyBorder="1"/>
    <xf numFmtId="44" fontId="0" fillId="7" borderId="18" xfId="0" applyNumberFormat="1" applyFill="1" applyBorder="1"/>
    <xf numFmtId="44" fontId="0" fillId="7" borderId="35" xfId="0" applyNumberFormat="1" applyFill="1" applyBorder="1"/>
    <xf numFmtId="10" fontId="1" fillId="7" borderId="19" xfId="2" applyNumberFormat="1" applyFont="1" applyFill="1" applyBorder="1"/>
    <xf numFmtId="10" fontId="1" fillId="0" borderId="21" xfId="2" applyNumberFormat="1" applyFont="1" applyFill="1" applyBorder="1"/>
    <xf numFmtId="44" fontId="2" fillId="0" borderId="34" xfId="0" applyNumberFormat="1" applyFont="1" applyFill="1" applyBorder="1" applyAlignment="1">
      <alignment horizontal="center"/>
    </xf>
    <xf numFmtId="44" fontId="2" fillId="0" borderId="34" xfId="0" applyNumberFormat="1" applyFont="1" applyFill="1" applyBorder="1"/>
    <xf numFmtId="10" fontId="2" fillId="0" borderId="34" xfId="0" applyNumberFormat="1" applyFont="1" applyFill="1" applyBorder="1"/>
    <xf numFmtId="44" fontId="0" fillId="0" borderId="34" xfId="0" applyNumberFormat="1" applyFill="1" applyBorder="1"/>
    <xf numFmtId="10" fontId="1" fillId="0" borderId="36" xfId="2" applyNumberFormat="1" applyFont="1" applyFill="1" applyBorder="1"/>
    <xf numFmtId="10" fontId="2" fillId="17" borderId="6" xfId="2" applyNumberFormat="1" applyFont="1" applyFill="1" applyBorder="1"/>
    <xf numFmtId="14" fontId="0" fillId="0" borderId="20" xfId="0" applyNumberFormat="1" applyFill="1" applyBorder="1"/>
    <xf numFmtId="10" fontId="1" fillId="7" borderId="37" xfId="2" applyNumberFormat="1" applyFont="1" applyFill="1" applyBorder="1"/>
    <xf numFmtId="1" fontId="2" fillId="16" borderId="3" xfId="0" applyNumberFormat="1" applyFont="1" applyFill="1" applyBorder="1" applyAlignment="1">
      <alignment horizontal="center"/>
    </xf>
    <xf numFmtId="44" fontId="0" fillId="7" borderId="24" xfId="0" applyNumberFormat="1" applyFill="1" applyBorder="1"/>
    <xf numFmtId="44" fontId="1" fillId="0" borderId="0" xfId="1" applyNumberFormat="1" applyFont="1" applyAlignment="1">
      <alignment horizontal="left"/>
    </xf>
    <xf numFmtId="0" fontId="0" fillId="0" borderId="0" xfId="0" applyFont="1" applyAlignment="1">
      <alignment horizontal="right"/>
    </xf>
    <xf numFmtId="44" fontId="2" fillId="12" borderId="1" xfId="0" applyNumberFormat="1" applyFont="1" applyFill="1" applyBorder="1" applyAlignment="1">
      <alignment horizontal="center" vertical="center" wrapText="1"/>
    </xf>
    <xf numFmtId="44" fontId="2" fillId="1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44" fontId="2" fillId="4" borderId="3" xfId="0" applyNumberFormat="1" applyFont="1" applyFill="1" applyBorder="1" applyAlignment="1">
      <alignment horizontal="center" vertical="center" wrapText="1"/>
    </xf>
    <xf numFmtId="9" fontId="2" fillId="14" borderId="3" xfId="2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9" fontId="2" fillId="14" borderId="6" xfId="2" applyFont="1" applyFill="1" applyBorder="1" applyAlignment="1">
      <alignment horizontal="center" vertical="center" wrapText="1"/>
    </xf>
    <xf numFmtId="44" fontId="2" fillId="8" borderId="1" xfId="0" applyNumberFormat="1" applyFont="1" applyFill="1" applyBorder="1" applyAlignment="1">
      <alignment horizontal="center"/>
    </xf>
    <xf numFmtId="44" fontId="0" fillId="7" borderId="18" xfId="0" applyNumberFormat="1" applyFill="1" applyBorder="1" applyAlignment="1">
      <alignment wrapText="1"/>
    </xf>
    <xf numFmtId="44" fontId="0" fillId="7" borderId="1" xfId="0" applyNumberFormat="1" applyFill="1" applyBorder="1" applyAlignment="1">
      <alignment wrapText="1"/>
    </xf>
    <xf numFmtId="44" fontId="0" fillId="7" borderId="24" xfId="0" applyNumberFormat="1" applyFill="1" applyBorder="1" applyAlignment="1">
      <alignment wrapText="1"/>
    </xf>
    <xf numFmtId="44" fontId="2" fillId="0" borderId="1" xfId="0" applyNumberFormat="1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49" fontId="0" fillId="4" borderId="0" xfId="0" applyNumberFormat="1" applyFill="1" applyAlignment="1">
      <alignment horizontal="center" wrapText="1"/>
    </xf>
    <xf numFmtId="44" fontId="2" fillId="4" borderId="0" xfId="0" applyNumberFormat="1" applyFont="1" applyFill="1" applyBorder="1" applyAlignment="1">
      <alignment horizontal="center" wrapText="1"/>
    </xf>
    <xf numFmtId="44" fontId="2" fillId="4" borderId="0" xfId="0" applyNumberFormat="1" applyFont="1" applyFill="1" applyBorder="1" applyAlignment="1">
      <alignment wrapText="1"/>
    </xf>
    <xf numFmtId="14" fontId="2" fillId="4" borderId="0" xfId="0" applyNumberFormat="1" applyFont="1" applyFill="1" applyAlignment="1">
      <alignment horizontal="left" wrapText="1"/>
    </xf>
    <xf numFmtId="44" fontId="0" fillId="0" borderId="1" xfId="0" applyNumberFormat="1" applyFont="1" applyFill="1" applyBorder="1" applyAlignment="1">
      <alignment wrapText="1"/>
    </xf>
    <xf numFmtId="44" fontId="2" fillId="16" borderId="38" xfId="0" applyNumberFormat="1" applyFont="1" applyFill="1" applyBorder="1" applyAlignment="1">
      <alignment wrapText="1"/>
    </xf>
    <xf numFmtId="14" fontId="0" fillId="0" borderId="20" xfId="0" applyNumberFormat="1" applyFill="1" applyBorder="1" applyAlignment="1">
      <alignment horizontal="left" wrapText="1"/>
    </xf>
    <xf numFmtId="49" fontId="0" fillId="0" borderId="6" xfId="0" applyNumberFormat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1" fontId="0" fillId="0" borderId="6" xfId="0" applyNumberFormat="1" applyFill="1" applyBorder="1" applyAlignment="1">
      <alignment horizontal="center" wrapText="1"/>
    </xf>
    <xf numFmtId="44" fontId="0" fillId="0" borderId="6" xfId="0" applyNumberFormat="1" applyFill="1" applyBorder="1" applyAlignment="1">
      <alignment horizontal="center" wrapText="1"/>
    </xf>
    <xf numFmtId="44" fontId="0" fillId="12" borderId="6" xfId="0" applyNumberFormat="1" applyFill="1" applyBorder="1" applyAlignment="1">
      <alignment horizontal="center" wrapText="1"/>
    </xf>
    <xf numFmtId="44" fontId="2" fillId="12" borderId="6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44" fontId="2" fillId="7" borderId="6" xfId="0" applyNumberFormat="1" applyFont="1" applyFill="1" applyBorder="1" applyAlignment="1">
      <alignment wrapText="1"/>
    </xf>
    <xf numFmtId="14" fontId="0" fillId="0" borderId="26" xfId="0" applyNumberFormat="1" applyFill="1" applyBorder="1" applyAlignment="1">
      <alignment horizontal="left" wrapText="1"/>
    </xf>
    <xf numFmtId="49" fontId="0" fillId="0" borderId="18" xfId="0" applyNumberFormat="1" applyBorder="1" applyAlignment="1">
      <alignment wrapText="1"/>
    </xf>
    <xf numFmtId="49" fontId="0" fillId="0" borderId="18" xfId="0" applyNumberFormat="1" applyFill="1" applyBorder="1" applyAlignment="1">
      <alignment horizontal="center" wrapText="1"/>
    </xf>
    <xf numFmtId="1" fontId="0" fillId="0" borderId="18" xfId="0" applyNumberFormat="1" applyFill="1" applyBorder="1" applyAlignment="1">
      <alignment horizontal="center" wrapText="1"/>
    </xf>
    <xf numFmtId="44" fontId="0" fillId="0" borderId="18" xfId="0" applyNumberFormat="1" applyFill="1" applyBorder="1" applyAlignment="1">
      <alignment horizontal="center" wrapText="1"/>
    </xf>
    <xf numFmtId="44" fontId="0" fillId="12" borderId="18" xfId="0" applyNumberFormat="1" applyFill="1" applyBorder="1" applyAlignment="1">
      <alignment horizontal="center" wrapText="1"/>
    </xf>
    <xf numFmtId="44" fontId="2" fillId="12" borderId="18" xfId="0" applyNumberFormat="1" applyFont="1" applyFill="1" applyBorder="1" applyAlignment="1">
      <alignment horizontal="center" wrapText="1"/>
    </xf>
    <xf numFmtId="1" fontId="2" fillId="0" borderId="18" xfId="0" applyNumberFormat="1" applyFont="1" applyFill="1" applyBorder="1" applyAlignment="1">
      <alignment horizontal="center" wrapText="1"/>
    </xf>
    <xf numFmtId="44" fontId="2" fillId="7" borderId="18" xfId="0" applyNumberFormat="1" applyFont="1" applyFill="1" applyBorder="1" applyAlignment="1">
      <alignment wrapText="1"/>
    </xf>
    <xf numFmtId="44" fontId="2" fillId="7" borderId="19" xfId="0" applyNumberFormat="1" applyFont="1" applyFill="1" applyBorder="1" applyAlignment="1">
      <alignment wrapText="1"/>
    </xf>
    <xf numFmtId="14" fontId="0" fillId="0" borderId="40" xfId="0" applyNumberFormat="1" applyFill="1" applyBorder="1" applyAlignment="1">
      <alignment horizontal="left" wrapText="1"/>
    </xf>
    <xf numFmtId="49" fontId="0" fillId="0" borderId="24" xfId="0" applyNumberFormat="1" applyBorder="1" applyAlignment="1">
      <alignment wrapText="1"/>
    </xf>
    <xf numFmtId="49" fontId="0" fillId="0" borderId="24" xfId="0" applyNumberFormat="1" applyFill="1" applyBorder="1" applyAlignment="1">
      <alignment horizontal="center" wrapText="1"/>
    </xf>
    <xf numFmtId="1" fontId="0" fillId="0" borderId="24" xfId="0" applyNumberFormat="1" applyFill="1" applyBorder="1" applyAlignment="1">
      <alignment horizontal="center" wrapText="1"/>
    </xf>
    <xf numFmtId="44" fontId="0" fillId="0" borderId="24" xfId="0" applyNumberFormat="1" applyFill="1" applyBorder="1" applyAlignment="1">
      <alignment horizontal="center" wrapText="1"/>
    </xf>
    <xf numFmtId="44" fontId="0" fillId="12" borderId="24" xfId="0" applyNumberFormat="1" applyFill="1" applyBorder="1" applyAlignment="1">
      <alignment horizontal="center" wrapText="1"/>
    </xf>
    <xf numFmtId="44" fontId="2" fillId="0" borderId="34" xfId="0" applyNumberFormat="1" applyFont="1" applyFill="1" applyBorder="1" applyAlignment="1">
      <alignment horizontal="center" wrapText="1"/>
    </xf>
    <xf numFmtId="1" fontId="2" fillId="0" borderId="34" xfId="0" applyNumberFormat="1" applyFont="1" applyFill="1" applyBorder="1" applyAlignment="1">
      <alignment horizontal="center" wrapText="1"/>
    </xf>
    <xf numFmtId="44" fontId="0" fillId="0" borderId="34" xfId="0" applyNumberFormat="1" applyFont="1" applyFill="1" applyBorder="1" applyAlignment="1">
      <alignment wrapText="1"/>
    </xf>
    <xf numFmtId="44" fontId="2" fillId="0" borderId="36" xfId="0" applyNumberFormat="1" applyFont="1" applyFill="1" applyBorder="1" applyAlignment="1">
      <alignment wrapText="1"/>
    </xf>
    <xf numFmtId="14" fontId="0" fillId="0" borderId="39" xfId="0" applyNumberFormat="1" applyFill="1" applyBorder="1" applyAlignment="1">
      <alignment horizontal="left" wrapText="1"/>
    </xf>
    <xf numFmtId="49" fontId="0" fillId="0" borderId="3" xfId="0" applyNumberFormat="1" applyBorder="1" applyAlignment="1">
      <alignment wrapText="1"/>
    </xf>
    <xf numFmtId="49" fontId="0" fillId="0" borderId="3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44" fontId="0" fillId="0" borderId="3" xfId="0" applyNumberFormat="1" applyBorder="1" applyAlignment="1">
      <alignment horizontal="center" wrapText="1"/>
    </xf>
    <xf numFmtId="44" fontId="0" fillId="12" borderId="3" xfId="0" applyNumberFormat="1" applyFill="1" applyBorder="1" applyAlignment="1">
      <alignment horizontal="center" wrapText="1"/>
    </xf>
    <xf numFmtId="14" fontId="2" fillId="0" borderId="41" xfId="0" applyNumberFormat="1" applyFont="1" applyFill="1" applyBorder="1" applyAlignment="1">
      <alignment horizontal="left" wrapText="1"/>
    </xf>
    <xf numFmtId="44" fontId="2" fillId="0" borderId="42" xfId="0" applyNumberFormat="1" applyFont="1" applyFill="1" applyBorder="1" applyAlignment="1">
      <alignment horizontal="center" wrapText="1"/>
    </xf>
    <xf numFmtId="49" fontId="2" fillId="0" borderId="42" xfId="0" applyNumberFormat="1" applyFont="1" applyFill="1" applyBorder="1" applyAlignment="1">
      <alignment horizontal="center" wrapText="1"/>
    </xf>
    <xf numFmtId="1" fontId="2" fillId="0" borderId="42" xfId="0" applyNumberFormat="1" applyFont="1" applyFill="1" applyBorder="1" applyAlignment="1">
      <alignment horizontal="center" wrapText="1"/>
    </xf>
    <xf numFmtId="44" fontId="2" fillId="0" borderId="43" xfId="0" applyNumberFormat="1" applyFont="1" applyFill="1" applyBorder="1" applyAlignment="1">
      <alignment horizontal="center" wrapText="1"/>
    </xf>
    <xf numFmtId="44" fontId="2" fillId="12" borderId="13" xfId="0" applyNumberFormat="1" applyFont="1" applyFill="1" applyBorder="1" applyAlignment="1">
      <alignment horizontal="center" wrapText="1"/>
    </xf>
    <xf numFmtId="44" fontId="2" fillId="0" borderId="13" xfId="0" applyNumberFormat="1" applyFont="1" applyFill="1" applyBorder="1" applyAlignment="1">
      <alignment horizontal="center" wrapText="1"/>
    </xf>
    <xf numFmtId="44" fontId="2" fillId="8" borderId="13" xfId="0" applyNumberFormat="1" applyFont="1" applyFill="1" applyBorder="1" applyAlignment="1">
      <alignment horizontal="center" wrapText="1"/>
    </xf>
    <xf numFmtId="44" fontId="2" fillId="8" borderId="30" xfId="0" applyNumberFormat="1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left" wrapText="1"/>
    </xf>
    <xf numFmtId="0" fontId="2" fillId="16" borderId="13" xfId="0" applyFont="1" applyFill="1" applyBorder="1" applyAlignment="1">
      <alignment horizontal="center" wrapText="1"/>
    </xf>
    <xf numFmtId="49" fontId="2" fillId="16" borderId="13" xfId="0" applyNumberFormat="1" applyFont="1" applyFill="1" applyBorder="1" applyAlignment="1">
      <alignment horizontal="center" wrapText="1"/>
    </xf>
    <xf numFmtId="1" fontId="2" fillId="16" borderId="13" xfId="0" applyNumberFormat="1" applyFont="1" applyFill="1" applyBorder="1" applyAlignment="1">
      <alignment horizontal="center" wrapText="1"/>
    </xf>
    <xf numFmtId="44" fontId="2" fillId="16" borderId="13" xfId="0" applyNumberFormat="1" applyFont="1" applyFill="1" applyBorder="1" applyAlignment="1">
      <alignment horizontal="center" wrapText="1"/>
    </xf>
    <xf numFmtId="44" fontId="2" fillId="16" borderId="30" xfId="0" applyNumberFormat="1" applyFont="1" applyFill="1" applyBorder="1" applyAlignment="1">
      <alignment horizontal="center" wrapText="1"/>
    </xf>
    <xf numFmtId="44" fontId="2" fillId="0" borderId="22" xfId="0" applyNumberFormat="1" applyFont="1" applyFill="1" applyBorder="1" applyAlignment="1">
      <alignment wrapText="1"/>
    </xf>
    <xf numFmtId="1" fontId="2" fillId="0" borderId="24" xfId="0" applyNumberFormat="1" applyFont="1" applyFill="1" applyBorder="1" applyAlignment="1">
      <alignment horizontal="center" wrapText="1"/>
    </xf>
    <xf numFmtId="14" fontId="2" fillId="4" borderId="5" xfId="0" applyNumberFormat="1" applyFont="1" applyFill="1" applyBorder="1" applyAlignment="1">
      <alignment horizontal="left" wrapText="1"/>
    </xf>
    <xf numFmtId="44" fontId="2" fillId="16" borderId="17" xfId="0" applyNumberFormat="1" applyFont="1" applyFill="1" applyBorder="1" applyAlignment="1">
      <alignment horizontal="center" wrapText="1"/>
    </xf>
    <xf numFmtId="44" fontId="2" fillId="7" borderId="37" xfId="0" applyNumberFormat="1" applyFont="1" applyFill="1" applyBorder="1" applyAlignment="1">
      <alignment wrapText="1"/>
    </xf>
    <xf numFmtId="44" fontId="0" fillId="0" borderId="24" xfId="0" applyNumberFormat="1" applyFont="1" applyFill="1" applyBorder="1" applyAlignment="1">
      <alignment wrapText="1"/>
    </xf>
    <xf numFmtId="44" fontId="2" fillId="0" borderId="25" xfId="0" applyNumberFormat="1" applyFont="1" applyFill="1" applyBorder="1" applyAlignment="1">
      <alignment wrapText="1"/>
    </xf>
    <xf numFmtId="44" fontId="2" fillId="0" borderId="3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44" fontId="0" fillId="0" borderId="3" xfId="0" applyNumberFormat="1" applyFont="1" applyFill="1" applyBorder="1" applyAlignment="1">
      <alignment wrapText="1"/>
    </xf>
    <xf numFmtId="44" fontId="2" fillId="0" borderId="44" xfId="0" applyNumberFormat="1" applyFont="1" applyFill="1" applyBorder="1" applyAlignment="1">
      <alignment wrapText="1"/>
    </xf>
    <xf numFmtId="44" fontId="2" fillId="0" borderId="46" xfId="0" applyNumberFormat="1" applyFont="1" applyFill="1" applyBorder="1" applyAlignment="1">
      <alignment horizontal="center" wrapText="1"/>
    </xf>
    <xf numFmtId="49" fontId="2" fillId="0" borderId="46" xfId="0" applyNumberFormat="1" applyFont="1" applyFill="1" applyBorder="1" applyAlignment="1">
      <alignment horizontal="center" wrapText="1"/>
    </xf>
    <xf numFmtId="1" fontId="2" fillId="0" borderId="46" xfId="0" applyNumberFormat="1" applyFont="1" applyFill="1" applyBorder="1" applyAlignment="1">
      <alignment horizontal="center" wrapText="1"/>
    </xf>
    <xf numFmtId="44" fontId="2" fillId="12" borderId="46" xfId="0" applyNumberFormat="1" applyFont="1" applyFill="1" applyBorder="1" applyAlignment="1">
      <alignment horizontal="center" wrapText="1"/>
    </xf>
    <xf numFmtId="44" fontId="2" fillId="8" borderId="46" xfId="0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44" fontId="0" fillId="19" borderId="6" xfId="0" applyNumberFormat="1" applyFill="1" applyBorder="1" applyAlignment="1">
      <alignment horizontal="center" wrapText="1"/>
    </xf>
    <xf numFmtId="44" fontId="2" fillId="18" borderId="6" xfId="0" applyNumberFormat="1" applyFont="1" applyFill="1" applyBorder="1" applyAlignment="1">
      <alignment wrapText="1"/>
    </xf>
    <xf numFmtId="44" fontId="2" fillId="18" borderId="37" xfId="0" applyNumberFormat="1" applyFont="1" applyFill="1" applyBorder="1" applyAlignment="1">
      <alignment wrapText="1"/>
    </xf>
    <xf numFmtId="0" fontId="0" fillId="0" borderId="18" xfId="0" applyBorder="1" applyAlignment="1">
      <alignment wrapText="1"/>
    </xf>
    <xf numFmtId="44" fontId="0" fillId="19" borderId="18" xfId="0" applyNumberFormat="1" applyFill="1" applyBorder="1" applyAlignment="1">
      <alignment horizontal="center" wrapText="1"/>
    </xf>
    <xf numFmtId="44" fontId="2" fillId="18" borderId="18" xfId="0" applyNumberFormat="1" applyFont="1" applyFill="1" applyBorder="1" applyAlignment="1">
      <alignment wrapText="1"/>
    </xf>
    <xf numFmtId="44" fontId="2" fillId="18" borderId="19" xfId="0" applyNumberFormat="1" applyFont="1" applyFill="1" applyBorder="1" applyAlignment="1">
      <alignment wrapText="1"/>
    </xf>
    <xf numFmtId="0" fontId="0" fillId="0" borderId="24" xfId="0" applyBorder="1" applyAlignment="1">
      <alignment wrapText="1"/>
    </xf>
    <xf numFmtId="44" fontId="0" fillId="19" borderId="24" xfId="0" applyNumberFormat="1" applyFill="1" applyBorder="1" applyAlignment="1">
      <alignment horizontal="center" wrapText="1"/>
    </xf>
    <xf numFmtId="0" fontId="0" fillId="0" borderId="3" xfId="0" applyBorder="1" applyAlignment="1">
      <alignment wrapText="1"/>
    </xf>
    <xf numFmtId="44" fontId="0" fillId="19" borderId="3" xfId="0" applyNumberFormat="1" applyFill="1" applyBorder="1" applyAlignment="1">
      <alignment horizontal="center" wrapText="1"/>
    </xf>
    <xf numFmtId="14" fontId="2" fillId="0" borderId="45" xfId="0" applyNumberFormat="1" applyFont="1" applyFill="1" applyBorder="1" applyAlignment="1">
      <alignment horizontal="left" wrapText="1"/>
    </xf>
    <xf numFmtId="44" fontId="0" fillId="19" borderId="18" xfId="0" applyNumberFormat="1" applyFill="1" applyBorder="1" applyAlignment="1">
      <alignment horizontal="center"/>
    </xf>
    <xf numFmtId="44" fontId="2" fillId="12" borderId="18" xfId="0" applyNumberFormat="1" applyFont="1" applyFill="1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44" fontId="2" fillId="18" borderId="18" xfId="0" applyNumberFormat="1" applyFont="1" applyFill="1" applyBorder="1" applyAlignment="1"/>
    <xf numFmtId="44" fontId="2" fillId="18" borderId="19" xfId="0" applyNumberFormat="1" applyFont="1" applyFill="1" applyBorder="1" applyAlignment="1"/>
    <xf numFmtId="14" fontId="0" fillId="0" borderId="26" xfId="0" applyNumberFormat="1" applyFill="1" applyBorder="1" applyAlignment="1">
      <alignment horizontal="left"/>
    </xf>
    <xf numFmtId="49" fontId="0" fillId="0" borderId="18" xfId="0" applyNumberFormat="1" applyBorder="1" applyAlignment="1"/>
    <xf numFmtId="44" fontId="0" fillId="0" borderId="18" xfId="0" applyNumberFormat="1" applyFill="1" applyBorder="1" applyAlignment="1">
      <alignment horizontal="center"/>
    </xf>
    <xf numFmtId="44" fontId="0" fillId="12" borderId="18" xfId="0" applyNumberFormat="1" applyFill="1" applyBorder="1" applyAlignment="1">
      <alignment horizontal="center"/>
    </xf>
    <xf numFmtId="44" fontId="2" fillId="7" borderId="18" xfId="0" applyNumberFormat="1" applyFont="1" applyFill="1" applyBorder="1" applyAlignment="1"/>
    <xf numFmtId="44" fontId="2" fillId="7" borderId="19" xfId="0" applyNumberFormat="1" applyFont="1" applyFill="1" applyBorder="1" applyAlignment="1"/>
    <xf numFmtId="44" fontId="2" fillId="4" borderId="0" xfId="0" applyNumberFormat="1" applyFont="1" applyFill="1" applyBorder="1" applyAlignment="1"/>
    <xf numFmtId="0" fontId="0" fillId="0" borderId="18" xfId="0" applyBorder="1" applyAlignment="1"/>
    <xf numFmtId="49" fontId="0" fillId="0" borderId="1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center" wrapText="1"/>
    </xf>
    <xf numFmtId="44" fontId="0" fillId="4" borderId="0" xfId="0" applyNumberFormat="1" applyFill="1" applyAlignment="1">
      <alignment horizontal="center" wrapText="1"/>
    </xf>
    <xf numFmtId="44" fontId="2" fillId="4" borderId="0" xfId="0" applyNumberFormat="1" applyFont="1" applyFill="1" applyAlignment="1">
      <alignment horizontal="center" wrapText="1"/>
    </xf>
    <xf numFmtId="44" fontId="2" fillId="4" borderId="0" xfId="0" applyNumberFormat="1" applyFont="1" applyFill="1" applyAlignment="1">
      <alignment wrapText="1"/>
    </xf>
    <xf numFmtId="44" fontId="2" fillId="8" borderId="47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44" fontId="0" fillId="0" borderId="0" xfId="0" applyNumberForma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wrapText="1"/>
    </xf>
    <xf numFmtId="0" fontId="2" fillId="11" borderId="18" xfId="0" applyNumberFormat="1" applyFont="1" applyFill="1" applyBorder="1"/>
    <xf numFmtId="10" fontId="2" fillId="13" borderId="3" xfId="2" applyNumberFormat="1" applyFont="1" applyFill="1" applyBorder="1" applyAlignment="1">
      <alignment horizontal="center" vertical="center" wrapText="1"/>
    </xf>
    <xf numFmtId="10" fontId="2" fillId="13" borderId="6" xfId="2" applyNumberFormat="1" applyFont="1" applyFill="1" applyBorder="1" applyAlignment="1">
      <alignment horizontal="center" vertical="center" wrapText="1"/>
    </xf>
    <xf numFmtId="44" fontId="2" fillId="8" borderId="3" xfId="0" applyNumberFormat="1" applyFont="1" applyFill="1" applyBorder="1" applyAlignment="1">
      <alignment horizontal="center" vertical="center" wrapText="1"/>
    </xf>
    <xf numFmtId="44" fontId="2" fillId="8" borderId="6" xfId="0" applyNumberFormat="1" applyFont="1" applyFill="1" applyBorder="1" applyAlignment="1">
      <alignment horizontal="center" vertical="center" wrapText="1"/>
    </xf>
    <xf numFmtId="44" fontId="2" fillId="14" borderId="3" xfId="2" applyNumberFormat="1" applyFont="1" applyFill="1" applyBorder="1" applyAlignment="1">
      <alignment horizontal="center" vertical="center" wrapText="1"/>
    </xf>
    <xf numFmtId="44" fontId="2" fillId="14" borderId="6" xfId="2" applyNumberFormat="1" applyFont="1" applyFill="1" applyBorder="1" applyAlignment="1">
      <alignment horizontal="center" vertical="center" wrapText="1"/>
    </xf>
    <xf numFmtId="44" fontId="2" fillId="13" borderId="3" xfId="2" applyNumberFormat="1" applyFont="1" applyFill="1" applyBorder="1" applyAlignment="1">
      <alignment horizontal="center" vertical="center" wrapText="1"/>
    </xf>
    <xf numFmtId="44" fontId="2" fillId="13" borderId="6" xfId="2" applyNumberFormat="1" applyFont="1" applyFill="1" applyBorder="1" applyAlignment="1">
      <alignment horizontal="center" vertical="center" wrapText="1"/>
    </xf>
    <xf numFmtId="44" fontId="2" fillId="8" borderId="3" xfId="0" applyNumberFormat="1" applyFont="1" applyFill="1" applyBorder="1" applyAlignment="1">
      <alignment horizontal="center" wrapText="1"/>
    </xf>
    <xf numFmtId="44" fontId="2" fillId="8" borderId="6" xfId="0" applyNumberFormat="1" applyFont="1" applyFill="1" applyBorder="1" applyAlignment="1">
      <alignment horizontal="center" wrapText="1"/>
    </xf>
    <xf numFmtId="44" fontId="2" fillId="0" borderId="6" xfId="0" applyNumberFormat="1" applyFont="1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44" fontId="0" fillId="4" borderId="0" xfId="1" applyNumberFormat="1" applyFont="1" applyFill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24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C6CB4"/>
      <color rgb="FFFF71BB"/>
      <color rgb="FFFFB7FF"/>
      <color rgb="FFE37EFE"/>
      <color rgb="FFFFCCFF"/>
      <color rgb="FFFFBB33"/>
      <color rgb="FFCC99FF"/>
      <color rgb="FFE890B8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C73"/>
  <sheetViews>
    <sheetView tabSelected="1" zoomScale="73" zoomScaleNormal="73" workbookViewId="0"/>
  </sheetViews>
  <sheetFormatPr baseColWidth="10" defaultColWidth="15.7109375" defaultRowHeight="15" x14ac:dyDescent="0.25"/>
  <cols>
    <col min="1" max="1" width="13" style="132" bestFit="1" customWidth="1"/>
    <col min="2" max="2" width="31.140625" style="119" customWidth="1"/>
    <col min="3" max="3" width="14.5703125" style="133" bestFit="1" customWidth="1"/>
    <col min="4" max="4" width="9.28515625" style="133" customWidth="1"/>
    <col min="5" max="5" width="8.7109375" style="402" customWidth="1"/>
    <col min="6" max="7" width="15.7109375" style="403" customWidth="1"/>
    <col min="8" max="8" width="15.7109375" style="404" customWidth="1"/>
    <col min="9" max="9" width="10.5703125" style="404" customWidth="1"/>
    <col min="10" max="11" width="15.7109375" style="405" customWidth="1"/>
    <col min="12" max="12" width="7.7109375" style="405" customWidth="1"/>
    <col min="13" max="13" width="13" style="119" bestFit="1" customWidth="1"/>
    <col min="14" max="14" width="31.140625" style="119" customWidth="1"/>
    <col min="15" max="15" width="14.5703125" style="119" bestFit="1" customWidth="1"/>
    <col min="16" max="16" width="8.7109375" style="119" customWidth="1"/>
    <col min="17" max="19" width="15.7109375" style="119" customWidth="1"/>
    <col min="20" max="20" width="10.5703125" style="119" customWidth="1"/>
    <col min="21" max="22" width="15.7109375" style="119" customWidth="1"/>
    <col min="23" max="23" width="7.7109375" style="405" customWidth="1"/>
    <col min="24" max="24" width="13" style="119" bestFit="1" customWidth="1"/>
    <col min="25" max="25" width="31.140625" style="119" customWidth="1"/>
    <col min="26" max="26" width="14.5703125" style="119" bestFit="1" customWidth="1"/>
    <col min="27" max="27" width="8.7109375" style="119" customWidth="1"/>
    <col min="28" max="30" width="15.7109375" style="119" customWidth="1"/>
    <col min="31" max="31" width="10.5703125" style="119" customWidth="1"/>
    <col min="32" max="33" width="15.7109375" style="119" customWidth="1"/>
    <col min="34" max="34" width="7.7109375" style="405" customWidth="1"/>
    <col min="35" max="35" width="13" style="119" bestFit="1" customWidth="1"/>
    <col min="36" max="36" width="31.140625" style="119" customWidth="1"/>
    <col min="37" max="37" width="14.5703125" style="119" bestFit="1" customWidth="1"/>
    <col min="38" max="38" width="8.7109375" style="119" customWidth="1"/>
    <col min="39" max="41" width="15.7109375" style="119" customWidth="1"/>
    <col min="42" max="42" width="10.5703125" style="119" customWidth="1"/>
    <col min="43" max="44" width="15.7109375" style="119" customWidth="1"/>
    <col min="45" max="45" width="7.7109375" style="405" customWidth="1"/>
    <col min="46" max="46" width="13" style="119" bestFit="1" customWidth="1"/>
    <col min="47" max="47" width="31.140625" style="119" customWidth="1"/>
    <col min="48" max="48" width="14.5703125" style="119" bestFit="1" customWidth="1"/>
    <col min="49" max="49" width="8.7109375" style="119" customWidth="1"/>
    <col min="50" max="52" width="15.7109375" style="119" customWidth="1"/>
    <col min="53" max="53" width="10.5703125" style="119" customWidth="1"/>
    <col min="54" max="55" width="15.7109375" style="119" customWidth="1"/>
    <col min="56" max="56" width="7.7109375" style="405" customWidth="1"/>
    <col min="57" max="57" width="13" style="119" bestFit="1" customWidth="1"/>
    <col min="58" max="58" width="31.140625" style="119" customWidth="1"/>
    <col min="59" max="59" width="14.5703125" style="119" bestFit="1" customWidth="1"/>
    <col min="60" max="60" width="8.7109375" style="119" customWidth="1"/>
    <col min="61" max="63" width="15.7109375" style="119" customWidth="1"/>
    <col min="64" max="64" width="10.5703125" style="119" customWidth="1"/>
    <col min="65" max="66" width="15.7109375" style="119" customWidth="1"/>
    <col min="67" max="67" width="7.7109375" style="405" customWidth="1"/>
    <col min="68" max="68" width="13" style="119" bestFit="1" customWidth="1"/>
    <col min="69" max="69" width="31.140625" style="119" customWidth="1"/>
    <col min="70" max="70" width="14.5703125" style="119" bestFit="1" customWidth="1"/>
    <col min="71" max="71" width="8.7109375" style="119" customWidth="1"/>
    <col min="72" max="74" width="15.7109375" style="119" customWidth="1"/>
    <col min="75" max="75" width="10.5703125" style="119" customWidth="1"/>
    <col min="76" max="77" width="15.7109375" style="119" customWidth="1"/>
    <col min="78" max="78" width="7.7109375" style="405" customWidth="1"/>
    <col min="79" max="79" width="13" style="119" bestFit="1" customWidth="1"/>
    <col min="80" max="80" width="31.140625" style="119" customWidth="1"/>
    <col min="81" max="81" width="14.5703125" style="119" bestFit="1" customWidth="1"/>
    <col min="82" max="82" width="8.7109375" style="119" customWidth="1"/>
    <col min="83" max="85" width="15.7109375" style="119" customWidth="1"/>
    <col min="86" max="86" width="10.5703125" style="119" customWidth="1"/>
    <col min="87" max="88" width="15.7109375" style="119" customWidth="1"/>
    <col min="89" max="89" width="7.7109375" style="405" customWidth="1"/>
    <col min="90" max="90" width="13" style="119" bestFit="1" customWidth="1"/>
    <col min="91" max="91" width="31.140625" style="119" customWidth="1"/>
    <col min="92" max="92" width="14.5703125" style="119" bestFit="1" customWidth="1"/>
    <col min="93" max="93" width="8.7109375" style="119" customWidth="1"/>
    <col min="94" max="96" width="15.7109375" style="119" customWidth="1"/>
    <col min="97" max="97" width="10.5703125" style="119" customWidth="1"/>
    <col min="98" max="99" width="15.7109375" style="119" customWidth="1"/>
    <col min="100" max="100" width="7.7109375" style="405" customWidth="1"/>
    <col min="101" max="101" width="13" style="119" bestFit="1" customWidth="1"/>
    <col min="102" max="102" width="31.140625" style="119" customWidth="1"/>
    <col min="103" max="103" width="14.5703125" style="119" bestFit="1" customWidth="1"/>
    <col min="104" max="104" width="8.7109375" style="119" customWidth="1"/>
    <col min="105" max="107" width="15.7109375" style="119" customWidth="1"/>
    <col min="108" max="108" width="10.5703125" style="119" customWidth="1"/>
    <col min="109" max="110" width="15.7109375" style="119" customWidth="1"/>
    <col min="111" max="111" width="7.7109375" style="405" customWidth="1"/>
    <col min="112" max="112" width="13" style="119" bestFit="1" customWidth="1"/>
    <col min="113" max="113" width="31.140625" style="119" customWidth="1"/>
    <col min="114" max="114" width="14.5703125" style="119" bestFit="1" customWidth="1"/>
    <col min="115" max="115" width="8.7109375" style="119" customWidth="1"/>
    <col min="116" max="118" width="15.7109375" style="119" customWidth="1"/>
    <col min="119" max="119" width="10.5703125" style="119" customWidth="1"/>
    <col min="120" max="121" width="15.7109375" style="119" customWidth="1"/>
    <col min="122" max="122" width="7.7109375" style="405" customWidth="1"/>
    <col min="123" max="123" width="13" style="119" bestFit="1" customWidth="1"/>
    <col min="124" max="124" width="31.140625" style="119" customWidth="1"/>
    <col min="125" max="125" width="14.5703125" style="119" bestFit="1" customWidth="1"/>
    <col min="126" max="126" width="8.7109375" style="119" customWidth="1"/>
    <col min="127" max="129" width="15.7109375" style="119" customWidth="1"/>
    <col min="130" max="130" width="10.5703125" style="119" customWidth="1"/>
    <col min="131" max="132" width="15.7109375" style="119" customWidth="1"/>
    <col min="133" max="16384" width="15.7109375" style="119"/>
  </cols>
  <sheetData>
    <row r="1" spans="1:132" ht="15.75" thickBot="1" x14ac:dyDescent="0.3">
      <c r="A1" s="301" t="s">
        <v>154</v>
      </c>
      <c r="B1" s="297"/>
      <c r="C1" s="298"/>
      <c r="D1" s="298"/>
      <c r="E1" s="397"/>
      <c r="F1" s="398"/>
      <c r="G1" s="398"/>
      <c r="H1" s="399"/>
      <c r="I1" s="399"/>
      <c r="J1" s="400"/>
      <c r="K1" s="400"/>
      <c r="L1" s="400"/>
      <c r="M1" s="301" t="s">
        <v>154</v>
      </c>
      <c r="N1" s="297"/>
      <c r="O1" s="298"/>
      <c r="P1" s="397"/>
      <c r="Q1" s="398"/>
      <c r="R1" s="398"/>
      <c r="S1" s="399"/>
      <c r="T1" s="399"/>
      <c r="U1" s="400"/>
      <c r="V1" s="400"/>
      <c r="W1" s="400"/>
      <c r="X1" s="301" t="s">
        <v>154</v>
      </c>
      <c r="Y1" s="297"/>
      <c r="Z1" s="298"/>
      <c r="AA1" s="397"/>
      <c r="AB1" s="398"/>
      <c r="AC1" s="398"/>
      <c r="AD1" s="399"/>
      <c r="AE1" s="399"/>
      <c r="AF1" s="400"/>
      <c r="AG1" s="400"/>
      <c r="AH1" s="400"/>
      <c r="AI1" s="301" t="s">
        <v>154</v>
      </c>
      <c r="AJ1" s="297"/>
      <c r="AK1" s="298"/>
      <c r="AL1" s="397"/>
      <c r="AM1" s="398"/>
      <c r="AN1" s="398"/>
      <c r="AO1" s="399"/>
      <c r="AP1" s="399"/>
      <c r="AQ1" s="400"/>
      <c r="AR1" s="400"/>
      <c r="AS1" s="400"/>
      <c r="AT1" s="301" t="s">
        <v>154</v>
      </c>
      <c r="AU1" s="297"/>
      <c r="AV1" s="298"/>
      <c r="AW1" s="397"/>
      <c r="AX1" s="398"/>
      <c r="AY1" s="398"/>
      <c r="AZ1" s="399"/>
      <c r="BA1" s="399"/>
      <c r="BB1" s="400"/>
      <c r="BC1" s="400"/>
      <c r="BD1" s="400"/>
      <c r="BE1" s="301" t="s">
        <v>154</v>
      </c>
      <c r="BF1" s="297"/>
      <c r="BG1" s="298"/>
      <c r="BH1" s="397"/>
      <c r="BI1" s="398"/>
      <c r="BJ1" s="398"/>
      <c r="BK1" s="399"/>
      <c r="BL1" s="399"/>
      <c r="BM1" s="400"/>
      <c r="BN1" s="400"/>
      <c r="BO1" s="400"/>
      <c r="BP1" s="301" t="s">
        <v>154</v>
      </c>
      <c r="BQ1" s="297"/>
      <c r="BR1" s="298"/>
      <c r="BS1" s="397"/>
      <c r="BT1" s="398"/>
      <c r="BU1" s="398"/>
      <c r="BV1" s="399"/>
      <c r="BW1" s="399"/>
      <c r="BX1" s="400"/>
      <c r="BY1" s="400"/>
      <c r="BZ1" s="400"/>
      <c r="CA1" s="301" t="s">
        <v>154</v>
      </c>
      <c r="CB1" s="297"/>
      <c r="CC1" s="298"/>
      <c r="CD1" s="397"/>
      <c r="CE1" s="398"/>
      <c r="CF1" s="398"/>
      <c r="CG1" s="399"/>
      <c r="CH1" s="399"/>
      <c r="CI1" s="400"/>
      <c r="CJ1" s="400"/>
      <c r="CK1" s="400"/>
      <c r="CL1" s="301" t="s">
        <v>154</v>
      </c>
      <c r="CM1" s="297"/>
      <c r="CN1" s="298"/>
      <c r="CO1" s="397"/>
      <c r="CP1" s="398"/>
      <c r="CQ1" s="398"/>
      <c r="CR1" s="399"/>
      <c r="CS1" s="399"/>
      <c r="CT1" s="400"/>
      <c r="CU1" s="400"/>
      <c r="CV1" s="400"/>
      <c r="CW1" s="301" t="s">
        <v>154</v>
      </c>
      <c r="CX1" s="297"/>
      <c r="CY1" s="298"/>
      <c r="CZ1" s="397"/>
      <c r="DA1" s="398"/>
      <c r="DB1" s="398"/>
      <c r="DC1" s="399"/>
      <c r="DD1" s="399"/>
      <c r="DE1" s="400"/>
      <c r="DF1" s="400"/>
      <c r="DG1" s="400"/>
      <c r="DH1" s="301" t="s">
        <v>154</v>
      </c>
      <c r="DI1" s="297"/>
      <c r="DJ1" s="298"/>
      <c r="DK1" s="397"/>
      <c r="DL1" s="398"/>
      <c r="DM1" s="398"/>
      <c r="DN1" s="399"/>
      <c r="DO1" s="399"/>
      <c r="DP1" s="400"/>
      <c r="DQ1" s="400"/>
      <c r="DR1" s="400"/>
      <c r="DS1" s="301" t="s">
        <v>154</v>
      </c>
      <c r="DT1" s="297"/>
      <c r="DU1" s="298"/>
      <c r="DV1" s="397"/>
      <c r="DW1" s="398"/>
      <c r="DX1" s="398"/>
      <c r="DY1" s="399"/>
      <c r="DZ1" s="399"/>
      <c r="EA1" s="400"/>
      <c r="EB1" s="400"/>
    </row>
    <row r="2" spans="1:132" s="44" customFormat="1" ht="30.75" thickBot="1" x14ac:dyDescent="0.3">
      <c r="A2" s="348" t="s">
        <v>152</v>
      </c>
      <c r="B2" s="349" t="s">
        <v>78</v>
      </c>
      <c r="C2" s="350" t="s">
        <v>83</v>
      </c>
      <c r="D2" s="350" t="s">
        <v>53</v>
      </c>
      <c r="E2" s="351" t="s">
        <v>76</v>
      </c>
      <c r="F2" s="352" t="s">
        <v>80</v>
      </c>
      <c r="G2" s="352" t="s">
        <v>114</v>
      </c>
      <c r="H2" s="352" t="s">
        <v>153</v>
      </c>
      <c r="I2" s="352" t="s">
        <v>116</v>
      </c>
      <c r="J2" s="352" t="s">
        <v>69</v>
      </c>
      <c r="K2" s="353" t="s">
        <v>115</v>
      </c>
      <c r="L2" s="299"/>
      <c r="M2" s="356" t="s">
        <v>152</v>
      </c>
      <c r="N2" s="59" t="s">
        <v>78</v>
      </c>
      <c r="O2" s="56" t="s">
        <v>79</v>
      </c>
      <c r="P2" s="57" t="s">
        <v>76</v>
      </c>
      <c r="Q2" s="58" t="s">
        <v>80</v>
      </c>
      <c r="R2" s="58" t="s">
        <v>59</v>
      </c>
      <c r="S2" s="58" t="s">
        <v>81</v>
      </c>
      <c r="T2" s="58" t="s">
        <v>116</v>
      </c>
      <c r="U2" s="58" t="s">
        <v>69</v>
      </c>
      <c r="V2" s="357" t="s">
        <v>115</v>
      </c>
      <c r="W2" s="299"/>
      <c r="X2" s="356" t="s">
        <v>152</v>
      </c>
      <c r="Y2" s="59" t="s">
        <v>78</v>
      </c>
      <c r="Z2" s="56" t="s">
        <v>79</v>
      </c>
      <c r="AA2" s="57" t="s">
        <v>76</v>
      </c>
      <c r="AB2" s="58" t="s">
        <v>80</v>
      </c>
      <c r="AC2" s="58" t="s">
        <v>59</v>
      </c>
      <c r="AD2" s="58" t="s">
        <v>81</v>
      </c>
      <c r="AE2" s="58" t="s">
        <v>116</v>
      </c>
      <c r="AF2" s="58" t="s">
        <v>69</v>
      </c>
      <c r="AG2" s="357" t="s">
        <v>115</v>
      </c>
      <c r="AH2" s="299"/>
      <c r="AI2" s="356" t="s">
        <v>152</v>
      </c>
      <c r="AJ2" s="59" t="s">
        <v>78</v>
      </c>
      <c r="AK2" s="56" t="s">
        <v>79</v>
      </c>
      <c r="AL2" s="57" t="s">
        <v>76</v>
      </c>
      <c r="AM2" s="58" t="s">
        <v>80</v>
      </c>
      <c r="AN2" s="58" t="s">
        <v>59</v>
      </c>
      <c r="AO2" s="58" t="s">
        <v>81</v>
      </c>
      <c r="AP2" s="58" t="s">
        <v>116</v>
      </c>
      <c r="AQ2" s="58" t="s">
        <v>69</v>
      </c>
      <c r="AR2" s="357" t="s">
        <v>115</v>
      </c>
      <c r="AS2" s="299"/>
      <c r="AT2" s="356" t="s">
        <v>152</v>
      </c>
      <c r="AU2" s="59" t="s">
        <v>78</v>
      </c>
      <c r="AV2" s="56" t="s">
        <v>79</v>
      </c>
      <c r="AW2" s="57" t="s">
        <v>76</v>
      </c>
      <c r="AX2" s="58" t="s">
        <v>80</v>
      </c>
      <c r="AY2" s="58" t="s">
        <v>59</v>
      </c>
      <c r="AZ2" s="58" t="s">
        <v>81</v>
      </c>
      <c r="BA2" s="58" t="s">
        <v>116</v>
      </c>
      <c r="BB2" s="58" t="s">
        <v>69</v>
      </c>
      <c r="BC2" s="357" t="s">
        <v>115</v>
      </c>
      <c r="BD2" s="299"/>
      <c r="BE2" s="356" t="s">
        <v>152</v>
      </c>
      <c r="BF2" s="59" t="s">
        <v>78</v>
      </c>
      <c r="BG2" s="56" t="s">
        <v>79</v>
      </c>
      <c r="BH2" s="57" t="s">
        <v>76</v>
      </c>
      <c r="BI2" s="58" t="s">
        <v>80</v>
      </c>
      <c r="BJ2" s="58" t="s">
        <v>59</v>
      </c>
      <c r="BK2" s="58" t="s">
        <v>81</v>
      </c>
      <c r="BL2" s="58" t="s">
        <v>116</v>
      </c>
      <c r="BM2" s="58" t="s">
        <v>69</v>
      </c>
      <c r="BN2" s="357" t="s">
        <v>115</v>
      </c>
      <c r="BO2" s="299"/>
      <c r="BP2" s="356" t="s">
        <v>152</v>
      </c>
      <c r="BQ2" s="59" t="s">
        <v>78</v>
      </c>
      <c r="BR2" s="56" t="s">
        <v>79</v>
      </c>
      <c r="BS2" s="57" t="s">
        <v>76</v>
      </c>
      <c r="BT2" s="58" t="s">
        <v>80</v>
      </c>
      <c r="BU2" s="58" t="s">
        <v>59</v>
      </c>
      <c r="BV2" s="58" t="s">
        <v>81</v>
      </c>
      <c r="BW2" s="58" t="s">
        <v>116</v>
      </c>
      <c r="BX2" s="58" t="s">
        <v>69</v>
      </c>
      <c r="BY2" s="357" t="s">
        <v>115</v>
      </c>
      <c r="BZ2" s="299"/>
      <c r="CA2" s="356" t="s">
        <v>152</v>
      </c>
      <c r="CB2" s="59" t="s">
        <v>78</v>
      </c>
      <c r="CC2" s="56" t="s">
        <v>79</v>
      </c>
      <c r="CD2" s="57" t="s">
        <v>76</v>
      </c>
      <c r="CE2" s="58" t="s">
        <v>80</v>
      </c>
      <c r="CF2" s="58" t="s">
        <v>59</v>
      </c>
      <c r="CG2" s="58" t="s">
        <v>81</v>
      </c>
      <c r="CH2" s="58" t="s">
        <v>116</v>
      </c>
      <c r="CI2" s="58" t="s">
        <v>69</v>
      </c>
      <c r="CJ2" s="357" t="s">
        <v>115</v>
      </c>
      <c r="CK2" s="299"/>
      <c r="CL2" s="356" t="s">
        <v>152</v>
      </c>
      <c r="CM2" s="59" t="s">
        <v>78</v>
      </c>
      <c r="CN2" s="56" t="s">
        <v>79</v>
      </c>
      <c r="CO2" s="57" t="s">
        <v>76</v>
      </c>
      <c r="CP2" s="58" t="s">
        <v>80</v>
      </c>
      <c r="CQ2" s="58" t="s">
        <v>59</v>
      </c>
      <c r="CR2" s="58" t="s">
        <v>81</v>
      </c>
      <c r="CS2" s="58" t="s">
        <v>116</v>
      </c>
      <c r="CT2" s="58" t="s">
        <v>69</v>
      </c>
      <c r="CU2" s="357" t="s">
        <v>115</v>
      </c>
      <c r="CV2" s="299"/>
      <c r="CW2" s="356" t="s">
        <v>152</v>
      </c>
      <c r="CX2" s="59" t="s">
        <v>78</v>
      </c>
      <c r="CY2" s="56" t="s">
        <v>79</v>
      </c>
      <c r="CZ2" s="57" t="s">
        <v>76</v>
      </c>
      <c r="DA2" s="58" t="s">
        <v>80</v>
      </c>
      <c r="DB2" s="58" t="s">
        <v>59</v>
      </c>
      <c r="DC2" s="58" t="s">
        <v>81</v>
      </c>
      <c r="DD2" s="58" t="s">
        <v>116</v>
      </c>
      <c r="DE2" s="58" t="s">
        <v>69</v>
      </c>
      <c r="DF2" s="357" t="s">
        <v>115</v>
      </c>
      <c r="DG2" s="299"/>
      <c r="DH2" s="356" t="s">
        <v>152</v>
      </c>
      <c r="DI2" s="59" t="s">
        <v>78</v>
      </c>
      <c r="DJ2" s="56" t="s">
        <v>79</v>
      </c>
      <c r="DK2" s="57" t="s">
        <v>76</v>
      </c>
      <c r="DL2" s="58" t="s">
        <v>80</v>
      </c>
      <c r="DM2" s="58" t="s">
        <v>59</v>
      </c>
      <c r="DN2" s="58" t="s">
        <v>81</v>
      </c>
      <c r="DO2" s="58" t="s">
        <v>116</v>
      </c>
      <c r="DP2" s="58" t="s">
        <v>69</v>
      </c>
      <c r="DQ2" s="357" t="s">
        <v>115</v>
      </c>
      <c r="DR2" s="299"/>
      <c r="DS2" s="356" t="s">
        <v>152</v>
      </c>
      <c r="DT2" s="59" t="s">
        <v>78</v>
      </c>
      <c r="DU2" s="56" t="s">
        <v>79</v>
      </c>
      <c r="DV2" s="57" t="s">
        <v>76</v>
      </c>
      <c r="DW2" s="58" t="s">
        <v>80</v>
      </c>
      <c r="DX2" s="58" t="s">
        <v>59</v>
      </c>
      <c r="DY2" s="58" t="s">
        <v>81</v>
      </c>
      <c r="DZ2" s="58" t="s">
        <v>116</v>
      </c>
      <c r="EA2" s="58" t="s">
        <v>69</v>
      </c>
      <c r="EB2" s="357" t="s">
        <v>115</v>
      </c>
    </row>
    <row r="3" spans="1:132" x14ac:dyDescent="0.25">
      <c r="A3" s="313"/>
      <c r="B3" s="314"/>
      <c r="C3" s="315"/>
      <c r="D3" s="315"/>
      <c r="E3" s="316"/>
      <c r="F3" s="317"/>
      <c r="G3" s="318">
        <f t="shared" ref="G3:G8" si="0">+E3*F3</f>
        <v>0</v>
      </c>
      <c r="H3" s="319">
        <f>+SUM(G3:G8)</f>
        <v>0</v>
      </c>
      <c r="I3" s="320">
        <v>1</v>
      </c>
      <c r="J3" s="321">
        <f>IF(I3=1,H3,0)</f>
        <v>0</v>
      </c>
      <c r="K3" s="322">
        <f>IF(I3=2,H3,0)</f>
        <v>0</v>
      </c>
      <c r="L3" s="300"/>
      <c r="M3" s="313"/>
      <c r="N3" s="314"/>
      <c r="O3" s="315"/>
      <c r="P3" s="316"/>
      <c r="Q3" s="317"/>
      <c r="R3" s="318">
        <f t="shared" ref="R3:R30" si="1">+P3*Q3</f>
        <v>0</v>
      </c>
      <c r="S3" s="319">
        <f>+SUM(R3:R8)</f>
        <v>0</v>
      </c>
      <c r="T3" s="320">
        <v>1</v>
      </c>
      <c r="U3" s="321">
        <f>IF(T3=1,S3,0)</f>
        <v>0</v>
      </c>
      <c r="V3" s="322">
        <f>IF(T3=2,S3,0)</f>
        <v>0</v>
      </c>
      <c r="W3" s="300"/>
      <c r="X3" s="313"/>
      <c r="Y3" s="314"/>
      <c r="Z3" s="315"/>
      <c r="AA3" s="316"/>
      <c r="AB3" s="317"/>
      <c r="AC3" s="318">
        <f t="shared" ref="AC3:AC30" si="2">+AA3*AB3</f>
        <v>0</v>
      </c>
      <c r="AD3" s="319">
        <f>+SUM(AC3:AC8)</f>
        <v>0</v>
      </c>
      <c r="AE3" s="320">
        <v>1</v>
      </c>
      <c r="AF3" s="321">
        <f>IF(AE3=1,AD3,0)</f>
        <v>0</v>
      </c>
      <c r="AG3" s="322">
        <f>IF(AE3=2,AD3,0)</f>
        <v>0</v>
      </c>
      <c r="AH3" s="300"/>
      <c r="AI3" s="313"/>
      <c r="AJ3" s="374"/>
      <c r="AK3" s="315"/>
      <c r="AL3" s="316"/>
      <c r="AM3" s="317"/>
      <c r="AN3" s="375">
        <f t="shared" ref="AN3:AN30" si="3">+AL3*AM3</f>
        <v>0</v>
      </c>
      <c r="AO3" s="319">
        <f>+SUM(AN3:AN8)</f>
        <v>0</v>
      </c>
      <c r="AP3" s="320">
        <v>1</v>
      </c>
      <c r="AQ3" s="376">
        <f>IF(AP3=1,AO3,0)</f>
        <v>0</v>
      </c>
      <c r="AR3" s="377">
        <f>IF(AP3=2,AO3,0)</f>
        <v>0</v>
      </c>
      <c r="AS3" s="300"/>
      <c r="AT3" s="313"/>
      <c r="AU3" s="374"/>
      <c r="AV3" s="315"/>
      <c r="AW3" s="316"/>
      <c r="AX3" s="317"/>
      <c r="AY3" s="375">
        <f t="shared" ref="AY3:AY30" si="4">+AW3*AX3</f>
        <v>0</v>
      </c>
      <c r="AZ3" s="319">
        <f>+SUM(AY3:AY8)</f>
        <v>0</v>
      </c>
      <c r="BA3" s="320">
        <v>1</v>
      </c>
      <c r="BB3" s="376">
        <f>IF(BA3=1,AZ3,0)</f>
        <v>0</v>
      </c>
      <c r="BC3" s="377">
        <f>IF(BA3=2,AZ3,0)</f>
        <v>0</v>
      </c>
      <c r="BD3" s="300"/>
      <c r="BE3" s="313"/>
      <c r="BF3" s="374"/>
      <c r="BG3" s="315"/>
      <c r="BH3" s="316"/>
      <c r="BI3" s="317"/>
      <c r="BJ3" s="375">
        <f t="shared" ref="BJ3:BJ30" si="5">+BH3*BI3</f>
        <v>0</v>
      </c>
      <c r="BK3" s="319">
        <f>+SUM(BJ3:BJ8)</f>
        <v>0</v>
      </c>
      <c r="BL3" s="320">
        <v>1</v>
      </c>
      <c r="BM3" s="376">
        <f>IF(BL3=1,BK3,0)</f>
        <v>0</v>
      </c>
      <c r="BN3" s="377">
        <f>IF(BL3=2,BK3,0)</f>
        <v>0</v>
      </c>
      <c r="BO3" s="300"/>
      <c r="BP3" s="313"/>
      <c r="BQ3" s="374"/>
      <c r="BR3" s="315"/>
      <c r="BS3" s="316"/>
      <c r="BT3" s="317"/>
      <c r="BU3" s="375">
        <f t="shared" ref="BU3:BU30" si="6">+BS3*BT3</f>
        <v>0</v>
      </c>
      <c r="BV3" s="319">
        <f>+SUM(BU3:BU8)</f>
        <v>0</v>
      </c>
      <c r="BW3" s="320">
        <v>1</v>
      </c>
      <c r="BX3" s="376">
        <f>IF(BW3=1,BV3,0)</f>
        <v>0</v>
      </c>
      <c r="BY3" s="377">
        <f>IF(BW3=2,BV3,0)</f>
        <v>0</v>
      </c>
      <c r="BZ3" s="300"/>
      <c r="CA3" s="313"/>
      <c r="CB3" s="374"/>
      <c r="CC3" s="315"/>
      <c r="CD3" s="316"/>
      <c r="CE3" s="317"/>
      <c r="CF3" s="375">
        <f t="shared" ref="CF3:CF30" si="7">+CD3*CE3</f>
        <v>0</v>
      </c>
      <c r="CG3" s="319">
        <f>+SUM(CF3:CF8)</f>
        <v>0</v>
      </c>
      <c r="CH3" s="320">
        <v>1</v>
      </c>
      <c r="CI3" s="376">
        <f>IF(CH3=1,CG3,0)</f>
        <v>0</v>
      </c>
      <c r="CJ3" s="377">
        <f>IF(CH3=2,CG3,0)</f>
        <v>0</v>
      </c>
      <c r="CK3" s="300"/>
      <c r="CL3" s="313"/>
      <c r="CM3" s="374"/>
      <c r="CN3" s="315"/>
      <c r="CO3" s="316"/>
      <c r="CP3" s="317"/>
      <c r="CQ3" s="375">
        <f t="shared" ref="CQ3:CQ8" si="8">+CO3*CP3</f>
        <v>0</v>
      </c>
      <c r="CR3" s="319">
        <f>+SUM(CQ3:CQ8)</f>
        <v>0</v>
      </c>
      <c r="CS3" s="320">
        <v>1</v>
      </c>
      <c r="CT3" s="376">
        <f>IF(CS3=1,CR3,0)</f>
        <v>0</v>
      </c>
      <c r="CU3" s="377">
        <f>IF(CS3=2,CR3,0)</f>
        <v>0</v>
      </c>
      <c r="CV3" s="300"/>
      <c r="CW3" s="313"/>
      <c r="CX3" s="374"/>
      <c r="CY3" s="315"/>
      <c r="CZ3" s="316"/>
      <c r="DA3" s="317"/>
      <c r="DB3" s="375">
        <f t="shared" ref="DB3:DB8" si="9">+CZ3*DA3</f>
        <v>0</v>
      </c>
      <c r="DC3" s="319">
        <f>+SUM(DB3:DB8)</f>
        <v>0</v>
      </c>
      <c r="DD3" s="320">
        <v>1</v>
      </c>
      <c r="DE3" s="376">
        <f>IF(DD3=1,DC3,0)</f>
        <v>0</v>
      </c>
      <c r="DF3" s="377">
        <f>IF(DD3=2,DC3,0)</f>
        <v>0</v>
      </c>
      <c r="DG3" s="300"/>
      <c r="DH3" s="313"/>
      <c r="DI3" s="374"/>
      <c r="DJ3" s="315"/>
      <c r="DK3" s="316"/>
      <c r="DL3" s="317"/>
      <c r="DM3" s="375">
        <f t="shared" ref="DM3:DM8" si="10">+DK3*DL3</f>
        <v>0</v>
      </c>
      <c r="DN3" s="319">
        <f>+SUM(DM3:DM8)</f>
        <v>0</v>
      </c>
      <c r="DO3" s="320">
        <v>1</v>
      </c>
      <c r="DP3" s="376">
        <f>IF(DO3=1,DN3,0)</f>
        <v>0</v>
      </c>
      <c r="DQ3" s="377">
        <f>IF(DO3=2,DN3,0)</f>
        <v>0</v>
      </c>
      <c r="DR3" s="300"/>
      <c r="DS3" s="313"/>
      <c r="DT3" s="374"/>
      <c r="DU3" s="315"/>
      <c r="DV3" s="316"/>
      <c r="DW3" s="317"/>
      <c r="DX3" s="375">
        <f t="shared" ref="DX3:DX8" si="11">+DV3*DW3</f>
        <v>0</v>
      </c>
      <c r="DY3" s="319">
        <f>+SUM(DX3:DX8)</f>
        <v>0</v>
      </c>
      <c r="DZ3" s="320">
        <v>1</v>
      </c>
      <c r="EA3" s="376">
        <f>IF(DZ3=1,DY3,0)</f>
        <v>0</v>
      </c>
      <c r="EB3" s="377">
        <f>IF(DZ3=2,DY3,0)</f>
        <v>0</v>
      </c>
    </row>
    <row r="4" spans="1:132" x14ac:dyDescent="0.25">
      <c r="A4" s="139"/>
      <c r="B4" s="137"/>
      <c r="C4" s="396"/>
      <c r="D4" s="396"/>
      <c r="E4" s="121"/>
      <c r="F4" s="122"/>
      <c r="G4" s="138">
        <f t="shared" si="0"/>
        <v>0</v>
      </c>
      <c r="H4" s="124"/>
      <c r="I4" s="125"/>
      <c r="J4" s="126"/>
      <c r="K4" s="134"/>
      <c r="L4" s="300"/>
      <c r="M4" s="139"/>
      <c r="N4" s="137"/>
      <c r="O4" s="120"/>
      <c r="P4" s="121"/>
      <c r="Q4" s="122"/>
      <c r="R4" s="138">
        <f t="shared" si="1"/>
        <v>0</v>
      </c>
      <c r="S4" s="296"/>
      <c r="T4" s="118"/>
      <c r="U4" s="302"/>
      <c r="V4" s="354"/>
      <c r="W4" s="300"/>
      <c r="X4" s="139"/>
      <c r="Y4" s="137"/>
      <c r="Z4" s="120"/>
      <c r="AA4" s="121"/>
      <c r="AB4" s="122"/>
      <c r="AC4" s="138">
        <f t="shared" si="2"/>
        <v>0</v>
      </c>
      <c r="AD4" s="296"/>
      <c r="AE4" s="118"/>
      <c r="AF4" s="302"/>
      <c r="AG4" s="354"/>
      <c r="AH4" s="300"/>
      <c r="AI4" s="139"/>
      <c r="AJ4" s="117"/>
      <c r="AK4" s="120"/>
      <c r="AL4" s="121"/>
      <c r="AM4" s="122"/>
      <c r="AN4" s="123">
        <f t="shared" si="3"/>
        <v>0</v>
      </c>
      <c r="AO4" s="296"/>
      <c r="AP4" s="118"/>
      <c r="AQ4" s="302"/>
      <c r="AR4" s="354"/>
      <c r="AS4" s="300"/>
      <c r="AT4" s="139"/>
      <c r="AU4" s="117"/>
      <c r="AV4" s="120"/>
      <c r="AW4" s="121"/>
      <c r="AX4" s="122"/>
      <c r="AY4" s="123">
        <f t="shared" si="4"/>
        <v>0</v>
      </c>
      <c r="AZ4" s="296"/>
      <c r="BA4" s="118"/>
      <c r="BB4" s="302"/>
      <c r="BC4" s="354"/>
      <c r="BD4" s="300"/>
      <c r="BE4" s="139"/>
      <c r="BF4" s="117"/>
      <c r="BG4" s="120"/>
      <c r="BH4" s="121"/>
      <c r="BI4" s="122"/>
      <c r="BJ4" s="123">
        <f t="shared" si="5"/>
        <v>0</v>
      </c>
      <c r="BK4" s="296"/>
      <c r="BL4" s="118"/>
      <c r="BM4" s="302"/>
      <c r="BN4" s="354"/>
      <c r="BO4" s="300"/>
      <c r="BP4" s="139"/>
      <c r="BQ4" s="117"/>
      <c r="BR4" s="120"/>
      <c r="BS4" s="121"/>
      <c r="BT4" s="122"/>
      <c r="BU4" s="123">
        <f t="shared" si="6"/>
        <v>0</v>
      </c>
      <c r="BV4" s="296"/>
      <c r="BW4" s="118"/>
      <c r="BX4" s="302"/>
      <c r="BY4" s="354"/>
      <c r="BZ4" s="300"/>
      <c r="CA4" s="139"/>
      <c r="CB4" s="117"/>
      <c r="CC4" s="120"/>
      <c r="CD4" s="121"/>
      <c r="CE4" s="122"/>
      <c r="CF4" s="123">
        <f t="shared" si="7"/>
        <v>0</v>
      </c>
      <c r="CG4" s="296"/>
      <c r="CH4" s="118"/>
      <c r="CI4" s="302"/>
      <c r="CJ4" s="354"/>
      <c r="CK4" s="300"/>
      <c r="CL4" s="139"/>
      <c r="CM4" s="117"/>
      <c r="CN4" s="120"/>
      <c r="CO4" s="121"/>
      <c r="CP4" s="122"/>
      <c r="CQ4" s="123">
        <f t="shared" si="8"/>
        <v>0</v>
      </c>
      <c r="CR4" s="296"/>
      <c r="CS4" s="118"/>
      <c r="CT4" s="302"/>
      <c r="CU4" s="354"/>
      <c r="CV4" s="300"/>
      <c r="CW4" s="139"/>
      <c r="CX4" s="117"/>
      <c r="CY4" s="120"/>
      <c r="CZ4" s="121"/>
      <c r="DA4" s="122"/>
      <c r="DB4" s="123">
        <f t="shared" si="9"/>
        <v>0</v>
      </c>
      <c r="DC4" s="296"/>
      <c r="DD4" s="118"/>
      <c r="DE4" s="302"/>
      <c r="DF4" s="354"/>
      <c r="DG4" s="300"/>
      <c r="DH4" s="139"/>
      <c r="DI4" s="117"/>
      <c r="DJ4" s="120"/>
      <c r="DK4" s="121"/>
      <c r="DL4" s="122"/>
      <c r="DM4" s="123">
        <f t="shared" si="10"/>
        <v>0</v>
      </c>
      <c r="DN4" s="296"/>
      <c r="DO4" s="118"/>
      <c r="DP4" s="302"/>
      <c r="DQ4" s="354"/>
      <c r="DR4" s="300"/>
      <c r="DS4" s="139"/>
      <c r="DT4" s="117"/>
      <c r="DU4" s="120"/>
      <c r="DV4" s="121"/>
      <c r="DW4" s="122"/>
      <c r="DX4" s="123">
        <f t="shared" si="11"/>
        <v>0</v>
      </c>
      <c r="DY4" s="296"/>
      <c r="DZ4" s="118"/>
      <c r="EA4" s="302"/>
      <c r="EB4" s="354"/>
    </row>
    <row r="5" spans="1:132" x14ac:dyDescent="0.25">
      <c r="A5" s="139"/>
      <c r="B5" s="137"/>
      <c r="C5" s="120"/>
      <c r="D5" s="120"/>
      <c r="E5" s="121"/>
      <c r="F5" s="122"/>
      <c r="G5" s="138">
        <f t="shared" si="0"/>
        <v>0</v>
      </c>
      <c r="H5" s="74"/>
      <c r="I5" s="73"/>
      <c r="J5" s="127"/>
      <c r="K5" s="135"/>
      <c r="L5" s="300"/>
      <c r="M5" s="139"/>
      <c r="N5" s="137"/>
      <c r="O5" s="120"/>
      <c r="P5" s="121"/>
      <c r="Q5" s="122"/>
      <c r="R5" s="138">
        <f t="shared" si="1"/>
        <v>0</v>
      </c>
      <c r="S5" s="296"/>
      <c r="T5" s="118"/>
      <c r="U5" s="302"/>
      <c r="V5" s="354"/>
      <c r="W5" s="300"/>
      <c r="X5" s="139"/>
      <c r="Y5" s="137"/>
      <c r="Z5" s="120"/>
      <c r="AA5" s="121"/>
      <c r="AB5" s="122"/>
      <c r="AC5" s="138">
        <f t="shared" si="2"/>
        <v>0</v>
      </c>
      <c r="AD5" s="296"/>
      <c r="AE5" s="118"/>
      <c r="AF5" s="302"/>
      <c r="AG5" s="354"/>
      <c r="AH5" s="300"/>
      <c r="AI5" s="139"/>
      <c r="AJ5" s="117"/>
      <c r="AK5" s="120"/>
      <c r="AL5" s="121"/>
      <c r="AM5" s="122"/>
      <c r="AN5" s="123">
        <f t="shared" si="3"/>
        <v>0</v>
      </c>
      <c r="AO5" s="296"/>
      <c r="AP5" s="118"/>
      <c r="AQ5" s="302"/>
      <c r="AR5" s="354"/>
      <c r="AS5" s="300"/>
      <c r="AT5" s="139"/>
      <c r="AU5" s="117"/>
      <c r="AV5" s="120"/>
      <c r="AW5" s="121"/>
      <c r="AX5" s="122"/>
      <c r="AY5" s="123">
        <f t="shared" si="4"/>
        <v>0</v>
      </c>
      <c r="AZ5" s="296"/>
      <c r="BA5" s="118"/>
      <c r="BB5" s="302"/>
      <c r="BC5" s="354"/>
      <c r="BD5" s="300"/>
      <c r="BE5" s="139"/>
      <c r="BF5" s="117"/>
      <c r="BG5" s="120"/>
      <c r="BH5" s="121"/>
      <c r="BI5" s="122"/>
      <c r="BJ5" s="123">
        <f t="shared" si="5"/>
        <v>0</v>
      </c>
      <c r="BK5" s="296"/>
      <c r="BL5" s="118"/>
      <c r="BM5" s="302"/>
      <c r="BN5" s="354"/>
      <c r="BO5" s="300"/>
      <c r="BP5" s="139"/>
      <c r="BQ5" s="117"/>
      <c r="BR5" s="120"/>
      <c r="BS5" s="121"/>
      <c r="BT5" s="122"/>
      <c r="BU5" s="123">
        <f t="shared" si="6"/>
        <v>0</v>
      </c>
      <c r="BV5" s="296"/>
      <c r="BW5" s="118"/>
      <c r="BX5" s="302"/>
      <c r="BY5" s="354"/>
      <c r="BZ5" s="300"/>
      <c r="CA5" s="139"/>
      <c r="CB5" s="117"/>
      <c r="CC5" s="120"/>
      <c r="CD5" s="121"/>
      <c r="CE5" s="122"/>
      <c r="CF5" s="123">
        <f t="shared" si="7"/>
        <v>0</v>
      </c>
      <c r="CG5" s="296"/>
      <c r="CH5" s="118"/>
      <c r="CI5" s="302"/>
      <c r="CJ5" s="354"/>
      <c r="CK5" s="300"/>
      <c r="CL5" s="139"/>
      <c r="CM5" s="117"/>
      <c r="CN5" s="120"/>
      <c r="CO5" s="121"/>
      <c r="CP5" s="122"/>
      <c r="CQ5" s="123">
        <f t="shared" si="8"/>
        <v>0</v>
      </c>
      <c r="CR5" s="296"/>
      <c r="CS5" s="118"/>
      <c r="CT5" s="302"/>
      <c r="CU5" s="354"/>
      <c r="CV5" s="300"/>
      <c r="CW5" s="139"/>
      <c r="CX5" s="117"/>
      <c r="CY5" s="120"/>
      <c r="CZ5" s="121"/>
      <c r="DA5" s="122"/>
      <c r="DB5" s="123">
        <f t="shared" si="9"/>
        <v>0</v>
      </c>
      <c r="DC5" s="296"/>
      <c r="DD5" s="118"/>
      <c r="DE5" s="302"/>
      <c r="DF5" s="354"/>
      <c r="DG5" s="300"/>
      <c r="DH5" s="139"/>
      <c r="DI5" s="117"/>
      <c r="DJ5" s="120"/>
      <c r="DK5" s="121"/>
      <c r="DL5" s="122"/>
      <c r="DM5" s="123">
        <f t="shared" si="10"/>
        <v>0</v>
      </c>
      <c r="DN5" s="296"/>
      <c r="DO5" s="118"/>
      <c r="DP5" s="302"/>
      <c r="DQ5" s="354"/>
      <c r="DR5" s="300"/>
      <c r="DS5" s="139"/>
      <c r="DT5" s="117"/>
      <c r="DU5" s="120"/>
      <c r="DV5" s="121"/>
      <c r="DW5" s="122"/>
      <c r="DX5" s="123">
        <f t="shared" si="11"/>
        <v>0</v>
      </c>
      <c r="DY5" s="296"/>
      <c r="DZ5" s="118"/>
      <c r="EA5" s="302"/>
      <c r="EB5" s="354"/>
    </row>
    <row r="6" spans="1:132" x14ac:dyDescent="0.25">
      <c r="A6" s="139"/>
      <c r="B6" s="137"/>
      <c r="C6" s="120"/>
      <c r="D6" s="120"/>
      <c r="E6" s="121"/>
      <c r="F6" s="122"/>
      <c r="G6" s="138">
        <f t="shared" si="0"/>
        <v>0</v>
      </c>
      <c r="H6" s="74"/>
      <c r="I6" s="73"/>
      <c r="J6" s="127"/>
      <c r="K6" s="135"/>
      <c r="L6" s="300"/>
      <c r="M6" s="139"/>
      <c r="N6" s="137"/>
      <c r="O6" s="120"/>
      <c r="P6" s="121"/>
      <c r="Q6" s="122"/>
      <c r="R6" s="138">
        <f t="shared" si="1"/>
        <v>0</v>
      </c>
      <c r="S6" s="296"/>
      <c r="T6" s="118"/>
      <c r="U6" s="302"/>
      <c r="V6" s="354"/>
      <c r="W6" s="300"/>
      <c r="X6" s="139"/>
      <c r="Y6" s="137"/>
      <c r="Z6" s="120"/>
      <c r="AA6" s="121"/>
      <c r="AB6" s="122"/>
      <c r="AC6" s="138">
        <f t="shared" si="2"/>
        <v>0</v>
      </c>
      <c r="AD6" s="296"/>
      <c r="AE6" s="118"/>
      <c r="AF6" s="302"/>
      <c r="AG6" s="354"/>
      <c r="AH6" s="300"/>
      <c r="AI6" s="139"/>
      <c r="AJ6" s="117"/>
      <c r="AK6" s="120"/>
      <c r="AL6" s="121"/>
      <c r="AM6" s="122"/>
      <c r="AN6" s="123">
        <f t="shared" si="3"/>
        <v>0</v>
      </c>
      <c r="AO6" s="296"/>
      <c r="AP6" s="118"/>
      <c r="AQ6" s="302"/>
      <c r="AR6" s="354"/>
      <c r="AS6" s="300"/>
      <c r="AT6" s="139"/>
      <c r="AU6" s="117"/>
      <c r="AV6" s="120"/>
      <c r="AW6" s="121"/>
      <c r="AX6" s="122"/>
      <c r="AY6" s="123">
        <f t="shared" si="4"/>
        <v>0</v>
      </c>
      <c r="AZ6" s="296"/>
      <c r="BA6" s="118"/>
      <c r="BB6" s="302"/>
      <c r="BC6" s="354"/>
      <c r="BD6" s="300"/>
      <c r="BE6" s="139"/>
      <c r="BF6" s="117"/>
      <c r="BG6" s="120"/>
      <c r="BH6" s="121"/>
      <c r="BI6" s="122"/>
      <c r="BJ6" s="123">
        <f t="shared" si="5"/>
        <v>0</v>
      </c>
      <c r="BK6" s="296"/>
      <c r="BL6" s="118"/>
      <c r="BM6" s="302"/>
      <c r="BN6" s="354"/>
      <c r="BO6" s="300"/>
      <c r="BP6" s="139"/>
      <c r="BQ6" s="117"/>
      <c r="BR6" s="120"/>
      <c r="BS6" s="121"/>
      <c r="BT6" s="122"/>
      <c r="BU6" s="123">
        <f t="shared" si="6"/>
        <v>0</v>
      </c>
      <c r="BV6" s="296"/>
      <c r="BW6" s="118"/>
      <c r="BX6" s="302"/>
      <c r="BY6" s="354"/>
      <c r="BZ6" s="300"/>
      <c r="CA6" s="139"/>
      <c r="CB6" s="117"/>
      <c r="CC6" s="120"/>
      <c r="CD6" s="121"/>
      <c r="CE6" s="122"/>
      <c r="CF6" s="123">
        <f t="shared" si="7"/>
        <v>0</v>
      </c>
      <c r="CG6" s="296"/>
      <c r="CH6" s="118"/>
      <c r="CI6" s="302"/>
      <c r="CJ6" s="354"/>
      <c r="CK6" s="300"/>
      <c r="CL6" s="139"/>
      <c r="CM6" s="117"/>
      <c r="CN6" s="120"/>
      <c r="CO6" s="121"/>
      <c r="CP6" s="122"/>
      <c r="CQ6" s="123">
        <f t="shared" si="8"/>
        <v>0</v>
      </c>
      <c r="CR6" s="296"/>
      <c r="CS6" s="118"/>
      <c r="CT6" s="302"/>
      <c r="CU6" s="354"/>
      <c r="CV6" s="300"/>
      <c r="CW6" s="139"/>
      <c r="CX6" s="117"/>
      <c r="CY6" s="120"/>
      <c r="CZ6" s="121"/>
      <c r="DA6" s="122"/>
      <c r="DB6" s="123">
        <f t="shared" si="9"/>
        <v>0</v>
      </c>
      <c r="DC6" s="296"/>
      <c r="DD6" s="118"/>
      <c r="DE6" s="302"/>
      <c r="DF6" s="354"/>
      <c r="DG6" s="300"/>
      <c r="DH6" s="139"/>
      <c r="DI6" s="117"/>
      <c r="DJ6" s="120"/>
      <c r="DK6" s="121"/>
      <c r="DL6" s="122"/>
      <c r="DM6" s="123">
        <f t="shared" si="10"/>
        <v>0</v>
      </c>
      <c r="DN6" s="296"/>
      <c r="DO6" s="118"/>
      <c r="DP6" s="302"/>
      <c r="DQ6" s="354"/>
      <c r="DR6" s="300"/>
      <c r="DS6" s="139"/>
      <c r="DT6" s="117"/>
      <c r="DU6" s="120"/>
      <c r="DV6" s="121"/>
      <c r="DW6" s="122"/>
      <c r="DX6" s="123">
        <f t="shared" si="11"/>
        <v>0</v>
      </c>
      <c r="DY6" s="296"/>
      <c r="DZ6" s="118"/>
      <c r="EA6" s="302"/>
      <c r="EB6" s="354"/>
    </row>
    <row r="7" spans="1:132" x14ac:dyDescent="0.25">
      <c r="A7" s="139"/>
      <c r="B7" s="137"/>
      <c r="C7" s="120"/>
      <c r="D7" s="120"/>
      <c r="E7" s="121"/>
      <c r="F7" s="122"/>
      <c r="G7" s="138">
        <f t="shared" si="0"/>
        <v>0</v>
      </c>
      <c r="H7" s="74"/>
      <c r="I7" s="73"/>
      <c r="J7" s="127"/>
      <c r="K7" s="135"/>
      <c r="L7" s="300"/>
      <c r="M7" s="139"/>
      <c r="N7" s="137"/>
      <c r="O7" s="120"/>
      <c r="P7" s="121"/>
      <c r="Q7" s="122"/>
      <c r="R7" s="138">
        <f t="shared" si="1"/>
        <v>0</v>
      </c>
      <c r="S7" s="296"/>
      <c r="T7" s="118"/>
      <c r="U7" s="302"/>
      <c r="V7" s="354"/>
      <c r="W7" s="300"/>
      <c r="X7" s="139"/>
      <c r="Y7" s="137"/>
      <c r="Z7" s="120"/>
      <c r="AA7" s="121"/>
      <c r="AB7" s="122"/>
      <c r="AC7" s="138">
        <f t="shared" si="2"/>
        <v>0</v>
      </c>
      <c r="AD7" s="296"/>
      <c r="AE7" s="118"/>
      <c r="AF7" s="302"/>
      <c r="AG7" s="354"/>
      <c r="AH7" s="300"/>
      <c r="AI7" s="139"/>
      <c r="AJ7" s="117"/>
      <c r="AK7" s="120"/>
      <c r="AL7" s="121"/>
      <c r="AM7" s="122"/>
      <c r="AN7" s="123">
        <f t="shared" si="3"/>
        <v>0</v>
      </c>
      <c r="AO7" s="296"/>
      <c r="AP7" s="118"/>
      <c r="AQ7" s="302"/>
      <c r="AR7" s="354"/>
      <c r="AS7" s="300"/>
      <c r="AT7" s="139"/>
      <c r="AU7" s="117"/>
      <c r="AV7" s="120"/>
      <c r="AW7" s="121"/>
      <c r="AX7" s="122"/>
      <c r="AY7" s="123">
        <f t="shared" si="4"/>
        <v>0</v>
      </c>
      <c r="AZ7" s="296"/>
      <c r="BA7" s="118"/>
      <c r="BB7" s="302"/>
      <c r="BC7" s="354"/>
      <c r="BD7" s="300"/>
      <c r="BE7" s="139"/>
      <c r="BF7" s="117"/>
      <c r="BG7" s="120"/>
      <c r="BH7" s="121"/>
      <c r="BI7" s="122"/>
      <c r="BJ7" s="123">
        <f t="shared" si="5"/>
        <v>0</v>
      </c>
      <c r="BK7" s="296"/>
      <c r="BL7" s="118"/>
      <c r="BM7" s="302"/>
      <c r="BN7" s="354"/>
      <c r="BO7" s="300"/>
      <c r="BP7" s="139"/>
      <c r="BQ7" s="117"/>
      <c r="BR7" s="120"/>
      <c r="BS7" s="121"/>
      <c r="BT7" s="122"/>
      <c r="BU7" s="123">
        <f t="shared" si="6"/>
        <v>0</v>
      </c>
      <c r="BV7" s="296"/>
      <c r="BW7" s="118"/>
      <c r="BX7" s="302"/>
      <c r="BY7" s="354"/>
      <c r="BZ7" s="300"/>
      <c r="CA7" s="139"/>
      <c r="CB7" s="117"/>
      <c r="CC7" s="120"/>
      <c r="CD7" s="121"/>
      <c r="CE7" s="122"/>
      <c r="CF7" s="123">
        <f t="shared" si="7"/>
        <v>0</v>
      </c>
      <c r="CG7" s="296"/>
      <c r="CH7" s="118"/>
      <c r="CI7" s="302"/>
      <c r="CJ7" s="354"/>
      <c r="CK7" s="300"/>
      <c r="CL7" s="139"/>
      <c r="CM7" s="117"/>
      <c r="CN7" s="120"/>
      <c r="CO7" s="121"/>
      <c r="CP7" s="122"/>
      <c r="CQ7" s="123">
        <f t="shared" si="8"/>
        <v>0</v>
      </c>
      <c r="CR7" s="296"/>
      <c r="CS7" s="118"/>
      <c r="CT7" s="302"/>
      <c r="CU7" s="354"/>
      <c r="CV7" s="300"/>
      <c r="CW7" s="139"/>
      <c r="CX7" s="117"/>
      <c r="CY7" s="120"/>
      <c r="CZ7" s="121"/>
      <c r="DA7" s="122"/>
      <c r="DB7" s="123">
        <f t="shared" si="9"/>
        <v>0</v>
      </c>
      <c r="DC7" s="296"/>
      <c r="DD7" s="118"/>
      <c r="DE7" s="302"/>
      <c r="DF7" s="354"/>
      <c r="DG7" s="300"/>
      <c r="DH7" s="139"/>
      <c r="DI7" s="117"/>
      <c r="DJ7" s="120"/>
      <c r="DK7" s="121"/>
      <c r="DL7" s="122"/>
      <c r="DM7" s="123">
        <f t="shared" si="10"/>
        <v>0</v>
      </c>
      <c r="DN7" s="296"/>
      <c r="DO7" s="118"/>
      <c r="DP7" s="302"/>
      <c r="DQ7" s="354"/>
      <c r="DR7" s="300"/>
      <c r="DS7" s="139"/>
      <c r="DT7" s="117"/>
      <c r="DU7" s="120"/>
      <c r="DV7" s="121"/>
      <c r="DW7" s="122"/>
      <c r="DX7" s="123">
        <f t="shared" si="11"/>
        <v>0</v>
      </c>
      <c r="DY7" s="296"/>
      <c r="DZ7" s="118"/>
      <c r="EA7" s="302"/>
      <c r="EB7" s="354"/>
    </row>
    <row r="8" spans="1:132" ht="15.75" thickBot="1" x14ac:dyDescent="0.3">
      <c r="A8" s="323"/>
      <c r="B8" s="324"/>
      <c r="C8" s="325"/>
      <c r="D8" s="325"/>
      <c r="E8" s="326"/>
      <c r="F8" s="327"/>
      <c r="G8" s="328">
        <f t="shared" si="0"/>
        <v>0</v>
      </c>
      <c r="H8" s="329"/>
      <c r="I8" s="330"/>
      <c r="J8" s="331"/>
      <c r="K8" s="332"/>
      <c r="L8" s="300"/>
      <c r="M8" s="323"/>
      <c r="N8" s="324"/>
      <c r="O8" s="325"/>
      <c r="P8" s="326"/>
      <c r="Q8" s="327"/>
      <c r="R8" s="328">
        <f t="shared" si="1"/>
        <v>0</v>
      </c>
      <c r="S8" s="136"/>
      <c r="T8" s="355"/>
      <c r="U8" s="359"/>
      <c r="V8" s="360"/>
      <c r="W8" s="300"/>
      <c r="X8" s="323"/>
      <c r="Y8" s="324"/>
      <c r="Z8" s="325"/>
      <c r="AA8" s="326"/>
      <c r="AB8" s="327"/>
      <c r="AC8" s="328">
        <f t="shared" si="2"/>
        <v>0</v>
      </c>
      <c r="AD8" s="136"/>
      <c r="AE8" s="355"/>
      <c r="AF8" s="359"/>
      <c r="AG8" s="360"/>
      <c r="AH8" s="300"/>
      <c r="AI8" s="323"/>
      <c r="AJ8" s="378"/>
      <c r="AK8" s="325"/>
      <c r="AL8" s="326"/>
      <c r="AM8" s="327"/>
      <c r="AN8" s="379">
        <f t="shared" si="3"/>
        <v>0</v>
      </c>
      <c r="AO8" s="136"/>
      <c r="AP8" s="355"/>
      <c r="AQ8" s="359"/>
      <c r="AR8" s="360"/>
      <c r="AS8" s="300"/>
      <c r="AT8" s="323"/>
      <c r="AU8" s="378"/>
      <c r="AV8" s="325"/>
      <c r="AW8" s="326"/>
      <c r="AX8" s="327"/>
      <c r="AY8" s="379">
        <f t="shared" si="4"/>
        <v>0</v>
      </c>
      <c r="AZ8" s="136"/>
      <c r="BA8" s="355"/>
      <c r="BB8" s="359"/>
      <c r="BC8" s="360"/>
      <c r="BD8" s="300"/>
      <c r="BE8" s="323"/>
      <c r="BF8" s="378"/>
      <c r="BG8" s="325"/>
      <c r="BH8" s="326"/>
      <c r="BI8" s="327"/>
      <c r="BJ8" s="379">
        <f t="shared" si="5"/>
        <v>0</v>
      </c>
      <c r="BK8" s="136"/>
      <c r="BL8" s="355"/>
      <c r="BM8" s="359"/>
      <c r="BN8" s="360"/>
      <c r="BO8" s="300"/>
      <c r="BP8" s="323"/>
      <c r="BQ8" s="378"/>
      <c r="BR8" s="325"/>
      <c r="BS8" s="326"/>
      <c r="BT8" s="327"/>
      <c r="BU8" s="379">
        <f t="shared" si="6"/>
        <v>0</v>
      </c>
      <c r="BV8" s="136"/>
      <c r="BW8" s="355"/>
      <c r="BX8" s="359"/>
      <c r="BY8" s="360"/>
      <c r="BZ8" s="300"/>
      <c r="CA8" s="323"/>
      <c r="CB8" s="378"/>
      <c r="CC8" s="325"/>
      <c r="CD8" s="326"/>
      <c r="CE8" s="327"/>
      <c r="CF8" s="379">
        <f t="shared" si="7"/>
        <v>0</v>
      </c>
      <c r="CG8" s="136"/>
      <c r="CH8" s="355"/>
      <c r="CI8" s="359"/>
      <c r="CJ8" s="360"/>
      <c r="CK8" s="300"/>
      <c r="CL8" s="323"/>
      <c r="CM8" s="378"/>
      <c r="CN8" s="325"/>
      <c r="CO8" s="326"/>
      <c r="CP8" s="327"/>
      <c r="CQ8" s="379">
        <f t="shared" si="8"/>
        <v>0</v>
      </c>
      <c r="CR8" s="136"/>
      <c r="CS8" s="355"/>
      <c r="CT8" s="359"/>
      <c r="CU8" s="360"/>
      <c r="CV8" s="300"/>
      <c r="CW8" s="323"/>
      <c r="CX8" s="378"/>
      <c r="CY8" s="325"/>
      <c r="CZ8" s="326"/>
      <c r="DA8" s="327"/>
      <c r="DB8" s="379">
        <f t="shared" si="9"/>
        <v>0</v>
      </c>
      <c r="DC8" s="136"/>
      <c r="DD8" s="355"/>
      <c r="DE8" s="359"/>
      <c r="DF8" s="360"/>
      <c r="DG8" s="300"/>
      <c r="DH8" s="323"/>
      <c r="DI8" s="378"/>
      <c r="DJ8" s="325"/>
      <c r="DK8" s="326"/>
      <c r="DL8" s="327"/>
      <c r="DM8" s="379">
        <f t="shared" si="10"/>
        <v>0</v>
      </c>
      <c r="DN8" s="136"/>
      <c r="DO8" s="355"/>
      <c r="DP8" s="359"/>
      <c r="DQ8" s="360"/>
      <c r="DR8" s="300"/>
      <c r="DS8" s="323"/>
      <c r="DT8" s="378"/>
      <c r="DU8" s="325"/>
      <c r="DV8" s="326"/>
      <c r="DW8" s="327"/>
      <c r="DX8" s="379">
        <f t="shared" si="11"/>
        <v>0</v>
      </c>
      <c r="DY8" s="136"/>
      <c r="DZ8" s="355"/>
      <c r="EA8" s="359"/>
      <c r="EB8" s="360"/>
    </row>
    <row r="9" spans="1:132" x14ac:dyDescent="0.25">
      <c r="A9" s="304"/>
      <c r="B9" s="314"/>
      <c r="C9" s="315"/>
      <c r="D9" s="315"/>
      <c r="E9" s="316"/>
      <c r="F9" s="317"/>
      <c r="G9" s="309">
        <f t="shared" ref="G9:G26" si="12">+E9*F9</f>
        <v>0</v>
      </c>
      <c r="H9" s="310">
        <f>+SUM(G9:G14)</f>
        <v>0</v>
      </c>
      <c r="I9" s="311">
        <v>1</v>
      </c>
      <c r="J9" s="312">
        <f>IF(I9=1,H9,0)</f>
        <v>0</v>
      </c>
      <c r="K9" s="358">
        <f>IF(I9=2,H9,0)</f>
        <v>0</v>
      </c>
      <c r="L9" s="300"/>
      <c r="M9" s="304"/>
      <c r="N9" s="305"/>
      <c r="O9" s="306"/>
      <c r="P9" s="307"/>
      <c r="Q9" s="308"/>
      <c r="R9" s="309">
        <f t="shared" si="1"/>
        <v>0</v>
      </c>
      <c r="S9" s="310">
        <f>+SUM(R9:R14)</f>
        <v>0</v>
      </c>
      <c r="T9" s="311">
        <v>1</v>
      </c>
      <c r="U9" s="312">
        <f>IF(T9=1,S9,0)</f>
        <v>0</v>
      </c>
      <c r="V9" s="358">
        <f>IF(T9=2,S9,0)</f>
        <v>0</v>
      </c>
      <c r="W9" s="300"/>
      <c r="X9" s="304"/>
      <c r="Y9" s="305"/>
      <c r="Z9" s="306"/>
      <c r="AA9" s="307"/>
      <c r="AB9" s="308"/>
      <c r="AC9" s="309">
        <f t="shared" si="2"/>
        <v>0</v>
      </c>
      <c r="AD9" s="310">
        <f>+SUM(AC9:AC14)</f>
        <v>0</v>
      </c>
      <c r="AE9" s="311">
        <v>1</v>
      </c>
      <c r="AF9" s="312">
        <f>IF(AE9=1,AD9,0)</f>
        <v>0</v>
      </c>
      <c r="AG9" s="358">
        <f>IF(AE9=2,AD9,0)</f>
        <v>0</v>
      </c>
      <c r="AH9" s="300"/>
      <c r="AI9" s="304"/>
      <c r="AJ9" s="370"/>
      <c r="AK9" s="306"/>
      <c r="AL9" s="307"/>
      <c r="AM9" s="308"/>
      <c r="AN9" s="371">
        <f t="shared" si="3"/>
        <v>0</v>
      </c>
      <c r="AO9" s="310">
        <f>+SUM(AN9:AN14)</f>
        <v>0</v>
      </c>
      <c r="AP9" s="311">
        <v>1</v>
      </c>
      <c r="AQ9" s="372">
        <f>IF(AP9=1,AO9,0)</f>
        <v>0</v>
      </c>
      <c r="AR9" s="373">
        <f>IF(AP9=2,AO9,0)</f>
        <v>0</v>
      </c>
      <c r="AS9" s="300"/>
      <c r="AT9" s="304"/>
      <c r="AU9" s="370"/>
      <c r="AV9" s="306"/>
      <c r="AW9" s="307"/>
      <c r="AX9" s="308"/>
      <c r="AY9" s="371">
        <f t="shared" si="4"/>
        <v>0</v>
      </c>
      <c r="AZ9" s="310">
        <f>+SUM(AY9:AY14)</f>
        <v>0</v>
      </c>
      <c r="BA9" s="311">
        <v>1</v>
      </c>
      <c r="BB9" s="372">
        <f>IF(BA9=1,AZ9,0)</f>
        <v>0</v>
      </c>
      <c r="BC9" s="373">
        <f>IF(BA9=2,AZ9,0)</f>
        <v>0</v>
      </c>
      <c r="BD9" s="300"/>
      <c r="BE9" s="304"/>
      <c r="BF9" s="370"/>
      <c r="BG9" s="306"/>
      <c r="BH9" s="307"/>
      <c r="BI9" s="308"/>
      <c r="BJ9" s="371">
        <f t="shared" si="5"/>
        <v>0</v>
      </c>
      <c r="BK9" s="310">
        <f>+SUM(BJ9:BJ14)</f>
        <v>0</v>
      </c>
      <c r="BL9" s="311">
        <v>1</v>
      </c>
      <c r="BM9" s="372">
        <f>IF(BL9=1,BK9,0)</f>
        <v>0</v>
      </c>
      <c r="BN9" s="373">
        <f>IF(BL9=2,BK9,0)</f>
        <v>0</v>
      </c>
      <c r="BO9" s="300"/>
      <c r="BP9" s="304"/>
      <c r="BQ9" s="370"/>
      <c r="BR9" s="306"/>
      <c r="BS9" s="307"/>
      <c r="BT9" s="308"/>
      <c r="BU9" s="371">
        <f t="shared" si="6"/>
        <v>0</v>
      </c>
      <c r="BV9" s="310">
        <f>+SUM(BU9:BU14)</f>
        <v>0</v>
      </c>
      <c r="BW9" s="311">
        <v>1</v>
      </c>
      <c r="BX9" s="372">
        <f>IF(BW9=1,BV9,0)</f>
        <v>0</v>
      </c>
      <c r="BY9" s="373">
        <f>IF(BW9=2,BV9,0)</f>
        <v>0</v>
      </c>
      <c r="BZ9" s="300"/>
      <c r="CA9" s="304"/>
      <c r="CB9" s="370"/>
      <c r="CC9" s="306"/>
      <c r="CD9" s="307"/>
      <c r="CE9" s="308"/>
      <c r="CF9" s="371">
        <f t="shared" si="7"/>
        <v>0</v>
      </c>
      <c r="CG9" s="310">
        <f>+SUM(CF9:CF14)</f>
        <v>0</v>
      </c>
      <c r="CH9" s="311">
        <v>1</v>
      </c>
      <c r="CI9" s="372">
        <f>IF(CH9=1,CG9,0)</f>
        <v>0</v>
      </c>
      <c r="CJ9" s="373">
        <f>IF(CH9=2,CG9,0)</f>
        <v>0</v>
      </c>
      <c r="CK9" s="300"/>
      <c r="CL9" s="304"/>
      <c r="CM9" s="370"/>
      <c r="CN9" s="306"/>
      <c r="CO9" s="307"/>
      <c r="CP9" s="308"/>
      <c r="CQ9" s="371">
        <f t="shared" ref="CQ9:CQ15" si="13">+CO9*CP9</f>
        <v>0</v>
      </c>
      <c r="CR9" s="310">
        <f>+SUM(CQ9:CQ14)</f>
        <v>0</v>
      </c>
      <c r="CS9" s="311">
        <v>1</v>
      </c>
      <c r="CT9" s="372">
        <f>IF(CS9=1,CR9,0)</f>
        <v>0</v>
      </c>
      <c r="CU9" s="373">
        <f>IF(CS9=2,CR9,0)</f>
        <v>0</v>
      </c>
      <c r="CV9" s="300"/>
      <c r="CW9" s="304"/>
      <c r="CX9" s="370"/>
      <c r="CY9" s="306"/>
      <c r="CZ9" s="307"/>
      <c r="DA9" s="308"/>
      <c r="DB9" s="371">
        <f t="shared" ref="DB9:DB15" si="14">+CZ9*DA9</f>
        <v>0</v>
      </c>
      <c r="DC9" s="310">
        <f>+SUM(DB9:DB14)</f>
        <v>0</v>
      </c>
      <c r="DD9" s="311">
        <v>1</v>
      </c>
      <c r="DE9" s="372">
        <f>IF(DD9=1,DC9,0)</f>
        <v>0</v>
      </c>
      <c r="DF9" s="373">
        <f>IF(DD9=2,DC9,0)</f>
        <v>0</v>
      </c>
      <c r="DG9" s="300"/>
      <c r="DH9" s="304"/>
      <c r="DI9" s="370"/>
      <c r="DJ9" s="306"/>
      <c r="DK9" s="307"/>
      <c r="DL9" s="308"/>
      <c r="DM9" s="371">
        <f t="shared" ref="DM9:DM15" si="15">+DK9*DL9</f>
        <v>0</v>
      </c>
      <c r="DN9" s="310">
        <f>+SUM(DM9:DM14)</f>
        <v>0</v>
      </c>
      <c r="DO9" s="311">
        <v>1</v>
      </c>
      <c r="DP9" s="372">
        <f>IF(DO9=1,DN9,0)</f>
        <v>0</v>
      </c>
      <c r="DQ9" s="373">
        <f>IF(DO9=2,DN9,0)</f>
        <v>0</v>
      </c>
      <c r="DR9" s="300"/>
      <c r="DS9" s="304"/>
      <c r="DT9" s="370"/>
      <c r="DU9" s="306"/>
      <c r="DV9" s="307"/>
      <c r="DW9" s="308"/>
      <c r="DX9" s="371">
        <f t="shared" ref="DX9:DX15" si="16">+DV9*DW9</f>
        <v>0</v>
      </c>
      <c r="DY9" s="310">
        <f>+SUM(DX9:DX14)</f>
        <v>0</v>
      </c>
      <c r="DZ9" s="311">
        <v>1</v>
      </c>
      <c r="EA9" s="372">
        <f>IF(DZ9=1,DY9,0)</f>
        <v>0</v>
      </c>
      <c r="EB9" s="373">
        <f>IF(DZ9=2,DY9,0)</f>
        <v>0</v>
      </c>
    </row>
    <row r="10" spans="1:132" x14ac:dyDescent="0.25">
      <c r="A10" s="139"/>
      <c r="B10" s="137"/>
      <c r="C10" s="120"/>
      <c r="D10" s="120"/>
      <c r="E10" s="121"/>
      <c r="F10" s="122"/>
      <c r="G10" s="138">
        <f t="shared" ref="G10:G12" si="17">+E10*F10</f>
        <v>0</v>
      </c>
      <c r="H10" s="74"/>
      <c r="I10" s="73"/>
      <c r="J10" s="127"/>
      <c r="K10" s="135"/>
      <c r="L10" s="300"/>
      <c r="M10" s="139"/>
      <c r="N10" s="137"/>
      <c r="O10" s="120"/>
      <c r="P10" s="121"/>
      <c r="Q10" s="122"/>
      <c r="R10" s="138">
        <f t="shared" ref="R10:R12" si="18">+P10*Q10</f>
        <v>0</v>
      </c>
      <c r="S10" s="296"/>
      <c r="T10" s="118"/>
      <c r="U10" s="302"/>
      <c r="V10" s="354"/>
      <c r="W10" s="300"/>
      <c r="X10" s="139"/>
      <c r="Y10" s="137"/>
      <c r="Z10" s="120"/>
      <c r="AA10" s="121"/>
      <c r="AB10" s="122"/>
      <c r="AC10" s="138">
        <f t="shared" ref="AC10:AC12" si="19">+AA10*AB10</f>
        <v>0</v>
      </c>
      <c r="AD10" s="296"/>
      <c r="AE10" s="118"/>
      <c r="AF10" s="302"/>
      <c r="AG10" s="354"/>
      <c r="AH10" s="300"/>
      <c r="AI10" s="139"/>
      <c r="AJ10" s="117"/>
      <c r="AK10" s="120"/>
      <c r="AL10" s="121"/>
      <c r="AM10" s="122"/>
      <c r="AN10" s="123">
        <f t="shared" ref="AN10:AN12" si="20">+AL10*AM10</f>
        <v>0</v>
      </c>
      <c r="AO10" s="296"/>
      <c r="AP10" s="118"/>
      <c r="AQ10" s="302"/>
      <c r="AR10" s="354"/>
      <c r="AS10" s="300"/>
      <c r="AT10" s="139"/>
      <c r="AU10" s="117"/>
      <c r="AV10" s="120"/>
      <c r="AW10" s="121"/>
      <c r="AX10" s="122"/>
      <c r="AY10" s="123">
        <f t="shared" ref="AY10:AY12" si="21">+AW10*AX10</f>
        <v>0</v>
      </c>
      <c r="AZ10" s="296"/>
      <c r="BA10" s="118"/>
      <c r="BB10" s="302"/>
      <c r="BC10" s="354"/>
      <c r="BD10" s="300"/>
      <c r="BE10" s="139"/>
      <c r="BF10" s="117"/>
      <c r="BG10" s="120"/>
      <c r="BH10" s="121"/>
      <c r="BI10" s="122"/>
      <c r="BJ10" s="123">
        <f t="shared" ref="BJ10:BJ12" si="22">+BH10*BI10</f>
        <v>0</v>
      </c>
      <c r="BK10" s="296"/>
      <c r="BL10" s="118"/>
      <c r="BM10" s="302"/>
      <c r="BN10" s="354"/>
      <c r="BO10" s="300"/>
      <c r="BP10" s="139"/>
      <c r="BQ10" s="117"/>
      <c r="BR10" s="120"/>
      <c r="BS10" s="121"/>
      <c r="BT10" s="122"/>
      <c r="BU10" s="123">
        <f t="shared" ref="BU10:BU12" si="23">+BS10*BT10</f>
        <v>0</v>
      </c>
      <c r="BV10" s="296"/>
      <c r="BW10" s="118"/>
      <c r="BX10" s="302"/>
      <c r="BY10" s="354"/>
      <c r="BZ10" s="300"/>
      <c r="CA10" s="139"/>
      <c r="CB10" s="117"/>
      <c r="CC10" s="120"/>
      <c r="CD10" s="121"/>
      <c r="CE10" s="122"/>
      <c r="CF10" s="123">
        <f t="shared" ref="CF10:CF12" si="24">+CD10*CE10</f>
        <v>0</v>
      </c>
      <c r="CG10" s="296"/>
      <c r="CH10" s="118"/>
      <c r="CI10" s="302"/>
      <c r="CJ10" s="354"/>
      <c r="CK10" s="300"/>
      <c r="CL10" s="139"/>
      <c r="CM10" s="117"/>
      <c r="CN10" s="120"/>
      <c r="CO10" s="121"/>
      <c r="CP10" s="122"/>
      <c r="CQ10" s="123">
        <f t="shared" si="13"/>
        <v>0</v>
      </c>
      <c r="CR10" s="296"/>
      <c r="CS10" s="118"/>
      <c r="CT10" s="302"/>
      <c r="CU10" s="354"/>
      <c r="CV10" s="300"/>
      <c r="CW10" s="139"/>
      <c r="CX10" s="117"/>
      <c r="CY10" s="120"/>
      <c r="CZ10" s="121"/>
      <c r="DA10" s="122"/>
      <c r="DB10" s="123">
        <f t="shared" si="14"/>
        <v>0</v>
      </c>
      <c r="DC10" s="296"/>
      <c r="DD10" s="118"/>
      <c r="DE10" s="302"/>
      <c r="DF10" s="354"/>
      <c r="DG10" s="300"/>
      <c r="DH10" s="139"/>
      <c r="DI10" s="117"/>
      <c r="DJ10" s="120"/>
      <c r="DK10" s="121"/>
      <c r="DL10" s="122"/>
      <c r="DM10" s="123">
        <f t="shared" si="15"/>
        <v>0</v>
      </c>
      <c r="DN10" s="296"/>
      <c r="DO10" s="118"/>
      <c r="DP10" s="302"/>
      <c r="DQ10" s="354"/>
      <c r="DR10" s="300"/>
      <c r="DS10" s="139"/>
      <c r="DT10" s="117"/>
      <c r="DU10" s="120"/>
      <c r="DV10" s="121"/>
      <c r="DW10" s="122"/>
      <c r="DX10" s="123">
        <f t="shared" si="16"/>
        <v>0</v>
      </c>
      <c r="DY10" s="296"/>
      <c r="DZ10" s="118"/>
      <c r="EA10" s="302"/>
      <c r="EB10" s="354"/>
    </row>
    <row r="11" spans="1:132" x14ac:dyDescent="0.25">
      <c r="A11" s="139"/>
      <c r="B11" s="137"/>
      <c r="C11" s="120"/>
      <c r="D11" s="120"/>
      <c r="E11" s="121"/>
      <c r="F11" s="122"/>
      <c r="G11" s="138">
        <f t="shared" ref="G11" si="25">+E11*F11</f>
        <v>0</v>
      </c>
      <c r="H11" s="74"/>
      <c r="I11" s="73"/>
      <c r="J11" s="127"/>
      <c r="K11" s="135"/>
      <c r="L11" s="300"/>
      <c r="M11" s="139"/>
      <c r="N11" s="137"/>
      <c r="O11" s="120"/>
      <c r="P11" s="121"/>
      <c r="Q11" s="122"/>
      <c r="R11" s="138">
        <f t="shared" ref="R11" si="26">+P11*Q11</f>
        <v>0</v>
      </c>
      <c r="S11" s="296"/>
      <c r="T11" s="118"/>
      <c r="U11" s="302"/>
      <c r="V11" s="354"/>
      <c r="W11" s="300"/>
      <c r="X11" s="139"/>
      <c r="Y11" s="137"/>
      <c r="Z11" s="120"/>
      <c r="AA11" s="121"/>
      <c r="AB11" s="122"/>
      <c r="AC11" s="138">
        <f t="shared" ref="AC11" si="27">+AA11*AB11</f>
        <v>0</v>
      </c>
      <c r="AD11" s="296"/>
      <c r="AE11" s="118"/>
      <c r="AF11" s="302"/>
      <c r="AG11" s="354"/>
      <c r="AH11" s="300"/>
      <c r="AI11" s="139"/>
      <c r="AJ11" s="117"/>
      <c r="AK11" s="120"/>
      <c r="AL11" s="121"/>
      <c r="AM11" s="122"/>
      <c r="AN11" s="123">
        <f t="shared" ref="AN11" si="28">+AL11*AM11</f>
        <v>0</v>
      </c>
      <c r="AO11" s="296"/>
      <c r="AP11" s="118"/>
      <c r="AQ11" s="302"/>
      <c r="AR11" s="354"/>
      <c r="AS11" s="300"/>
      <c r="AT11" s="139"/>
      <c r="AU11" s="117"/>
      <c r="AV11" s="120"/>
      <c r="AW11" s="121"/>
      <c r="AX11" s="122"/>
      <c r="AY11" s="123">
        <f t="shared" ref="AY11" si="29">+AW11*AX11</f>
        <v>0</v>
      </c>
      <c r="AZ11" s="296"/>
      <c r="BA11" s="118"/>
      <c r="BB11" s="302"/>
      <c r="BC11" s="354"/>
      <c r="BD11" s="300"/>
      <c r="BE11" s="139"/>
      <c r="BF11" s="117"/>
      <c r="BG11" s="120"/>
      <c r="BH11" s="121"/>
      <c r="BI11" s="122"/>
      <c r="BJ11" s="123">
        <f t="shared" ref="BJ11" si="30">+BH11*BI11</f>
        <v>0</v>
      </c>
      <c r="BK11" s="296"/>
      <c r="BL11" s="118"/>
      <c r="BM11" s="302"/>
      <c r="BN11" s="354"/>
      <c r="BO11" s="300"/>
      <c r="BP11" s="139"/>
      <c r="BQ11" s="117"/>
      <c r="BR11" s="120"/>
      <c r="BS11" s="121"/>
      <c r="BT11" s="122"/>
      <c r="BU11" s="123">
        <f t="shared" ref="BU11" si="31">+BS11*BT11</f>
        <v>0</v>
      </c>
      <c r="BV11" s="296"/>
      <c r="BW11" s="118"/>
      <c r="BX11" s="302"/>
      <c r="BY11" s="354"/>
      <c r="BZ11" s="300"/>
      <c r="CA11" s="139"/>
      <c r="CB11" s="117"/>
      <c r="CC11" s="120"/>
      <c r="CD11" s="121"/>
      <c r="CE11" s="122"/>
      <c r="CF11" s="123">
        <f t="shared" ref="CF11" si="32">+CD11*CE11</f>
        <v>0</v>
      </c>
      <c r="CG11" s="296"/>
      <c r="CH11" s="118"/>
      <c r="CI11" s="302"/>
      <c r="CJ11" s="354"/>
      <c r="CK11" s="300"/>
      <c r="CL11" s="139"/>
      <c r="CM11" s="117"/>
      <c r="CN11" s="120"/>
      <c r="CO11" s="121"/>
      <c r="CP11" s="122"/>
      <c r="CQ11" s="123">
        <f t="shared" ref="CQ11" si="33">+CO11*CP11</f>
        <v>0</v>
      </c>
      <c r="CR11" s="296"/>
      <c r="CS11" s="118"/>
      <c r="CT11" s="302"/>
      <c r="CU11" s="354"/>
      <c r="CV11" s="300"/>
      <c r="CW11" s="139"/>
      <c r="CX11" s="117"/>
      <c r="CY11" s="120"/>
      <c r="CZ11" s="121"/>
      <c r="DA11" s="122"/>
      <c r="DB11" s="123">
        <f t="shared" ref="DB11" si="34">+CZ11*DA11</f>
        <v>0</v>
      </c>
      <c r="DC11" s="296"/>
      <c r="DD11" s="118"/>
      <c r="DE11" s="302"/>
      <c r="DF11" s="354"/>
      <c r="DG11" s="300"/>
      <c r="DH11" s="139"/>
      <c r="DI11" s="117"/>
      <c r="DJ11" s="120"/>
      <c r="DK11" s="121"/>
      <c r="DL11" s="122"/>
      <c r="DM11" s="123">
        <f t="shared" ref="DM11" si="35">+DK11*DL11</f>
        <v>0</v>
      </c>
      <c r="DN11" s="296"/>
      <c r="DO11" s="118"/>
      <c r="DP11" s="302"/>
      <c r="DQ11" s="354"/>
      <c r="DR11" s="300"/>
      <c r="DS11" s="139"/>
      <c r="DT11" s="117"/>
      <c r="DU11" s="120"/>
      <c r="DV11" s="121"/>
      <c r="DW11" s="122"/>
      <c r="DX11" s="123">
        <f t="shared" ref="DX11" si="36">+DV11*DW11</f>
        <v>0</v>
      </c>
      <c r="DY11" s="296"/>
      <c r="DZ11" s="118"/>
      <c r="EA11" s="302"/>
      <c r="EB11" s="354"/>
    </row>
    <row r="12" spans="1:132" x14ac:dyDescent="0.25">
      <c r="A12" s="139"/>
      <c r="B12" s="137"/>
      <c r="C12" s="120"/>
      <c r="D12" s="120"/>
      <c r="E12" s="121"/>
      <c r="F12" s="122"/>
      <c r="G12" s="138">
        <f t="shared" si="17"/>
        <v>0</v>
      </c>
      <c r="H12" s="74"/>
      <c r="I12" s="73"/>
      <c r="J12" s="127"/>
      <c r="K12" s="135"/>
      <c r="L12" s="300"/>
      <c r="M12" s="139"/>
      <c r="N12" s="137"/>
      <c r="O12" s="120"/>
      <c r="P12" s="121"/>
      <c r="Q12" s="122"/>
      <c r="R12" s="138">
        <f t="shared" si="18"/>
        <v>0</v>
      </c>
      <c r="S12" s="296"/>
      <c r="T12" s="118"/>
      <c r="U12" s="302"/>
      <c r="V12" s="354"/>
      <c r="W12" s="300"/>
      <c r="X12" s="139"/>
      <c r="Y12" s="137"/>
      <c r="Z12" s="120"/>
      <c r="AA12" s="121"/>
      <c r="AB12" s="122"/>
      <c r="AC12" s="138">
        <f t="shared" si="19"/>
        <v>0</v>
      </c>
      <c r="AD12" s="296"/>
      <c r="AE12" s="118"/>
      <c r="AF12" s="302"/>
      <c r="AG12" s="354"/>
      <c r="AH12" s="300"/>
      <c r="AI12" s="139"/>
      <c r="AJ12" s="117"/>
      <c r="AK12" s="120"/>
      <c r="AL12" s="121"/>
      <c r="AM12" s="122"/>
      <c r="AN12" s="123">
        <f t="shared" si="20"/>
        <v>0</v>
      </c>
      <c r="AO12" s="296"/>
      <c r="AP12" s="118"/>
      <c r="AQ12" s="302"/>
      <c r="AR12" s="354"/>
      <c r="AS12" s="300"/>
      <c r="AT12" s="139"/>
      <c r="AU12" s="117"/>
      <c r="AV12" s="120"/>
      <c r="AW12" s="121"/>
      <c r="AX12" s="122"/>
      <c r="AY12" s="123">
        <f t="shared" si="21"/>
        <v>0</v>
      </c>
      <c r="AZ12" s="296"/>
      <c r="BA12" s="118"/>
      <c r="BB12" s="302"/>
      <c r="BC12" s="354"/>
      <c r="BD12" s="300"/>
      <c r="BE12" s="139"/>
      <c r="BF12" s="117"/>
      <c r="BG12" s="120"/>
      <c r="BH12" s="121"/>
      <c r="BI12" s="122"/>
      <c r="BJ12" s="123">
        <f t="shared" si="22"/>
        <v>0</v>
      </c>
      <c r="BK12" s="296"/>
      <c r="BL12" s="118"/>
      <c r="BM12" s="302"/>
      <c r="BN12" s="354"/>
      <c r="BO12" s="300"/>
      <c r="BP12" s="139"/>
      <c r="BQ12" s="117"/>
      <c r="BR12" s="120"/>
      <c r="BS12" s="121"/>
      <c r="BT12" s="122"/>
      <c r="BU12" s="123">
        <f t="shared" si="23"/>
        <v>0</v>
      </c>
      <c r="BV12" s="296"/>
      <c r="BW12" s="118"/>
      <c r="BX12" s="302"/>
      <c r="BY12" s="354"/>
      <c r="BZ12" s="300"/>
      <c r="CA12" s="139"/>
      <c r="CB12" s="117"/>
      <c r="CC12" s="120"/>
      <c r="CD12" s="121"/>
      <c r="CE12" s="122"/>
      <c r="CF12" s="123">
        <f t="shared" si="24"/>
        <v>0</v>
      </c>
      <c r="CG12" s="296"/>
      <c r="CH12" s="118"/>
      <c r="CI12" s="302"/>
      <c r="CJ12" s="354"/>
      <c r="CK12" s="300"/>
      <c r="CL12" s="139"/>
      <c r="CM12" s="117"/>
      <c r="CN12" s="120"/>
      <c r="CO12" s="121"/>
      <c r="CP12" s="122"/>
      <c r="CQ12" s="123">
        <f t="shared" si="13"/>
        <v>0</v>
      </c>
      <c r="CR12" s="296"/>
      <c r="CS12" s="118"/>
      <c r="CT12" s="302"/>
      <c r="CU12" s="354"/>
      <c r="CV12" s="300"/>
      <c r="CW12" s="139"/>
      <c r="CX12" s="117"/>
      <c r="CY12" s="120"/>
      <c r="CZ12" s="121"/>
      <c r="DA12" s="122"/>
      <c r="DB12" s="123">
        <f t="shared" si="14"/>
        <v>0</v>
      </c>
      <c r="DC12" s="296"/>
      <c r="DD12" s="118"/>
      <c r="DE12" s="302"/>
      <c r="DF12" s="354"/>
      <c r="DG12" s="300"/>
      <c r="DH12" s="139"/>
      <c r="DI12" s="117"/>
      <c r="DJ12" s="120"/>
      <c r="DK12" s="121"/>
      <c r="DL12" s="122"/>
      <c r="DM12" s="123">
        <f t="shared" si="15"/>
        <v>0</v>
      </c>
      <c r="DN12" s="296"/>
      <c r="DO12" s="118"/>
      <c r="DP12" s="302"/>
      <c r="DQ12" s="354"/>
      <c r="DR12" s="300"/>
      <c r="DS12" s="139"/>
      <c r="DT12" s="117"/>
      <c r="DU12" s="120"/>
      <c r="DV12" s="121"/>
      <c r="DW12" s="122"/>
      <c r="DX12" s="123">
        <f t="shared" si="16"/>
        <v>0</v>
      </c>
      <c r="DY12" s="296"/>
      <c r="DZ12" s="118"/>
      <c r="EA12" s="302"/>
      <c r="EB12" s="354"/>
    </row>
    <row r="13" spans="1:132" x14ac:dyDescent="0.25">
      <c r="A13" s="139"/>
      <c r="B13" s="137"/>
      <c r="C13" s="120"/>
      <c r="D13" s="120"/>
      <c r="E13" s="121"/>
      <c r="F13" s="122"/>
      <c r="G13" s="138">
        <f t="shared" si="12"/>
        <v>0</v>
      </c>
      <c r="H13" s="74"/>
      <c r="I13" s="73"/>
      <c r="J13" s="127"/>
      <c r="K13" s="135"/>
      <c r="L13" s="300"/>
      <c r="M13" s="139"/>
      <c r="N13" s="137"/>
      <c r="O13" s="128"/>
      <c r="P13" s="129"/>
      <c r="Q13" s="130"/>
      <c r="R13" s="138">
        <f t="shared" si="1"/>
        <v>0</v>
      </c>
      <c r="S13" s="296"/>
      <c r="T13" s="118"/>
      <c r="U13" s="302"/>
      <c r="V13" s="354"/>
      <c r="W13" s="300"/>
      <c r="X13" s="139"/>
      <c r="Y13" s="137"/>
      <c r="Z13" s="128"/>
      <c r="AA13" s="129"/>
      <c r="AB13" s="130"/>
      <c r="AC13" s="138">
        <f t="shared" si="2"/>
        <v>0</v>
      </c>
      <c r="AD13" s="296"/>
      <c r="AE13" s="118"/>
      <c r="AF13" s="302"/>
      <c r="AG13" s="354"/>
      <c r="AH13" s="300"/>
      <c r="AI13" s="139"/>
      <c r="AJ13" s="117"/>
      <c r="AK13" s="128"/>
      <c r="AL13" s="129"/>
      <c r="AM13" s="130"/>
      <c r="AN13" s="123">
        <f t="shared" si="3"/>
        <v>0</v>
      </c>
      <c r="AO13" s="296"/>
      <c r="AP13" s="118"/>
      <c r="AQ13" s="302"/>
      <c r="AR13" s="354"/>
      <c r="AS13" s="300"/>
      <c r="AT13" s="139"/>
      <c r="AU13" s="117"/>
      <c r="AV13" s="128"/>
      <c r="AW13" s="129"/>
      <c r="AX13" s="130"/>
      <c r="AY13" s="123">
        <f t="shared" si="4"/>
        <v>0</v>
      </c>
      <c r="AZ13" s="296"/>
      <c r="BA13" s="118"/>
      <c r="BB13" s="302"/>
      <c r="BC13" s="354"/>
      <c r="BD13" s="300"/>
      <c r="BE13" s="139"/>
      <c r="BF13" s="117"/>
      <c r="BG13" s="128"/>
      <c r="BH13" s="129"/>
      <c r="BI13" s="130"/>
      <c r="BJ13" s="123">
        <f t="shared" si="5"/>
        <v>0</v>
      </c>
      <c r="BK13" s="296"/>
      <c r="BL13" s="118"/>
      <c r="BM13" s="302"/>
      <c r="BN13" s="354"/>
      <c r="BO13" s="300"/>
      <c r="BP13" s="139"/>
      <c r="BQ13" s="117"/>
      <c r="BR13" s="128"/>
      <c r="BS13" s="129"/>
      <c r="BT13" s="130"/>
      <c r="BU13" s="123">
        <f t="shared" si="6"/>
        <v>0</v>
      </c>
      <c r="BV13" s="296"/>
      <c r="BW13" s="118"/>
      <c r="BX13" s="302"/>
      <c r="BY13" s="354"/>
      <c r="BZ13" s="300"/>
      <c r="CA13" s="139"/>
      <c r="CB13" s="117"/>
      <c r="CC13" s="128"/>
      <c r="CD13" s="129"/>
      <c r="CE13" s="130"/>
      <c r="CF13" s="123">
        <f t="shared" si="7"/>
        <v>0</v>
      </c>
      <c r="CG13" s="296"/>
      <c r="CH13" s="118"/>
      <c r="CI13" s="302"/>
      <c r="CJ13" s="354"/>
      <c r="CK13" s="300"/>
      <c r="CL13" s="139"/>
      <c r="CM13" s="117"/>
      <c r="CN13" s="128"/>
      <c r="CO13" s="129"/>
      <c r="CP13" s="130"/>
      <c r="CQ13" s="123">
        <f t="shared" si="13"/>
        <v>0</v>
      </c>
      <c r="CR13" s="296"/>
      <c r="CS13" s="118"/>
      <c r="CT13" s="302"/>
      <c r="CU13" s="354"/>
      <c r="CV13" s="300"/>
      <c r="CW13" s="139"/>
      <c r="CX13" s="117"/>
      <c r="CY13" s="128"/>
      <c r="CZ13" s="129"/>
      <c r="DA13" s="130"/>
      <c r="DB13" s="123">
        <f t="shared" si="14"/>
        <v>0</v>
      </c>
      <c r="DC13" s="296"/>
      <c r="DD13" s="118"/>
      <c r="DE13" s="302"/>
      <c r="DF13" s="354"/>
      <c r="DG13" s="300"/>
      <c r="DH13" s="139"/>
      <c r="DI13" s="117"/>
      <c r="DJ13" s="128"/>
      <c r="DK13" s="129"/>
      <c r="DL13" s="130"/>
      <c r="DM13" s="123">
        <f t="shared" si="15"/>
        <v>0</v>
      </c>
      <c r="DN13" s="296"/>
      <c r="DO13" s="118"/>
      <c r="DP13" s="302"/>
      <c r="DQ13" s="354"/>
      <c r="DR13" s="300"/>
      <c r="DS13" s="139"/>
      <c r="DT13" s="117"/>
      <c r="DU13" s="128"/>
      <c r="DV13" s="129"/>
      <c r="DW13" s="130"/>
      <c r="DX13" s="123">
        <f t="shared" si="16"/>
        <v>0</v>
      </c>
      <c r="DY13" s="296"/>
      <c r="DZ13" s="118"/>
      <c r="EA13" s="302"/>
      <c r="EB13" s="354"/>
    </row>
    <row r="14" spans="1:132" ht="15.75" thickBot="1" x14ac:dyDescent="0.3">
      <c r="A14" s="333"/>
      <c r="B14" s="334"/>
      <c r="C14" s="335"/>
      <c r="D14" s="335"/>
      <c r="E14" s="336"/>
      <c r="F14" s="337"/>
      <c r="G14" s="338">
        <f t="shared" si="12"/>
        <v>0</v>
      </c>
      <c r="H14" s="74"/>
      <c r="I14" s="73"/>
      <c r="J14" s="127"/>
      <c r="K14" s="135"/>
      <c r="L14" s="300"/>
      <c r="M14" s="333"/>
      <c r="N14" s="334"/>
      <c r="O14" s="335"/>
      <c r="P14" s="336"/>
      <c r="Q14" s="337"/>
      <c r="R14" s="338">
        <f t="shared" si="1"/>
        <v>0</v>
      </c>
      <c r="S14" s="361"/>
      <c r="T14" s="362"/>
      <c r="U14" s="363"/>
      <c r="V14" s="364"/>
      <c r="W14" s="300"/>
      <c r="X14" s="333"/>
      <c r="Y14" s="334"/>
      <c r="Z14" s="335"/>
      <c r="AA14" s="336"/>
      <c r="AB14" s="337"/>
      <c r="AC14" s="338">
        <f t="shared" si="2"/>
        <v>0</v>
      </c>
      <c r="AD14" s="361"/>
      <c r="AE14" s="362"/>
      <c r="AF14" s="363"/>
      <c r="AG14" s="364"/>
      <c r="AH14" s="300"/>
      <c r="AI14" s="333"/>
      <c r="AJ14" s="380"/>
      <c r="AK14" s="335"/>
      <c r="AL14" s="336"/>
      <c r="AM14" s="337"/>
      <c r="AN14" s="381">
        <f t="shared" si="3"/>
        <v>0</v>
      </c>
      <c r="AO14" s="361"/>
      <c r="AP14" s="362"/>
      <c r="AQ14" s="363"/>
      <c r="AR14" s="364"/>
      <c r="AS14" s="300"/>
      <c r="AT14" s="333"/>
      <c r="AU14" s="380"/>
      <c r="AV14" s="335"/>
      <c r="AW14" s="336"/>
      <c r="AX14" s="337"/>
      <c r="AY14" s="381">
        <f t="shared" si="4"/>
        <v>0</v>
      </c>
      <c r="AZ14" s="361"/>
      <c r="BA14" s="362"/>
      <c r="BB14" s="363"/>
      <c r="BC14" s="364"/>
      <c r="BD14" s="300"/>
      <c r="BE14" s="333"/>
      <c r="BF14" s="380"/>
      <c r="BG14" s="335"/>
      <c r="BH14" s="336"/>
      <c r="BI14" s="337"/>
      <c r="BJ14" s="381">
        <f t="shared" si="5"/>
        <v>0</v>
      </c>
      <c r="BK14" s="361"/>
      <c r="BL14" s="362"/>
      <c r="BM14" s="363"/>
      <c r="BN14" s="364"/>
      <c r="BO14" s="300"/>
      <c r="BP14" s="333"/>
      <c r="BQ14" s="380"/>
      <c r="BR14" s="335"/>
      <c r="BS14" s="336"/>
      <c r="BT14" s="337"/>
      <c r="BU14" s="381">
        <f t="shared" si="6"/>
        <v>0</v>
      </c>
      <c r="BV14" s="361"/>
      <c r="BW14" s="362"/>
      <c r="BX14" s="363"/>
      <c r="BY14" s="364"/>
      <c r="BZ14" s="300"/>
      <c r="CA14" s="333"/>
      <c r="CB14" s="380"/>
      <c r="CC14" s="335"/>
      <c r="CD14" s="336"/>
      <c r="CE14" s="337"/>
      <c r="CF14" s="381">
        <f t="shared" si="7"/>
        <v>0</v>
      </c>
      <c r="CG14" s="361"/>
      <c r="CH14" s="362"/>
      <c r="CI14" s="363"/>
      <c r="CJ14" s="364"/>
      <c r="CK14" s="300"/>
      <c r="CL14" s="333"/>
      <c r="CM14" s="380"/>
      <c r="CN14" s="335"/>
      <c r="CO14" s="336"/>
      <c r="CP14" s="337"/>
      <c r="CQ14" s="381">
        <f t="shared" si="13"/>
        <v>0</v>
      </c>
      <c r="CR14" s="361"/>
      <c r="CS14" s="362"/>
      <c r="CT14" s="363"/>
      <c r="CU14" s="364"/>
      <c r="CV14" s="300"/>
      <c r="CW14" s="333"/>
      <c r="CX14" s="380"/>
      <c r="CY14" s="335"/>
      <c r="CZ14" s="336"/>
      <c r="DA14" s="337"/>
      <c r="DB14" s="381">
        <f t="shared" si="14"/>
        <v>0</v>
      </c>
      <c r="DC14" s="361"/>
      <c r="DD14" s="362"/>
      <c r="DE14" s="363"/>
      <c r="DF14" s="364"/>
      <c r="DG14" s="300"/>
      <c r="DH14" s="333"/>
      <c r="DI14" s="380"/>
      <c r="DJ14" s="335"/>
      <c r="DK14" s="336"/>
      <c r="DL14" s="337"/>
      <c r="DM14" s="381">
        <f t="shared" si="15"/>
        <v>0</v>
      </c>
      <c r="DN14" s="361"/>
      <c r="DO14" s="362"/>
      <c r="DP14" s="363"/>
      <c r="DQ14" s="364"/>
      <c r="DR14" s="300"/>
      <c r="DS14" s="333"/>
      <c r="DT14" s="380"/>
      <c r="DU14" s="335"/>
      <c r="DV14" s="336"/>
      <c r="DW14" s="337"/>
      <c r="DX14" s="381">
        <f t="shared" si="16"/>
        <v>0</v>
      </c>
      <c r="DY14" s="361"/>
      <c r="DZ14" s="362"/>
      <c r="EA14" s="363"/>
      <c r="EB14" s="364"/>
    </row>
    <row r="15" spans="1:132" s="116" customFormat="1" x14ac:dyDescent="0.25">
      <c r="A15" s="388"/>
      <c r="B15" s="389"/>
      <c r="C15" s="315"/>
      <c r="D15" s="315"/>
      <c r="E15" s="230"/>
      <c r="F15" s="390"/>
      <c r="G15" s="391">
        <f t="shared" si="12"/>
        <v>0</v>
      </c>
      <c r="H15" s="384">
        <f>+SUM(G15:G20)</f>
        <v>0</v>
      </c>
      <c r="I15" s="385">
        <v>1</v>
      </c>
      <c r="J15" s="392">
        <f>IF(I15=1,H15,0)</f>
        <v>0</v>
      </c>
      <c r="K15" s="393">
        <f>IF(I15=2,H15,0)</f>
        <v>0</v>
      </c>
      <c r="L15" s="394"/>
      <c r="M15" s="388"/>
      <c r="N15" s="389"/>
      <c r="O15" s="227"/>
      <c r="P15" s="230"/>
      <c r="Q15" s="390"/>
      <c r="R15" s="391">
        <f t="shared" si="1"/>
        <v>0</v>
      </c>
      <c r="S15" s="384">
        <f>+SUM(R15:R20)</f>
        <v>0</v>
      </c>
      <c r="T15" s="385">
        <v>1</v>
      </c>
      <c r="U15" s="392">
        <f>IF(T15=1,S15,0)</f>
        <v>0</v>
      </c>
      <c r="V15" s="393">
        <f>IF(T15=2,S15,0)</f>
        <v>0</v>
      </c>
      <c r="W15" s="394"/>
      <c r="X15" s="388"/>
      <c r="Y15" s="389"/>
      <c r="Z15" s="227"/>
      <c r="AA15" s="230"/>
      <c r="AB15" s="390"/>
      <c r="AC15" s="391">
        <f t="shared" si="2"/>
        <v>0</v>
      </c>
      <c r="AD15" s="384">
        <f>+SUM(AC15:AC20)</f>
        <v>0</v>
      </c>
      <c r="AE15" s="385">
        <v>1</v>
      </c>
      <c r="AF15" s="392">
        <f>IF(AE15=1,AD15,0)</f>
        <v>0</v>
      </c>
      <c r="AG15" s="393">
        <f>IF(AE15=2,AD15,0)</f>
        <v>0</v>
      </c>
      <c r="AH15" s="394"/>
      <c r="AI15" s="388"/>
      <c r="AJ15" s="395"/>
      <c r="AK15" s="227"/>
      <c r="AL15" s="230"/>
      <c r="AM15" s="390"/>
      <c r="AN15" s="383">
        <f t="shared" si="3"/>
        <v>0</v>
      </c>
      <c r="AO15" s="384">
        <f>+SUM(AN15:AN20)</f>
        <v>0</v>
      </c>
      <c r="AP15" s="385">
        <v>1</v>
      </c>
      <c r="AQ15" s="386">
        <f>IF(AP15=1,AO15,0)</f>
        <v>0</v>
      </c>
      <c r="AR15" s="387">
        <f>IF(AP15=2,AO15,0)</f>
        <v>0</v>
      </c>
      <c r="AS15" s="394"/>
      <c r="AT15" s="388"/>
      <c r="AU15" s="395"/>
      <c r="AV15" s="227"/>
      <c r="AW15" s="230"/>
      <c r="AX15" s="390"/>
      <c r="AY15" s="383">
        <f t="shared" si="4"/>
        <v>0</v>
      </c>
      <c r="AZ15" s="384">
        <f>+SUM(AY15:AY20)</f>
        <v>0</v>
      </c>
      <c r="BA15" s="385">
        <v>1</v>
      </c>
      <c r="BB15" s="386">
        <f>IF(BA15=1,AZ15,0)</f>
        <v>0</v>
      </c>
      <c r="BC15" s="387">
        <f>IF(BA15=2,AZ15,0)</f>
        <v>0</v>
      </c>
      <c r="BD15" s="394"/>
      <c r="BE15" s="388"/>
      <c r="BF15" s="395"/>
      <c r="BG15" s="227"/>
      <c r="BH15" s="230"/>
      <c r="BI15" s="390"/>
      <c r="BJ15" s="383">
        <f t="shared" si="5"/>
        <v>0</v>
      </c>
      <c r="BK15" s="384">
        <f>+SUM(BJ15:BJ20)</f>
        <v>0</v>
      </c>
      <c r="BL15" s="385">
        <v>1</v>
      </c>
      <c r="BM15" s="386">
        <f>IF(BL15=1,BK15,0)</f>
        <v>0</v>
      </c>
      <c r="BN15" s="387">
        <f>IF(BL15=2,BK15,0)</f>
        <v>0</v>
      </c>
      <c r="BO15" s="394"/>
      <c r="BP15" s="388"/>
      <c r="BQ15" s="395"/>
      <c r="BR15" s="227"/>
      <c r="BS15" s="230"/>
      <c r="BT15" s="390"/>
      <c r="BU15" s="383">
        <f t="shared" si="6"/>
        <v>0</v>
      </c>
      <c r="BV15" s="384">
        <f>+SUM(BU15:BU20)</f>
        <v>0</v>
      </c>
      <c r="BW15" s="385">
        <v>1</v>
      </c>
      <c r="BX15" s="386">
        <f>IF(BW15=1,BV15,0)</f>
        <v>0</v>
      </c>
      <c r="BY15" s="387">
        <f>IF(BW15=2,BV15,0)</f>
        <v>0</v>
      </c>
      <c r="BZ15" s="394"/>
      <c r="CA15" s="388"/>
      <c r="CB15" s="395"/>
      <c r="CC15" s="227"/>
      <c r="CD15" s="230"/>
      <c r="CE15" s="390"/>
      <c r="CF15" s="383">
        <f t="shared" si="7"/>
        <v>0</v>
      </c>
      <c r="CG15" s="384">
        <f>+SUM(CF15:CF20)</f>
        <v>0</v>
      </c>
      <c r="CH15" s="385">
        <v>1</v>
      </c>
      <c r="CI15" s="386">
        <f>IF(CH15=1,CG15,0)</f>
        <v>0</v>
      </c>
      <c r="CJ15" s="387">
        <f>IF(CH15=2,CG15,0)</f>
        <v>0</v>
      </c>
      <c r="CK15" s="394"/>
      <c r="CL15" s="388"/>
      <c r="CM15" s="395"/>
      <c r="CN15" s="227"/>
      <c r="CO15" s="230"/>
      <c r="CP15" s="390"/>
      <c r="CQ15" s="383">
        <f t="shared" si="13"/>
        <v>0</v>
      </c>
      <c r="CR15" s="384">
        <f>+SUM(CQ15:CQ20)</f>
        <v>0</v>
      </c>
      <c r="CS15" s="385">
        <v>1</v>
      </c>
      <c r="CT15" s="386">
        <f>IF(CS15=1,CR15,0)</f>
        <v>0</v>
      </c>
      <c r="CU15" s="387">
        <f>IF(CS15=2,CR15,0)</f>
        <v>0</v>
      </c>
      <c r="CV15" s="394"/>
      <c r="CW15" s="388"/>
      <c r="CX15" s="395"/>
      <c r="CY15" s="227"/>
      <c r="CZ15" s="230"/>
      <c r="DA15" s="390"/>
      <c r="DB15" s="383">
        <f t="shared" si="14"/>
        <v>0</v>
      </c>
      <c r="DC15" s="384">
        <f>+SUM(DB15:DB20)</f>
        <v>0</v>
      </c>
      <c r="DD15" s="385">
        <v>1</v>
      </c>
      <c r="DE15" s="386">
        <f>IF(DD15=1,DC15,0)</f>
        <v>0</v>
      </c>
      <c r="DF15" s="387">
        <f>IF(DD15=2,DC15,0)</f>
        <v>0</v>
      </c>
      <c r="DG15" s="394"/>
      <c r="DH15" s="388"/>
      <c r="DI15" s="395"/>
      <c r="DJ15" s="227"/>
      <c r="DK15" s="230"/>
      <c r="DL15" s="390"/>
      <c r="DM15" s="383">
        <f t="shared" si="15"/>
        <v>0</v>
      </c>
      <c r="DN15" s="384">
        <f>+SUM(DM15:DM20)</f>
        <v>0</v>
      </c>
      <c r="DO15" s="385">
        <v>1</v>
      </c>
      <c r="DP15" s="386">
        <f>IF(DO15=1,DN15,0)</f>
        <v>0</v>
      </c>
      <c r="DQ15" s="387">
        <f>IF(DO15=2,DN15,0)</f>
        <v>0</v>
      </c>
      <c r="DR15" s="394"/>
      <c r="DS15" s="388"/>
      <c r="DT15" s="395"/>
      <c r="DU15" s="227"/>
      <c r="DV15" s="230"/>
      <c r="DW15" s="390"/>
      <c r="DX15" s="383">
        <f t="shared" si="16"/>
        <v>0</v>
      </c>
      <c r="DY15" s="384">
        <f>+SUM(DX15:DX20)</f>
        <v>0</v>
      </c>
      <c r="DZ15" s="385">
        <v>1</v>
      </c>
      <c r="EA15" s="386">
        <f>IF(DZ15=1,DY15,0)</f>
        <v>0</v>
      </c>
      <c r="EB15" s="387">
        <f>IF(DZ15=2,DY15,0)</f>
        <v>0</v>
      </c>
    </row>
    <row r="16" spans="1:132" x14ac:dyDescent="0.25">
      <c r="A16" s="139"/>
      <c r="B16" s="137"/>
      <c r="C16" s="120"/>
      <c r="D16" s="120"/>
      <c r="E16" s="121"/>
      <c r="F16" s="122"/>
      <c r="G16" s="138">
        <f t="shared" si="12"/>
        <v>0</v>
      </c>
      <c r="H16" s="74"/>
      <c r="I16" s="73"/>
      <c r="J16" s="127"/>
      <c r="K16" s="135"/>
      <c r="L16" s="300"/>
      <c r="M16" s="139"/>
      <c r="N16" s="137"/>
      <c r="O16" s="120"/>
      <c r="P16" s="121"/>
      <c r="Q16" s="122"/>
      <c r="R16" s="138">
        <f t="shared" si="1"/>
        <v>0</v>
      </c>
      <c r="S16" s="296"/>
      <c r="T16" s="118"/>
      <c r="U16" s="302"/>
      <c r="V16" s="354"/>
      <c r="W16" s="300"/>
      <c r="X16" s="139"/>
      <c r="Y16" s="137"/>
      <c r="Z16" s="120"/>
      <c r="AA16" s="121"/>
      <c r="AB16" s="122"/>
      <c r="AC16" s="138">
        <f t="shared" si="2"/>
        <v>0</v>
      </c>
      <c r="AD16" s="296"/>
      <c r="AE16" s="118"/>
      <c r="AF16" s="302"/>
      <c r="AG16" s="354"/>
      <c r="AH16" s="300"/>
      <c r="AI16" s="139"/>
      <c r="AJ16" s="117"/>
      <c r="AK16" s="120"/>
      <c r="AL16" s="121"/>
      <c r="AM16" s="122"/>
      <c r="AN16" s="123">
        <f t="shared" si="3"/>
        <v>0</v>
      </c>
      <c r="AO16" s="296"/>
      <c r="AP16" s="118"/>
      <c r="AQ16" s="302"/>
      <c r="AR16" s="354"/>
      <c r="AS16" s="300"/>
      <c r="AT16" s="139"/>
      <c r="AU16" s="117"/>
      <c r="AV16" s="120"/>
      <c r="AW16" s="121"/>
      <c r="AX16" s="122"/>
      <c r="AY16" s="123">
        <f t="shared" si="4"/>
        <v>0</v>
      </c>
      <c r="AZ16" s="296"/>
      <c r="BA16" s="118"/>
      <c r="BB16" s="302"/>
      <c r="BC16" s="354"/>
      <c r="BD16" s="300"/>
      <c r="BE16" s="139"/>
      <c r="BF16" s="117"/>
      <c r="BG16" s="120"/>
      <c r="BH16" s="121"/>
      <c r="BI16" s="122"/>
      <c r="BJ16" s="123">
        <f t="shared" si="5"/>
        <v>0</v>
      </c>
      <c r="BK16" s="296"/>
      <c r="BL16" s="118"/>
      <c r="BM16" s="302"/>
      <c r="BN16" s="354"/>
      <c r="BO16" s="300"/>
      <c r="BP16" s="139"/>
      <c r="BQ16" s="117"/>
      <c r="BR16" s="120"/>
      <c r="BS16" s="121"/>
      <c r="BT16" s="122"/>
      <c r="BU16" s="123">
        <f t="shared" si="6"/>
        <v>0</v>
      </c>
      <c r="BV16" s="296"/>
      <c r="BW16" s="118"/>
      <c r="BX16" s="302"/>
      <c r="BY16" s="354"/>
      <c r="BZ16" s="300"/>
      <c r="CA16" s="139"/>
      <c r="CB16" s="117"/>
      <c r="CC16" s="120"/>
      <c r="CD16" s="121"/>
      <c r="CE16" s="122"/>
      <c r="CF16" s="123">
        <f t="shared" si="7"/>
        <v>0</v>
      </c>
      <c r="CG16" s="296"/>
      <c r="CH16" s="118"/>
      <c r="CI16" s="302"/>
      <c r="CJ16" s="354"/>
      <c r="CK16" s="300"/>
      <c r="CL16" s="139"/>
      <c r="CM16" s="117"/>
      <c r="CN16" s="120"/>
      <c r="CO16" s="121"/>
      <c r="CP16" s="122"/>
      <c r="CQ16" s="123">
        <f t="shared" ref="CQ16:CQ47" si="37">+CO16*CP16</f>
        <v>0</v>
      </c>
      <c r="CR16" s="296"/>
      <c r="CS16" s="118"/>
      <c r="CT16" s="302"/>
      <c r="CU16" s="354"/>
      <c r="CV16" s="300"/>
      <c r="CW16" s="139"/>
      <c r="CX16" s="117"/>
      <c r="CY16" s="120"/>
      <c r="CZ16" s="121"/>
      <c r="DA16" s="122"/>
      <c r="DB16" s="123">
        <f t="shared" ref="DB16:DB47" si="38">+CZ16*DA16</f>
        <v>0</v>
      </c>
      <c r="DC16" s="296"/>
      <c r="DD16" s="118"/>
      <c r="DE16" s="302"/>
      <c r="DF16" s="354"/>
      <c r="DG16" s="300"/>
      <c r="DH16" s="139"/>
      <c r="DI16" s="117"/>
      <c r="DJ16" s="120"/>
      <c r="DK16" s="121"/>
      <c r="DL16" s="122"/>
      <c r="DM16" s="123">
        <f t="shared" ref="DM16:DM47" si="39">+DK16*DL16</f>
        <v>0</v>
      </c>
      <c r="DN16" s="296"/>
      <c r="DO16" s="118"/>
      <c r="DP16" s="302"/>
      <c r="DQ16" s="354"/>
      <c r="DR16" s="300"/>
      <c r="DS16" s="139"/>
      <c r="DT16" s="117"/>
      <c r="DU16" s="120"/>
      <c r="DV16" s="121"/>
      <c r="DW16" s="122"/>
      <c r="DX16" s="123">
        <f t="shared" ref="DX16:DX47" si="40">+DV16*DW16</f>
        <v>0</v>
      </c>
      <c r="DY16" s="296"/>
      <c r="DZ16" s="118"/>
      <c r="EA16" s="302"/>
      <c r="EB16" s="354"/>
    </row>
    <row r="17" spans="1:133" x14ac:dyDescent="0.25">
      <c r="A17" s="139"/>
      <c r="B17" s="137"/>
      <c r="C17" s="120"/>
      <c r="D17" s="120"/>
      <c r="E17" s="121"/>
      <c r="F17" s="122"/>
      <c r="G17" s="138">
        <f t="shared" si="12"/>
        <v>0</v>
      </c>
      <c r="H17" s="74"/>
      <c r="I17" s="73"/>
      <c r="J17" s="127"/>
      <c r="K17" s="135"/>
      <c r="L17" s="300"/>
      <c r="M17" s="139"/>
      <c r="N17" s="137"/>
      <c r="O17" s="120"/>
      <c r="P17" s="121"/>
      <c r="Q17" s="122"/>
      <c r="R17" s="138">
        <f t="shared" si="1"/>
        <v>0</v>
      </c>
      <c r="S17" s="296"/>
      <c r="T17" s="118"/>
      <c r="U17" s="302"/>
      <c r="V17" s="354"/>
      <c r="W17" s="300"/>
      <c r="X17" s="139"/>
      <c r="Y17" s="137"/>
      <c r="Z17" s="120"/>
      <c r="AA17" s="121"/>
      <c r="AB17" s="122"/>
      <c r="AC17" s="138">
        <f t="shared" si="2"/>
        <v>0</v>
      </c>
      <c r="AD17" s="296"/>
      <c r="AE17" s="118"/>
      <c r="AF17" s="302"/>
      <c r="AG17" s="354"/>
      <c r="AH17" s="300"/>
      <c r="AI17" s="139"/>
      <c r="AJ17" s="117"/>
      <c r="AK17" s="120"/>
      <c r="AL17" s="121"/>
      <c r="AM17" s="122"/>
      <c r="AN17" s="123">
        <f t="shared" si="3"/>
        <v>0</v>
      </c>
      <c r="AO17" s="296"/>
      <c r="AP17" s="118"/>
      <c r="AQ17" s="302"/>
      <c r="AR17" s="354"/>
      <c r="AS17" s="300"/>
      <c r="AT17" s="139"/>
      <c r="AU17" s="117"/>
      <c r="AV17" s="120"/>
      <c r="AW17" s="121"/>
      <c r="AX17" s="122"/>
      <c r="AY17" s="123">
        <f t="shared" si="4"/>
        <v>0</v>
      </c>
      <c r="AZ17" s="296"/>
      <c r="BA17" s="118"/>
      <c r="BB17" s="302"/>
      <c r="BC17" s="354"/>
      <c r="BD17" s="300"/>
      <c r="BE17" s="139"/>
      <c r="BF17" s="117"/>
      <c r="BG17" s="120"/>
      <c r="BH17" s="121"/>
      <c r="BI17" s="122"/>
      <c r="BJ17" s="123">
        <f t="shared" si="5"/>
        <v>0</v>
      </c>
      <c r="BK17" s="296"/>
      <c r="BL17" s="118"/>
      <c r="BM17" s="302"/>
      <c r="BN17" s="354"/>
      <c r="BO17" s="300"/>
      <c r="BP17" s="139"/>
      <c r="BQ17" s="117"/>
      <c r="BR17" s="120"/>
      <c r="BS17" s="121"/>
      <c r="BT17" s="122"/>
      <c r="BU17" s="123">
        <f t="shared" si="6"/>
        <v>0</v>
      </c>
      <c r="BV17" s="296"/>
      <c r="BW17" s="118"/>
      <c r="BX17" s="302"/>
      <c r="BY17" s="354"/>
      <c r="BZ17" s="300"/>
      <c r="CA17" s="139"/>
      <c r="CB17" s="117"/>
      <c r="CC17" s="120"/>
      <c r="CD17" s="121"/>
      <c r="CE17" s="122"/>
      <c r="CF17" s="123">
        <f t="shared" si="7"/>
        <v>0</v>
      </c>
      <c r="CG17" s="296"/>
      <c r="CH17" s="118"/>
      <c r="CI17" s="302"/>
      <c r="CJ17" s="354"/>
      <c r="CK17" s="300"/>
      <c r="CL17" s="139"/>
      <c r="CM17" s="117"/>
      <c r="CN17" s="120"/>
      <c r="CO17" s="121"/>
      <c r="CP17" s="122"/>
      <c r="CQ17" s="123">
        <f t="shared" si="37"/>
        <v>0</v>
      </c>
      <c r="CR17" s="296"/>
      <c r="CS17" s="118"/>
      <c r="CT17" s="302"/>
      <c r="CU17" s="354"/>
      <c r="CV17" s="300"/>
      <c r="CW17" s="139"/>
      <c r="CX17" s="117"/>
      <c r="CY17" s="120"/>
      <c r="CZ17" s="121"/>
      <c r="DA17" s="122"/>
      <c r="DB17" s="123">
        <f t="shared" si="38"/>
        <v>0</v>
      </c>
      <c r="DC17" s="296"/>
      <c r="DD17" s="118"/>
      <c r="DE17" s="302"/>
      <c r="DF17" s="354"/>
      <c r="DG17" s="300"/>
      <c r="DH17" s="139"/>
      <c r="DI17" s="117"/>
      <c r="DJ17" s="120"/>
      <c r="DK17" s="121"/>
      <c r="DL17" s="122"/>
      <c r="DM17" s="123">
        <f t="shared" si="39"/>
        <v>0</v>
      </c>
      <c r="DN17" s="296"/>
      <c r="DO17" s="118"/>
      <c r="DP17" s="302"/>
      <c r="DQ17" s="354"/>
      <c r="DR17" s="300"/>
      <c r="DS17" s="139"/>
      <c r="DT17" s="117"/>
      <c r="DU17" s="120"/>
      <c r="DV17" s="121"/>
      <c r="DW17" s="122"/>
      <c r="DX17" s="123">
        <f t="shared" si="40"/>
        <v>0</v>
      </c>
      <c r="DY17" s="296"/>
      <c r="DZ17" s="118"/>
      <c r="EA17" s="302"/>
      <c r="EB17" s="354"/>
    </row>
    <row r="18" spans="1:133" x14ac:dyDescent="0.25">
      <c r="A18" s="139"/>
      <c r="B18" s="137"/>
      <c r="C18" s="120"/>
      <c r="D18" s="120"/>
      <c r="E18" s="121"/>
      <c r="F18" s="122"/>
      <c r="G18" s="138">
        <f t="shared" si="12"/>
        <v>0</v>
      </c>
      <c r="H18" s="74"/>
      <c r="I18" s="73"/>
      <c r="J18" s="127"/>
      <c r="K18" s="135"/>
      <c r="L18" s="300"/>
      <c r="M18" s="139"/>
      <c r="N18" s="137"/>
      <c r="O18" s="120"/>
      <c r="P18" s="121"/>
      <c r="Q18" s="122"/>
      <c r="R18" s="138">
        <f t="shared" si="1"/>
        <v>0</v>
      </c>
      <c r="S18" s="296"/>
      <c r="T18" s="118"/>
      <c r="U18" s="302"/>
      <c r="V18" s="354"/>
      <c r="W18" s="300"/>
      <c r="X18" s="139"/>
      <c r="Y18" s="137"/>
      <c r="Z18" s="120"/>
      <c r="AA18" s="121"/>
      <c r="AB18" s="122"/>
      <c r="AC18" s="138">
        <f t="shared" si="2"/>
        <v>0</v>
      </c>
      <c r="AD18" s="296"/>
      <c r="AE18" s="118"/>
      <c r="AF18" s="302"/>
      <c r="AG18" s="354"/>
      <c r="AH18" s="300"/>
      <c r="AI18" s="139"/>
      <c r="AJ18" s="117"/>
      <c r="AK18" s="120"/>
      <c r="AL18" s="121"/>
      <c r="AM18" s="122"/>
      <c r="AN18" s="123">
        <f t="shared" si="3"/>
        <v>0</v>
      </c>
      <c r="AO18" s="296"/>
      <c r="AP18" s="118"/>
      <c r="AQ18" s="302"/>
      <c r="AR18" s="354"/>
      <c r="AS18" s="300"/>
      <c r="AT18" s="139"/>
      <c r="AU18" s="117"/>
      <c r="AV18" s="120"/>
      <c r="AW18" s="121"/>
      <c r="AX18" s="122"/>
      <c r="AY18" s="123">
        <f t="shared" si="4"/>
        <v>0</v>
      </c>
      <c r="AZ18" s="296"/>
      <c r="BA18" s="118"/>
      <c r="BB18" s="302"/>
      <c r="BC18" s="354"/>
      <c r="BD18" s="300"/>
      <c r="BE18" s="139"/>
      <c r="BF18" s="117"/>
      <c r="BG18" s="120"/>
      <c r="BH18" s="121"/>
      <c r="BI18" s="122"/>
      <c r="BJ18" s="123">
        <f t="shared" si="5"/>
        <v>0</v>
      </c>
      <c r="BK18" s="296"/>
      <c r="BL18" s="118"/>
      <c r="BM18" s="302"/>
      <c r="BN18" s="354"/>
      <c r="BO18" s="300"/>
      <c r="BP18" s="139"/>
      <c r="BQ18" s="117"/>
      <c r="BR18" s="120"/>
      <c r="BS18" s="121"/>
      <c r="BT18" s="122"/>
      <c r="BU18" s="123">
        <f t="shared" si="6"/>
        <v>0</v>
      </c>
      <c r="BV18" s="296"/>
      <c r="BW18" s="118"/>
      <c r="BX18" s="302"/>
      <c r="BY18" s="354"/>
      <c r="BZ18" s="300"/>
      <c r="CA18" s="139"/>
      <c r="CB18" s="117"/>
      <c r="CC18" s="120"/>
      <c r="CD18" s="121"/>
      <c r="CE18" s="122"/>
      <c r="CF18" s="123">
        <f t="shared" si="7"/>
        <v>0</v>
      </c>
      <c r="CG18" s="296"/>
      <c r="CH18" s="118"/>
      <c r="CI18" s="302"/>
      <c r="CJ18" s="354"/>
      <c r="CK18" s="300"/>
      <c r="CL18" s="139"/>
      <c r="CM18" s="117"/>
      <c r="CN18" s="120"/>
      <c r="CO18" s="121"/>
      <c r="CP18" s="122"/>
      <c r="CQ18" s="123">
        <f t="shared" si="37"/>
        <v>0</v>
      </c>
      <c r="CR18" s="296"/>
      <c r="CS18" s="118"/>
      <c r="CT18" s="302"/>
      <c r="CU18" s="354"/>
      <c r="CV18" s="300"/>
      <c r="CW18" s="139"/>
      <c r="CX18" s="117"/>
      <c r="CY18" s="120"/>
      <c r="CZ18" s="121"/>
      <c r="DA18" s="122"/>
      <c r="DB18" s="123">
        <f t="shared" si="38"/>
        <v>0</v>
      </c>
      <c r="DC18" s="296"/>
      <c r="DD18" s="118"/>
      <c r="DE18" s="302"/>
      <c r="DF18" s="354"/>
      <c r="DG18" s="300"/>
      <c r="DH18" s="139"/>
      <c r="DI18" s="117"/>
      <c r="DJ18" s="120"/>
      <c r="DK18" s="121"/>
      <c r="DL18" s="122"/>
      <c r="DM18" s="123">
        <f t="shared" si="39"/>
        <v>0</v>
      </c>
      <c r="DN18" s="296"/>
      <c r="DO18" s="118"/>
      <c r="DP18" s="302"/>
      <c r="DQ18" s="354"/>
      <c r="DR18" s="300"/>
      <c r="DS18" s="139"/>
      <c r="DT18" s="117"/>
      <c r="DU18" s="120"/>
      <c r="DV18" s="121"/>
      <c r="DW18" s="122"/>
      <c r="DX18" s="123">
        <f t="shared" si="40"/>
        <v>0</v>
      </c>
      <c r="DY18" s="296"/>
      <c r="DZ18" s="118"/>
      <c r="EA18" s="302"/>
      <c r="EB18" s="354"/>
    </row>
    <row r="19" spans="1:133" x14ac:dyDescent="0.25">
      <c r="A19" s="139"/>
      <c r="B19" s="137"/>
      <c r="C19" s="120"/>
      <c r="D19" s="120"/>
      <c r="E19" s="121"/>
      <c r="F19" s="122"/>
      <c r="G19" s="138">
        <f t="shared" si="12"/>
        <v>0</v>
      </c>
      <c r="H19" s="74"/>
      <c r="I19" s="73"/>
      <c r="J19" s="127"/>
      <c r="K19" s="135"/>
      <c r="L19" s="300"/>
      <c r="M19" s="139"/>
      <c r="N19" s="137"/>
      <c r="O19" s="120"/>
      <c r="P19" s="121"/>
      <c r="Q19" s="122"/>
      <c r="R19" s="138">
        <f t="shared" si="1"/>
        <v>0</v>
      </c>
      <c r="S19" s="296"/>
      <c r="T19" s="118"/>
      <c r="U19" s="302"/>
      <c r="V19" s="354"/>
      <c r="W19" s="300"/>
      <c r="X19" s="139"/>
      <c r="Y19" s="137"/>
      <c r="Z19" s="120"/>
      <c r="AA19" s="121"/>
      <c r="AB19" s="122"/>
      <c r="AC19" s="138">
        <f t="shared" si="2"/>
        <v>0</v>
      </c>
      <c r="AD19" s="296"/>
      <c r="AE19" s="118"/>
      <c r="AF19" s="302"/>
      <c r="AG19" s="354"/>
      <c r="AH19" s="300"/>
      <c r="AI19" s="139"/>
      <c r="AJ19" s="117"/>
      <c r="AK19" s="120"/>
      <c r="AL19" s="121"/>
      <c r="AM19" s="122"/>
      <c r="AN19" s="123">
        <f t="shared" si="3"/>
        <v>0</v>
      </c>
      <c r="AO19" s="296"/>
      <c r="AP19" s="118"/>
      <c r="AQ19" s="302"/>
      <c r="AR19" s="354"/>
      <c r="AS19" s="300"/>
      <c r="AT19" s="139"/>
      <c r="AU19" s="117"/>
      <c r="AV19" s="120"/>
      <c r="AW19" s="121"/>
      <c r="AX19" s="122"/>
      <c r="AY19" s="123">
        <f t="shared" si="4"/>
        <v>0</v>
      </c>
      <c r="AZ19" s="296"/>
      <c r="BA19" s="118"/>
      <c r="BB19" s="302"/>
      <c r="BC19" s="354"/>
      <c r="BD19" s="300"/>
      <c r="BE19" s="139"/>
      <c r="BF19" s="117"/>
      <c r="BG19" s="120"/>
      <c r="BH19" s="121"/>
      <c r="BI19" s="122"/>
      <c r="BJ19" s="123">
        <f t="shared" si="5"/>
        <v>0</v>
      </c>
      <c r="BK19" s="296"/>
      <c r="BL19" s="118"/>
      <c r="BM19" s="302"/>
      <c r="BN19" s="354"/>
      <c r="BO19" s="300"/>
      <c r="BP19" s="139"/>
      <c r="BQ19" s="117"/>
      <c r="BR19" s="120"/>
      <c r="BS19" s="121"/>
      <c r="BT19" s="122"/>
      <c r="BU19" s="123">
        <f t="shared" si="6"/>
        <v>0</v>
      </c>
      <c r="BV19" s="296"/>
      <c r="BW19" s="118"/>
      <c r="BX19" s="302"/>
      <c r="BY19" s="354"/>
      <c r="BZ19" s="300"/>
      <c r="CA19" s="139"/>
      <c r="CB19" s="117"/>
      <c r="CC19" s="120"/>
      <c r="CD19" s="121"/>
      <c r="CE19" s="122"/>
      <c r="CF19" s="123">
        <f t="shared" si="7"/>
        <v>0</v>
      </c>
      <c r="CG19" s="296"/>
      <c r="CH19" s="118"/>
      <c r="CI19" s="302"/>
      <c r="CJ19" s="354"/>
      <c r="CK19" s="300"/>
      <c r="CL19" s="139"/>
      <c r="CM19" s="117"/>
      <c r="CN19" s="120"/>
      <c r="CO19" s="121"/>
      <c r="CP19" s="122"/>
      <c r="CQ19" s="123">
        <f t="shared" si="37"/>
        <v>0</v>
      </c>
      <c r="CR19" s="296"/>
      <c r="CS19" s="118"/>
      <c r="CT19" s="302"/>
      <c r="CU19" s="354"/>
      <c r="CV19" s="300"/>
      <c r="CW19" s="139"/>
      <c r="CX19" s="117"/>
      <c r="CY19" s="120"/>
      <c r="CZ19" s="121"/>
      <c r="DA19" s="122"/>
      <c r="DB19" s="123">
        <f t="shared" si="38"/>
        <v>0</v>
      </c>
      <c r="DC19" s="296"/>
      <c r="DD19" s="118"/>
      <c r="DE19" s="302"/>
      <c r="DF19" s="354"/>
      <c r="DG19" s="300"/>
      <c r="DH19" s="139"/>
      <c r="DI19" s="117"/>
      <c r="DJ19" s="120"/>
      <c r="DK19" s="121"/>
      <c r="DL19" s="122"/>
      <c r="DM19" s="123">
        <f t="shared" si="39"/>
        <v>0</v>
      </c>
      <c r="DN19" s="296"/>
      <c r="DO19" s="118"/>
      <c r="DP19" s="302"/>
      <c r="DQ19" s="354"/>
      <c r="DR19" s="300"/>
      <c r="DS19" s="139"/>
      <c r="DT19" s="117"/>
      <c r="DU19" s="120"/>
      <c r="DV19" s="121"/>
      <c r="DW19" s="122"/>
      <c r="DX19" s="123">
        <f t="shared" si="40"/>
        <v>0</v>
      </c>
      <c r="DY19" s="296"/>
      <c r="DZ19" s="118"/>
      <c r="EA19" s="302"/>
      <c r="EB19" s="354"/>
    </row>
    <row r="20" spans="1:133" ht="15.75" thickBot="1" x14ac:dyDescent="0.3">
      <c r="A20" s="323"/>
      <c r="B20" s="324"/>
      <c r="C20" s="325"/>
      <c r="D20" s="325"/>
      <c r="E20" s="326"/>
      <c r="F20" s="327"/>
      <c r="G20" s="328">
        <f t="shared" si="12"/>
        <v>0</v>
      </c>
      <c r="H20" s="329"/>
      <c r="I20" s="330"/>
      <c r="J20" s="331"/>
      <c r="K20" s="332"/>
      <c r="L20" s="300"/>
      <c r="M20" s="323"/>
      <c r="N20" s="324"/>
      <c r="O20" s="325"/>
      <c r="P20" s="326"/>
      <c r="Q20" s="327"/>
      <c r="R20" s="328">
        <f t="shared" si="1"/>
        <v>0</v>
      </c>
      <c r="S20" s="136"/>
      <c r="T20" s="355"/>
      <c r="U20" s="359"/>
      <c r="V20" s="360"/>
      <c r="W20" s="300"/>
      <c r="X20" s="323"/>
      <c r="Y20" s="324"/>
      <c r="Z20" s="325"/>
      <c r="AA20" s="326"/>
      <c r="AB20" s="327"/>
      <c r="AC20" s="328">
        <f t="shared" si="2"/>
        <v>0</v>
      </c>
      <c r="AD20" s="136"/>
      <c r="AE20" s="355"/>
      <c r="AF20" s="359"/>
      <c r="AG20" s="360"/>
      <c r="AH20" s="300"/>
      <c r="AI20" s="323"/>
      <c r="AJ20" s="378"/>
      <c r="AK20" s="325"/>
      <c r="AL20" s="326"/>
      <c r="AM20" s="327"/>
      <c r="AN20" s="379">
        <f t="shared" si="3"/>
        <v>0</v>
      </c>
      <c r="AO20" s="136"/>
      <c r="AP20" s="355"/>
      <c r="AQ20" s="359"/>
      <c r="AR20" s="360"/>
      <c r="AS20" s="300"/>
      <c r="AT20" s="323"/>
      <c r="AU20" s="378"/>
      <c r="AV20" s="325"/>
      <c r="AW20" s="326"/>
      <c r="AX20" s="327"/>
      <c r="AY20" s="379">
        <f t="shared" si="4"/>
        <v>0</v>
      </c>
      <c r="AZ20" s="136"/>
      <c r="BA20" s="355"/>
      <c r="BB20" s="359"/>
      <c r="BC20" s="360"/>
      <c r="BD20" s="300"/>
      <c r="BE20" s="323"/>
      <c r="BF20" s="378"/>
      <c r="BG20" s="325"/>
      <c r="BH20" s="326"/>
      <c r="BI20" s="327"/>
      <c r="BJ20" s="379">
        <f t="shared" si="5"/>
        <v>0</v>
      </c>
      <c r="BK20" s="136"/>
      <c r="BL20" s="355"/>
      <c r="BM20" s="359"/>
      <c r="BN20" s="360"/>
      <c r="BO20" s="300"/>
      <c r="BP20" s="323"/>
      <c r="BQ20" s="378"/>
      <c r="BR20" s="325"/>
      <c r="BS20" s="326"/>
      <c r="BT20" s="327"/>
      <c r="BU20" s="379">
        <f t="shared" si="6"/>
        <v>0</v>
      </c>
      <c r="BV20" s="136"/>
      <c r="BW20" s="355"/>
      <c r="BX20" s="359"/>
      <c r="BY20" s="360"/>
      <c r="BZ20" s="300"/>
      <c r="CA20" s="323"/>
      <c r="CB20" s="378"/>
      <c r="CC20" s="325"/>
      <c r="CD20" s="326"/>
      <c r="CE20" s="327"/>
      <c r="CF20" s="379">
        <f t="shared" si="7"/>
        <v>0</v>
      </c>
      <c r="CG20" s="136"/>
      <c r="CH20" s="355"/>
      <c r="CI20" s="359"/>
      <c r="CJ20" s="360"/>
      <c r="CK20" s="300"/>
      <c r="CL20" s="323"/>
      <c r="CM20" s="378"/>
      <c r="CN20" s="325"/>
      <c r="CO20" s="326"/>
      <c r="CP20" s="327"/>
      <c r="CQ20" s="379">
        <f t="shared" si="37"/>
        <v>0</v>
      </c>
      <c r="CR20" s="136"/>
      <c r="CS20" s="355"/>
      <c r="CT20" s="359"/>
      <c r="CU20" s="360"/>
      <c r="CV20" s="300"/>
      <c r="CW20" s="323"/>
      <c r="CX20" s="378"/>
      <c r="CY20" s="325"/>
      <c r="CZ20" s="326"/>
      <c r="DA20" s="327"/>
      <c r="DB20" s="379">
        <f t="shared" si="38"/>
        <v>0</v>
      </c>
      <c r="DC20" s="136"/>
      <c r="DD20" s="355"/>
      <c r="DE20" s="359"/>
      <c r="DF20" s="360"/>
      <c r="DG20" s="300"/>
      <c r="DH20" s="323"/>
      <c r="DI20" s="378"/>
      <c r="DJ20" s="325"/>
      <c r="DK20" s="326"/>
      <c r="DL20" s="327"/>
      <c r="DM20" s="379">
        <f t="shared" si="39"/>
        <v>0</v>
      </c>
      <c r="DN20" s="136"/>
      <c r="DO20" s="355"/>
      <c r="DP20" s="359"/>
      <c r="DQ20" s="360"/>
      <c r="DR20" s="300"/>
      <c r="DS20" s="323"/>
      <c r="DT20" s="378"/>
      <c r="DU20" s="325"/>
      <c r="DV20" s="326"/>
      <c r="DW20" s="327"/>
      <c r="DX20" s="379">
        <f t="shared" si="40"/>
        <v>0</v>
      </c>
      <c r="DY20" s="136"/>
      <c r="DZ20" s="355"/>
      <c r="EA20" s="359"/>
      <c r="EB20" s="360"/>
      <c r="EC20" s="44"/>
    </row>
    <row r="21" spans="1:133" x14ac:dyDescent="0.25">
      <c r="A21" s="313"/>
      <c r="B21" s="314"/>
      <c r="C21" s="315"/>
      <c r="D21" s="315"/>
      <c r="E21" s="316"/>
      <c r="F21" s="317"/>
      <c r="G21" s="318">
        <f t="shared" si="12"/>
        <v>0</v>
      </c>
      <c r="H21" s="319">
        <f>+SUM(G21:G26)</f>
        <v>0</v>
      </c>
      <c r="I21" s="320">
        <v>1</v>
      </c>
      <c r="J21" s="321">
        <f>IF(I21=1,H21,0)</f>
        <v>0</v>
      </c>
      <c r="K21" s="322">
        <f>IF(I21=2,H21,0)</f>
        <v>0</v>
      </c>
      <c r="L21" s="300"/>
      <c r="M21" s="313"/>
      <c r="N21" s="314"/>
      <c r="O21" s="315"/>
      <c r="P21" s="316"/>
      <c r="Q21" s="317"/>
      <c r="R21" s="318">
        <f t="shared" si="1"/>
        <v>0</v>
      </c>
      <c r="S21" s="319">
        <f>+SUM(R21:R26)</f>
        <v>0</v>
      </c>
      <c r="T21" s="320">
        <v>1</v>
      </c>
      <c r="U21" s="321">
        <f>IF(T21=1,S21,0)</f>
        <v>0</v>
      </c>
      <c r="V21" s="322">
        <f>IF(T21=2,S21,0)</f>
        <v>0</v>
      </c>
      <c r="W21" s="300"/>
      <c r="X21" s="313"/>
      <c r="Y21" s="314"/>
      <c r="Z21" s="315"/>
      <c r="AA21" s="316"/>
      <c r="AB21" s="317"/>
      <c r="AC21" s="318">
        <f t="shared" si="2"/>
        <v>0</v>
      </c>
      <c r="AD21" s="319">
        <f>+SUM(AC21:AC26)</f>
        <v>0</v>
      </c>
      <c r="AE21" s="320">
        <v>1</v>
      </c>
      <c r="AF21" s="321">
        <f>IF(AE21=1,AD21,0)</f>
        <v>0</v>
      </c>
      <c r="AG21" s="322">
        <f>IF(AE21=2,AD21,0)</f>
        <v>0</v>
      </c>
      <c r="AH21" s="300"/>
      <c r="AI21" s="313"/>
      <c r="AJ21" s="374"/>
      <c r="AK21" s="315"/>
      <c r="AL21" s="316"/>
      <c r="AM21" s="317"/>
      <c r="AN21" s="375">
        <f t="shared" si="3"/>
        <v>0</v>
      </c>
      <c r="AO21" s="319">
        <f>+SUM(AN21:AN26)</f>
        <v>0</v>
      </c>
      <c r="AP21" s="320">
        <v>1</v>
      </c>
      <c r="AQ21" s="376">
        <f>IF(AP21=1,AO21,0)</f>
        <v>0</v>
      </c>
      <c r="AR21" s="377">
        <f>IF(AP21=2,AO21,0)</f>
        <v>0</v>
      </c>
      <c r="AS21" s="300"/>
      <c r="AT21" s="313"/>
      <c r="AU21" s="374"/>
      <c r="AV21" s="315"/>
      <c r="AW21" s="316"/>
      <c r="AX21" s="317"/>
      <c r="AY21" s="375">
        <f t="shared" si="4"/>
        <v>0</v>
      </c>
      <c r="AZ21" s="319">
        <f>+SUM(AY21:AY26)</f>
        <v>0</v>
      </c>
      <c r="BA21" s="320">
        <v>1</v>
      </c>
      <c r="BB21" s="376">
        <f>IF(BA21=1,AZ21,0)</f>
        <v>0</v>
      </c>
      <c r="BC21" s="377">
        <f>IF(BA21=2,AZ21,0)</f>
        <v>0</v>
      </c>
      <c r="BD21" s="300"/>
      <c r="BE21" s="313"/>
      <c r="BF21" s="374"/>
      <c r="BG21" s="315"/>
      <c r="BH21" s="316"/>
      <c r="BI21" s="317"/>
      <c r="BJ21" s="375">
        <f t="shared" si="5"/>
        <v>0</v>
      </c>
      <c r="BK21" s="319">
        <f>+SUM(BJ21:BJ26)</f>
        <v>0</v>
      </c>
      <c r="BL21" s="320">
        <v>1</v>
      </c>
      <c r="BM21" s="376">
        <f>IF(BL21=1,BK21,0)</f>
        <v>0</v>
      </c>
      <c r="BN21" s="377">
        <f>IF(BL21=2,BK21,0)</f>
        <v>0</v>
      </c>
      <c r="BO21" s="300"/>
      <c r="BP21" s="313"/>
      <c r="BQ21" s="374"/>
      <c r="BR21" s="315"/>
      <c r="BS21" s="316"/>
      <c r="BT21" s="317"/>
      <c r="BU21" s="375">
        <f t="shared" si="6"/>
        <v>0</v>
      </c>
      <c r="BV21" s="319">
        <f>+SUM(BU21:BU26)</f>
        <v>0</v>
      </c>
      <c r="BW21" s="320">
        <v>1</v>
      </c>
      <c r="BX21" s="376">
        <f>IF(BW21=1,BV21,0)</f>
        <v>0</v>
      </c>
      <c r="BY21" s="377">
        <f>IF(BW21=2,BV21,0)</f>
        <v>0</v>
      </c>
      <c r="BZ21" s="300"/>
      <c r="CA21" s="313"/>
      <c r="CB21" s="374"/>
      <c r="CC21" s="315"/>
      <c r="CD21" s="316"/>
      <c r="CE21" s="317"/>
      <c r="CF21" s="375">
        <f t="shared" si="7"/>
        <v>0</v>
      </c>
      <c r="CG21" s="319">
        <f>+SUM(CF21:CF26)</f>
        <v>0</v>
      </c>
      <c r="CH21" s="320">
        <v>1</v>
      </c>
      <c r="CI21" s="376">
        <f>IF(CH21=1,CG21,0)</f>
        <v>0</v>
      </c>
      <c r="CJ21" s="377">
        <f>IF(CH21=2,CG21,0)</f>
        <v>0</v>
      </c>
      <c r="CK21" s="300"/>
      <c r="CL21" s="313"/>
      <c r="CM21" s="374"/>
      <c r="CN21" s="315"/>
      <c r="CO21" s="316"/>
      <c r="CP21" s="317"/>
      <c r="CQ21" s="375">
        <f t="shared" si="37"/>
        <v>0</v>
      </c>
      <c r="CR21" s="319">
        <f>+SUM(CQ21:CQ26)</f>
        <v>0</v>
      </c>
      <c r="CS21" s="320">
        <v>1</v>
      </c>
      <c r="CT21" s="376">
        <f>IF(CS21=1,CR21,0)</f>
        <v>0</v>
      </c>
      <c r="CU21" s="377">
        <f>IF(CS21=2,CR21,0)</f>
        <v>0</v>
      </c>
      <c r="CV21" s="300"/>
      <c r="CW21" s="313"/>
      <c r="CX21" s="374"/>
      <c r="CY21" s="315"/>
      <c r="CZ21" s="316"/>
      <c r="DA21" s="317"/>
      <c r="DB21" s="375">
        <f t="shared" si="38"/>
        <v>0</v>
      </c>
      <c r="DC21" s="319">
        <f>+SUM(DB21:DB26)</f>
        <v>0</v>
      </c>
      <c r="DD21" s="320">
        <v>1</v>
      </c>
      <c r="DE21" s="376">
        <f>IF(DD21=1,DC21,0)</f>
        <v>0</v>
      </c>
      <c r="DF21" s="377">
        <f>IF(DD21=2,DC21,0)</f>
        <v>0</v>
      </c>
      <c r="DG21" s="300"/>
      <c r="DH21" s="313"/>
      <c r="DI21" s="374"/>
      <c r="DJ21" s="315"/>
      <c r="DK21" s="316"/>
      <c r="DL21" s="317"/>
      <c r="DM21" s="375">
        <f t="shared" si="39"/>
        <v>0</v>
      </c>
      <c r="DN21" s="319">
        <f>+SUM(DM21:DM26)</f>
        <v>0</v>
      </c>
      <c r="DO21" s="320">
        <v>1</v>
      </c>
      <c r="DP21" s="376">
        <f>IF(DO21=1,DN21,0)</f>
        <v>0</v>
      </c>
      <c r="DQ21" s="377">
        <f>IF(DO21=2,DN21,0)</f>
        <v>0</v>
      </c>
      <c r="DR21" s="300"/>
      <c r="DS21" s="313"/>
      <c r="DT21" s="374"/>
      <c r="DU21" s="315"/>
      <c r="DV21" s="316"/>
      <c r="DW21" s="317"/>
      <c r="DX21" s="375">
        <f t="shared" si="40"/>
        <v>0</v>
      </c>
      <c r="DY21" s="319">
        <f>+SUM(DX21:DX26)</f>
        <v>0</v>
      </c>
      <c r="DZ21" s="320">
        <v>1</v>
      </c>
      <c r="EA21" s="376">
        <f>IF(DZ21=1,DY21,0)</f>
        <v>0</v>
      </c>
      <c r="EB21" s="377">
        <f>IF(DZ21=2,DY21,0)</f>
        <v>0</v>
      </c>
    </row>
    <row r="22" spans="1:133" x14ac:dyDescent="0.25">
      <c r="A22" s="139"/>
      <c r="B22" s="137"/>
      <c r="C22" s="120"/>
      <c r="D22" s="120"/>
      <c r="E22" s="121"/>
      <c r="F22" s="122"/>
      <c r="G22" s="138">
        <f t="shared" si="12"/>
        <v>0</v>
      </c>
      <c r="H22" s="74"/>
      <c r="I22" s="73"/>
      <c r="J22" s="127"/>
      <c r="K22" s="135"/>
      <c r="L22" s="300"/>
      <c r="M22" s="139"/>
      <c r="N22" s="137"/>
      <c r="O22" s="120"/>
      <c r="P22" s="121"/>
      <c r="Q22" s="122"/>
      <c r="R22" s="138">
        <f t="shared" si="1"/>
        <v>0</v>
      </c>
      <c r="S22" s="296"/>
      <c r="T22" s="118"/>
      <c r="U22" s="302"/>
      <c r="V22" s="354"/>
      <c r="W22" s="300"/>
      <c r="X22" s="139"/>
      <c r="Y22" s="137"/>
      <c r="Z22" s="120"/>
      <c r="AA22" s="121"/>
      <c r="AB22" s="122"/>
      <c r="AC22" s="138">
        <f t="shared" si="2"/>
        <v>0</v>
      </c>
      <c r="AD22" s="296"/>
      <c r="AE22" s="118"/>
      <c r="AF22" s="302"/>
      <c r="AG22" s="354"/>
      <c r="AH22" s="300"/>
      <c r="AI22" s="139"/>
      <c r="AJ22" s="117"/>
      <c r="AK22" s="120"/>
      <c r="AL22" s="121"/>
      <c r="AM22" s="122"/>
      <c r="AN22" s="123">
        <f t="shared" si="3"/>
        <v>0</v>
      </c>
      <c r="AO22" s="296"/>
      <c r="AP22" s="118"/>
      <c r="AQ22" s="302"/>
      <c r="AR22" s="354"/>
      <c r="AS22" s="300"/>
      <c r="AT22" s="139"/>
      <c r="AU22" s="117"/>
      <c r="AV22" s="120"/>
      <c r="AW22" s="121"/>
      <c r="AX22" s="122"/>
      <c r="AY22" s="123">
        <f t="shared" si="4"/>
        <v>0</v>
      </c>
      <c r="AZ22" s="296"/>
      <c r="BA22" s="118"/>
      <c r="BB22" s="302"/>
      <c r="BC22" s="354"/>
      <c r="BD22" s="300"/>
      <c r="BE22" s="139"/>
      <c r="BF22" s="117"/>
      <c r="BG22" s="120"/>
      <c r="BH22" s="121"/>
      <c r="BI22" s="122"/>
      <c r="BJ22" s="123">
        <f t="shared" si="5"/>
        <v>0</v>
      </c>
      <c r="BK22" s="296"/>
      <c r="BL22" s="118"/>
      <c r="BM22" s="302"/>
      <c r="BN22" s="354"/>
      <c r="BO22" s="300"/>
      <c r="BP22" s="139"/>
      <c r="BQ22" s="117"/>
      <c r="BR22" s="120"/>
      <c r="BS22" s="121"/>
      <c r="BT22" s="122"/>
      <c r="BU22" s="123">
        <f t="shared" si="6"/>
        <v>0</v>
      </c>
      <c r="BV22" s="296"/>
      <c r="BW22" s="118"/>
      <c r="BX22" s="302"/>
      <c r="BY22" s="354"/>
      <c r="BZ22" s="300"/>
      <c r="CA22" s="139"/>
      <c r="CB22" s="117"/>
      <c r="CC22" s="120"/>
      <c r="CD22" s="121"/>
      <c r="CE22" s="122"/>
      <c r="CF22" s="123">
        <f t="shared" si="7"/>
        <v>0</v>
      </c>
      <c r="CG22" s="296"/>
      <c r="CH22" s="118"/>
      <c r="CI22" s="302"/>
      <c r="CJ22" s="354"/>
      <c r="CK22" s="300"/>
      <c r="CL22" s="139"/>
      <c r="CM22" s="117"/>
      <c r="CN22" s="120"/>
      <c r="CO22" s="121"/>
      <c r="CP22" s="122"/>
      <c r="CQ22" s="123">
        <f t="shared" si="37"/>
        <v>0</v>
      </c>
      <c r="CR22" s="296"/>
      <c r="CS22" s="118"/>
      <c r="CT22" s="302"/>
      <c r="CU22" s="354"/>
      <c r="CV22" s="300"/>
      <c r="CW22" s="139"/>
      <c r="CX22" s="117"/>
      <c r="CY22" s="120"/>
      <c r="CZ22" s="121"/>
      <c r="DA22" s="122"/>
      <c r="DB22" s="123">
        <f t="shared" si="38"/>
        <v>0</v>
      </c>
      <c r="DC22" s="296"/>
      <c r="DD22" s="118"/>
      <c r="DE22" s="302"/>
      <c r="DF22" s="354"/>
      <c r="DG22" s="300"/>
      <c r="DH22" s="139"/>
      <c r="DI22" s="117"/>
      <c r="DJ22" s="120"/>
      <c r="DK22" s="121"/>
      <c r="DL22" s="122"/>
      <c r="DM22" s="123">
        <f t="shared" si="39"/>
        <v>0</v>
      </c>
      <c r="DN22" s="296"/>
      <c r="DO22" s="118"/>
      <c r="DP22" s="302"/>
      <c r="DQ22" s="354"/>
      <c r="DR22" s="300"/>
      <c r="DS22" s="139"/>
      <c r="DT22" s="117"/>
      <c r="DU22" s="120"/>
      <c r="DV22" s="121"/>
      <c r="DW22" s="122"/>
      <c r="DX22" s="123">
        <f t="shared" si="40"/>
        <v>0</v>
      </c>
      <c r="DY22" s="296"/>
      <c r="DZ22" s="118"/>
      <c r="EA22" s="302"/>
      <c r="EB22" s="354"/>
    </row>
    <row r="23" spans="1:133" x14ac:dyDescent="0.25">
      <c r="A23" s="139"/>
      <c r="B23" s="137"/>
      <c r="C23" s="120"/>
      <c r="D23" s="120"/>
      <c r="E23" s="121"/>
      <c r="F23" s="122"/>
      <c r="G23" s="138">
        <f t="shared" si="12"/>
        <v>0</v>
      </c>
      <c r="H23" s="74"/>
      <c r="I23" s="73"/>
      <c r="J23" s="127"/>
      <c r="K23" s="135"/>
      <c r="L23" s="300"/>
      <c r="M23" s="139"/>
      <c r="N23" s="137"/>
      <c r="O23" s="120"/>
      <c r="P23" s="121"/>
      <c r="Q23" s="122"/>
      <c r="R23" s="138">
        <f t="shared" si="1"/>
        <v>0</v>
      </c>
      <c r="S23" s="296"/>
      <c r="T23" s="118"/>
      <c r="U23" s="302"/>
      <c r="V23" s="354"/>
      <c r="W23" s="300"/>
      <c r="X23" s="139"/>
      <c r="Y23" s="137"/>
      <c r="Z23" s="120"/>
      <c r="AA23" s="121"/>
      <c r="AB23" s="122"/>
      <c r="AC23" s="138">
        <f t="shared" si="2"/>
        <v>0</v>
      </c>
      <c r="AD23" s="296"/>
      <c r="AE23" s="118"/>
      <c r="AF23" s="302"/>
      <c r="AG23" s="354"/>
      <c r="AH23" s="300"/>
      <c r="AI23" s="139"/>
      <c r="AJ23" s="117"/>
      <c r="AK23" s="120"/>
      <c r="AL23" s="121"/>
      <c r="AM23" s="122"/>
      <c r="AN23" s="123">
        <f t="shared" si="3"/>
        <v>0</v>
      </c>
      <c r="AO23" s="296"/>
      <c r="AP23" s="118"/>
      <c r="AQ23" s="302"/>
      <c r="AR23" s="354"/>
      <c r="AS23" s="300"/>
      <c r="AT23" s="139"/>
      <c r="AU23" s="117"/>
      <c r="AV23" s="120"/>
      <c r="AW23" s="121"/>
      <c r="AX23" s="122"/>
      <c r="AY23" s="123">
        <f t="shared" si="4"/>
        <v>0</v>
      </c>
      <c r="AZ23" s="296"/>
      <c r="BA23" s="118"/>
      <c r="BB23" s="302"/>
      <c r="BC23" s="354"/>
      <c r="BD23" s="300"/>
      <c r="BE23" s="139"/>
      <c r="BF23" s="117"/>
      <c r="BG23" s="120"/>
      <c r="BH23" s="121"/>
      <c r="BI23" s="122"/>
      <c r="BJ23" s="123">
        <f t="shared" si="5"/>
        <v>0</v>
      </c>
      <c r="BK23" s="296"/>
      <c r="BL23" s="118"/>
      <c r="BM23" s="302"/>
      <c r="BN23" s="354"/>
      <c r="BO23" s="300"/>
      <c r="BP23" s="139"/>
      <c r="BQ23" s="117"/>
      <c r="BR23" s="120"/>
      <c r="BS23" s="121"/>
      <c r="BT23" s="122"/>
      <c r="BU23" s="123">
        <f t="shared" si="6"/>
        <v>0</v>
      </c>
      <c r="BV23" s="296"/>
      <c r="BW23" s="118"/>
      <c r="BX23" s="302"/>
      <c r="BY23" s="354"/>
      <c r="BZ23" s="300"/>
      <c r="CA23" s="139"/>
      <c r="CB23" s="117"/>
      <c r="CC23" s="120"/>
      <c r="CD23" s="121"/>
      <c r="CE23" s="122"/>
      <c r="CF23" s="123">
        <f t="shared" si="7"/>
        <v>0</v>
      </c>
      <c r="CG23" s="296"/>
      <c r="CH23" s="118"/>
      <c r="CI23" s="302"/>
      <c r="CJ23" s="354"/>
      <c r="CK23" s="300"/>
      <c r="CL23" s="139"/>
      <c r="CM23" s="117"/>
      <c r="CN23" s="120"/>
      <c r="CO23" s="121"/>
      <c r="CP23" s="122"/>
      <c r="CQ23" s="123">
        <f t="shared" si="37"/>
        <v>0</v>
      </c>
      <c r="CR23" s="296"/>
      <c r="CS23" s="118"/>
      <c r="CT23" s="302"/>
      <c r="CU23" s="354"/>
      <c r="CV23" s="300"/>
      <c r="CW23" s="139"/>
      <c r="CX23" s="117"/>
      <c r="CY23" s="120"/>
      <c r="CZ23" s="121"/>
      <c r="DA23" s="122"/>
      <c r="DB23" s="123">
        <f t="shared" si="38"/>
        <v>0</v>
      </c>
      <c r="DC23" s="296"/>
      <c r="DD23" s="118"/>
      <c r="DE23" s="302"/>
      <c r="DF23" s="354"/>
      <c r="DG23" s="300"/>
      <c r="DH23" s="139"/>
      <c r="DI23" s="117"/>
      <c r="DJ23" s="120"/>
      <c r="DK23" s="121"/>
      <c r="DL23" s="122"/>
      <c r="DM23" s="123">
        <f t="shared" si="39"/>
        <v>0</v>
      </c>
      <c r="DN23" s="296"/>
      <c r="DO23" s="118"/>
      <c r="DP23" s="302"/>
      <c r="DQ23" s="354"/>
      <c r="DR23" s="300"/>
      <c r="DS23" s="139"/>
      <c r="DT23" s="117"/>
      <c r="DU23" s="120"/>
      <c r="DV23" s="121"/>
      <c r="DW23" s="122"/>
      <c r="DX23" s="123">
        <f t="shared" si="40"/>
        <v>0</v>
      </c>
      <c r="DY23" s="296"/>
      <c r="DZ23" s="118"/>
      <c r="EA23" s="302"/>
      <c r="EB23" s="354"/>
    </row>
    <row r="24" spans="1:133" x14ac:dyDescent="0.25">
      <c r="A24" s="139"/>
      <c r="B24" s="137"/>
      <c r="C24" s="120"/>
      <c r="D24" s="120"/>
      <c r="E24" s="121"/>
      <c r="F24" s="122"/>
      <c r="G24" s="138">
        <f t="shared" si="12"/>
        <v>0</v>
      </c>
      <c r="H24" s="74"/>
      <c r="I24" s="73"/>
      <c r="J24" s="127"/>
      <c r="K24" s="135"/>
      <c r="L24" s="300"/>
      <c r="M24" s="139"/>
      <c r="N24" s="137"/>
      <c r="O24" s="120"/>
      <c r="P24" s="121"/>
      <c r="Q24" s="122"/>
      <c r="R24" s="138">
        <f t="shared" si="1"/>
        <v>0</v>
      </c>
      <c r="S24" s="296"/>
      <c r="T24" s="118"/>
      <c r="U24" s="302"/>
      <c r="V24" s="354"/>
      <c r="W24" s="300"/>
      <c r="X24" s="139"/>
      <c r="Y24" s="137"/>
      <c r="Z24" s="120"/>
      <c r="AA24" s="121"/>
      <c r="AB24" s="122"/>
      <c r="AC24" s="138">
        <f t="shared" si="2"/>
        <v>0</v>
      </c>
      <c r="AD24" s="296"/>
      <c r="AE24" s="118"/>
      <c r="AF24" s="302"/>
      <c r="AG24" s="354"/>
      <c r="AH24" s="300"/>
      <c r="AI24" s="139"/>
      <c r="AJ24" s="117"/>
      <c r="AK24" s="120"/>
      <c r="AL24" s="121"/>
      <c r="AM24" s="122"/>
      <c r="AN24" s="123">
        <f t="shared" si="3"/>
        <v>0</v>
      </c>
      <c r="AO24" s="296"/>
      <c r="AP24" s="118"/>
      <c r="AQ24" s="302"/>
      <c r="AR24" s="354"/>
      <c r="AS24" s="300"/>
      <c r="AT24" s="139"/>
      <c r="AU24" s="117"/>
      <c r="AV24" s="120"/>
      <c r="AW24" s="121"/>
      <c r="AX24" s="122"/>
      <c r="AY24" s="123">
        <f t="shared" si="4"/>
        <v>0</v>
      </c>
      <c r="AZ24" s="296"/>
      <c r="BA24" s="118"/>
      <c r="BB24" s="302"/>
      <c r="BC24" s="354"/>
      <c r="BD24" s="300"/>
      <c r="BE24" s="139"/>
      <c r="BF24" s="117"/>
      <c r="BG24" s="120"/>
      <c r="BH24" s="121"/>
      <c r="BI24" s="122"/>
      <c r="BJ24" s="123">
        <f t="shared" si="5"/>
        <v>0</v>
      </c>
      <c r="BK24" s="296"/>
      <c r="BL24" s="118"/>
      <c r="BM24" s="302"/>
      <c r="BN24" s="354"/>
      <c r="BO24" s="300"/>
      <c r="BP24" s="139"/>
      <c r="BQ24" s="117"/>
      <c r="BR24" s="120"/>
      <c r="BS24" s="121"/>
      <c r="BT24" s="122"/>
      <c r="BU24" s="123">
        <f t="shared" si="6"/>
        <v>0</v>
      </c>
      <c r="BV24" s="296"/>
      <c r="BW24" s="118"/>
      <c r="BX24" s="302"/>
      <c r="BY24" s="354"/>
      <c r="BZ24" s="300"/>
      <c r="CA24" s="139"/>
      <c r="CB24" s="117"/>
      <c r="CC24" s="120"/>
      <c r="CD24" s="121"/>
      <c r="CE24" s="122"/>
      <c r="CF24" s="123">
        <f t="shared" si="7"/>
        <v>0</v>
      </c>
      <c r="CG24" s="296"/>
      <c r="CH24" s="118"/>
      <c r="CI24" s="302"/>
      <c r="CJ24" s="354"/>
      <c r="CK24" s="300"/>
      <c r="CL24" s="139"/>
      <c r="CM24" s="117"/>
      <c r="CN24" s="120"/>
      <c r="CO24" s="121"/>
      <c r="CP24" s="122"/>
      <c r="CQ24" s="123">
        <f t="shared" si="37"/>
        <v>0</v>
      </c>
      <c r="CR24" s="296"/>
      <c r="CS24" s="118"/>
      <c r="CT24" s="302"/>
      <c r="CU24" s="354"/>
      <c r="CV24" s="300"/>
      <c r="CW24" s="139"/>
      <c r="CX24" s="117"/>
      <c r="CY24" s="120"/>
      <c r="CZ24" s="121"/>
      <c r="DA24" s="122"/>
      <c r="DB24" s="123">
        <f t="shared" si="38"/>
        <v>0</v>
      </c>
      <c r="DC24" s="296"/>
      <c r="DD24" s="118"/>
      <c r="DE24" s="302"/>
      <c r="DF24" s="354"/>
      <c r="DG24" s="300"/>
      <c r="DH24" s="139"/>
      <c r="DI24" s="117"/>
      <c r="DJ24" s="120"/>
      <c r="DK24" s="121"/>
      <c r="DL24" s="122"/>
      <c r="DM24" s="123">
        <f t="shared" si="39"/>
        <v>0</v>
      </c>
      <c r="DN24" s="296"/>
      <c r="DO24" s="118"/>
      <c r="DP24" s="302"/>
      <c r="DQ24" s="354"/>
      <c r="DR24" s="300"/>
      <c r="DS24" s="139"/>
      <c r="DT24" s="117"/>
      <c r="DU24" s="120"/>
      <c r="DV24" s="121"/>
      <c r="DW24" s="122"/>
      <c r="DX24" s="123">
        <f t="shared" si="40"/>
        <v>0</v>
      </c>
      <c r="DY24" s="296"/>
      <c r="DZ24" s="118"/>
      <c r="EA24" s="302"/>
      <c r="EB24" s="354"/>
    </row>
    <row r="25" spans="1:133" x14ac:dyDescent="0.25">
      <c r="A25" s="139"/>
      <c r="B25" s="137"/>
      <c r="C25" s="120"/>
      <c r="D25" s="120"/>
      <c r="E25" s="121"/>
      <c r="F25" s="122"/>
      <c r="G25" s="138">
        <f t="shared" si="12"/>
        <v>0</v>
      </c>
      <c r="H25" s="74"/>
      <c r="I25" s="73"/>
      <c r="J25" s="127"/>
      <c r="K25" s="135"/>
      <c r="L25" s="300"/>
      <c r="M25" s="139"/>
      <c r="N25" s="137"/>
      <c r="O25" s="120"/>
      <c r="P25" s="121"/>
      <c r="Q25" s="122"/>
      <c r="R25" s="138">
        <f t="shared" si="1"/>
        <v>0</v>
      </c>
      <c r="S25" s="296"/>
      <c r="T25" s="118"/>
      <c r="U25" s="302"/>
      <c r="V25" s="354"/>
      <c r="W25" s="300"/>
      <c r="X25" s="139"/>
      <c r="Y25" s="137"/>
      <c r="Z25" s="120"/>
      <c r="AA25" s="121"/>
      <c r="AB25" s="122"/>
      <c r="AC25" s="138">
        <f t="shared" si="2"/>
        <v>0</v>
      </c>
      <c r="AD25" s="296"/>
      <c r="AE25" s="118"/>
      <c r="AF25" s="302"/>
      <c r="AG25" s="354"/>
      <c r="AH25" s="300"/>
      <c r="AI25" s="139"/>
      <c r="AJ25" s="117"/>
      <c r="AK25" s="120"/>
      <c r="AL25" s="121"/>
      <c r="AM25" s="122"/>
      <c r="AN25" s="123">
        <f t="shared" si="3"/>
        <v>0</v>
      </c>
      <c r="AO25" s="296"/>
      <c r="AP25" s="118"/>
      <c r="AQ25" s="302"/>
      <c r="AR25" s="354"/>
      <c r="AS25" s="300"/>
      <c r="AT25" s="139"/>
      <c r="AU25" s="117"/>
      <c r="AV25" s="120"/>
      <c r="AW25" s="121"/>
      <c r="AX25" s="122"/>
      <c r="AY25" s="123">
        <f t="shared" si="4"/>
        <v>0</v>
      </c>
      <c r="AZ25" s="296"/>
      <c r="BA25" s="118"/>
      <c r="BB25" s="302"/>
      <c r="BC25" s="354"/>
      <c r="BD25" s="300"/>
      <c r="BE25" s="139"/>
      <c r="BF25" s="117"/>
      <c r="BG25" s="120"/>
      <c r="BH25" s="121"/>
      <c r="BI25" s="122"/>
      <c r="BJ25" s="123">
        <f t="shared" si="5"/>
        <v>0</v>
      </c>
      <c r="BK25" s="296"/>
      <c r="BL25" s="118"/>
      <c r="BM25" s="302"/>
      <c r="BN25" s="354"/>
      <c r="BO25" s="300"/>
      <c r="BP25" s="139"/>
      <c r="BQ25" s="117"/>
      <c r="BR25" s="120"/>
      <c r="BS25" s="121"/>
      <c r="BT25" s="122"/>
      <c r="BU25" s="123">
        <f t="shared" si="6"/>
        <v>0</v>
      </c>
      <c r="BV25" s="296"/>
      <c r="BW25" s="118"/>
      <c r="BX25" s="302"/>
      <c r="BY25" s="354"/>
      <c r="BZ25" s="300"/>
      <c r="CA25" s="139"/>
      <c r="CB25" s="117"/>
      <c r="CC25" s="120"/>
      <c r="CD25" s="121"/>
      <c r="CE25" s="122"/>
      <c r="CF25" s="123">
        <f t="shared" si="7"/>
        <v>0</v>
      </c>
      <c r="CG25" s="296"/>
      <c r="CH25" s="118"/>
      <c r="CI25" s="302"/>
      <c r="CJ25" s="354"/>
      <c r="CK25" s="300"/>
      <c r="CL25" s="139"/>
      <c r="CM25" s="117"/>
      <c r="CN25" s="120"/>
      <c r="CO25" s="121"/>
      <c r="CP25" s="122"/>
      <c r="CQ25" s="123">
        <f t="shared" si="37"/>
        <v>0</v>
      </c>
      <c r="CR25" s="296"/>
      <c r="CS25" s="118"/>
      <c r="CT25" s="302"/>
      <c r="CU25" s="354"/>
      <c r="CV25" s="300"/>
      <c r="CW25" s="139"/>
      <c r="CX25" s="117"/>
      <c r="CY25" s="120"/>
      <c r="CZ25" s="121"/>
      <c r="DA25" s="122"/>
      <c r="DB25" s="123">
        <f t="shared" si="38"/>
        <v>0</v>
      </c>
      <c r="DC25" s="296"/>
      <c r="DD25" s="118"/>
      <c r="DE25" s="302"/>
      <c r="DF25" s="354"/>
      <c r="DG25" s="300"/>
      <c r="DH25" s="139"/>
      <c r="DI25" s="117"/>
      <c r="DJ25" s="120"/>
      <c r="DK25" s="121"/>
      <c r="DL25" s="122"/>
      <c r="DM25" s="123">
        <f t="shared" si="39"/>
        <v>0</v>
      </c>
      <c r="DN25" s="296"/>
      <c r="DO25" s="118"/>
      <c r="DP25" s="302"/>
      <c r="DQ25" s="354"/>
      <c r="DR25" s="300"/>
      <c r="DS25" s="139"/>
      <c r="DT25" s="117"/>
      <c r="DU25" s="120"/>
      <c r="DV25" s="121"/>
      <c r="DW25" s="122"/>
      <c r="DX25" s="123">
        <f t="shared" si="40"/>
        <v>0</v>
      </c>
      <c r="DY25" s="296"/>
      <c r="DZ25" s="118"/>
      <c r="EA25" s="302"/>
      <c r="EB25" s="354"/>
    </row>
    <row r="26" spans="1:133" ht="15.75" thickBot="1" x14ac:dyDescent="0.3">
      <c r="A26" s="323"/>
      <c r="B26" s="324"/>
      <c r="C26" s="325"/>
      <c r="D26" s="325"/>
      <c r="E26" s="326"/>
      <c r="F26" s="327"/>
      <c r="G26" s="328">
        <f t="shared" si="12"/>
        <v>0</v>
      </c>
      <c r="H26" s="329"/>
      <c r="I26" s="330"/>
      <c r="J26" s="331"/>
      <c r="K26" s="332"/>
      <c r="L26" s="300"/>
      <c r="M26" s="323"/>
      <c r="N26" s="324"/>
      <c r="O26" s="325"/>
      <c r="P26" s="326"/>
      <c r="Q26" s="327"/>
      <c r="R26" s="328">
        <f t="shared" si="1"/>
        <v>0</v>
      </c>
      <c r="S26" s="136"/>
      <c r="T26" s="355"/>
      <c r="U26" s="359"/>
      <c r="V26" s="360"/>
      <c r="W26" s="300"/>
      <c r="X26" s="323"/>
      <c r="Y26" s="324"/>
      <c r="Z26" s="325"/>
      <c r="AA26" s="326"/>
      <c r="AB26" s="327"/>
      <c r="AC26" s="328">
        <f t="shared" si="2"/>
        <v>0</v>
      </c>
      <c r="AD26" s="136"/>
      <c r="AE26" s="355"/>
      <c r="AF26" s="359"/>
      <c r="AG26" s="360"/>
      <c r="AH26" s="300"/>
      <c r="AI26" s="323"/>
      <c r="AJ26" s="378"/>
      <c r="AK26" s="325"/>
      <c r="AL26" s="326"/>
      <c r="AM26" s="327"/>
      <c r="AN26" s="379">
        <f t="shared" si="3"/>
        <v>0</v>
      </c>
      <c r="AO26" s="136"/>
      <c r="AP26" s="355"/>
      <c r="AQ26" s="359"/>
      <c r="AR26" s="360"/>
      <c r="AS26" s="300"/>
      <c r="AT26" s="323"/>
      <c r="AU26" s="378"/>
      <c r="AV26" s="325"/>
      <c r="AW26" s="326"/>
      <c r="AX26" s="327"/>
      <c r="AY26" s="379">
        <f t="shared" si="4"/>
        <v>0</v>
      </c>
      <c r="AZ26" s="136"/>
      <c r="BA26" s="355"/>
      <c r="BB26" s="359"/>
      <c r="BC26" s="360"/>
      <c r="BD26" s="300"/>
      <c r="BE26" s="323"/>
      <c r="BF26" s="378"/>
      <c r="BG26" s="325"/>
      <c r="BH26" s="326"/>
      <c r="BI26" s="327"/>
      <c r="BJ26" s="379">
        <f t="shared" si="5"/>
        <v>0</v>
      </c>
      <c r="BK26" s="136"/>
      <c r="BL26" s="355"/>
      <c r="BM26" s="359"/>
      <c r="BN26" s="360"/>
      <c r="BO26" s="300"/>
      <c r="BP26" s="323"/>
      <c r="BQ26" s="378"/>
      <c r="BR26" s="325"/>
      <c r="BS26" s="326"/>
      <c r="BT26" s="327"/>
      <c r="BU26" s="379">
        <f t="shared" si="6"/>
        <v>0</v>
      </c>
      <c r="BV26" s="136"/>
      <c r="BW26" s="355"/>
      <c r="BX26" s="359"/>
      <c r="BY26" s="360"/>
      <c r="BZ26" s="300"/>
      <c r="CA26" s="323"/>
      <c r="CB26" s="378"/>
      <c r="CC26" s="325"/>
      <c r="CD26" s="326"/>
      <c r="CE26" s="327"/>
      <c r="CF26" s="379">
        <f t="shared" si="7"/>
        <v>0</v>
      </c>
      <c r="CG26" s="136"/>
      <c r="CH26" s="355"/>
      <c r="CI26" s="359"/>
      <c r="CJ26" s="360"/>
      <c r="CK26" s="300"/>
      <c r="CL26" s="323"/>
      <c r="CM26" s="378"/>
      <c r="CN26" s="325"/>
      <c r="CO26" s="326"/>
      <c r="CP26" s="327"/>
      <c r="CQ26" s="379">
        <f t="shared" si="37"/>
        <v>0</v>
      </c>
      <c r="CR26" s="136"/>
      <c r="CS26" s="355"/>
      <c r="CT26" s="359"/>
      <c r="CU26" s="360"/>
      <c r="CV26" s="300"/>
      <c r="CW26" s="323"/>
      <c r="CX26" s="378"/>
      <c r="CY26" s="325"/>
      <c r="CZ26" s="326"/>
      <c r="DA26" s="327"/>
      <c r="DB26" s="379">
        <f t="shared" si="38"/>
        <v>0</v>
      </c>
      <c r="DC26" s="136"/>
      <c r="DD26" s="355"/>
      <c r="DE26" s="359"/>
      <c r="DF26" s="360"/>
      <c r="DG26" s="300"/>
      <c r="DH26" s="323"/>
      <c r="DI26" s="378"/>
      <c r="DJ26" s="325"/>
      <c r="DK26" s="326"/>
      <c r="DL26" s="327"/>
      <c r="DM26" s="379">
        <f t="shared" si="39"/>
        <v>0</v>
      </c>
      <c r="DN26" s="136"/>
      <c r="DO26" s="355"/>
      <c r="DP26" s="359"/>
      <c r="DQ26" s="360"/>
      <c r="DR26" s="300"/>
      <c r="DS26" s="323"/>
      <c r="DT26" s="378"/>
      <c r="DU26" s="325"/>
      <c r="DV26" s="326"/>
      <c r="DW26" s="327"/>
      <c r="DX26" s="379">
        <f t="shared" si="40"/>
        <v>0</v>
      </c>
      <c r="DY26" s="136"/>
      <c r="DZ26" s="355"/>
      <c r="EA26" s="359"/>
      <c r="EB26" s="360"/>
      <c r="EC26" s="44"/>
    </row>
    <row r="27" spans="1:133" x14ac:dyDescent="0.25">
      <c r="A27" s="313"/>
      <c r="B27" s="314"/>
      <c r="C27" s="315"/>
      <c r="D27" s="315"/>
      <c r="E27" s="316"/>
      <c r="F27" s="317"/>
      <c r="G27" s="318">
        <f t="shared" ref="G27:G56" si="41">+E27*F27</f>
        <v>0</v>
      </c>
      <c r="H27" s="319">
        <f>+SUM(G27:G32)</f>
        <v>0</v>
      </c>
      <c r="I27" s="320">
        <v>1</v>
      </c>
      <c r="J27" s="321">
        <f>IF(I27=1,H27,0)</f>
        <v>0</v>
      </c>
      <c r="K27" s="322">
        <f>IF(I27=2,H27,0)</f>
        <v>0</v>
      </c>
      <c r="L27" s="300"/>
      <c r="M27" s="313"/>
      <c r="N27" s="314"/>
      <c r="O27" s="315"/>
      <c r="P27" s="316"/>
      <c r="Q27" s="317"/>
      <c r="R27" s="318">
        <f t="shared" si="1"/>
        <v>0</v>
      </c>
      <c r="S27" s="319">
        <f>+SUM(R27:R32)</f>
        <v>0</v>
      </c>
      <c r="T27" s="320">
        <v>1</v>
      </c>
      <c r="U27" s="321">
        <f>IF(T27=1,S27,0)</f>
        <v>0</v>
      </c>
      <c r="V27" s="322">
        <f>IF(T27=2,S27,0)</f>
        <v>0</v>
      </c>
      <c r="W27" s="300"/>
      <c r="X27" s="313"/>
      <c r="Y27" s="314"/>
      <c r="Z27" s="315"/>
      <c r="AA27" s="316"/>
      <c r="AB27" s="317"/>
      <c r="AC27" s="318">
        <f t="shared" si="2"/>
        <v>0</v>
      </c>
      <c r="AD27" s="319">
        <f>+SUM(AC27:AC32)</f>
        <v>0</v>
      </c>
      <c r="AE27" s="320">
        <v>1</v>
      </c>
      <c r="AF27" s="321">
        <f>IF(AE27=1,AD27,0)</f>
        <v>0</v>
      </c>
      <c r="AG27" s="322">
        <f>IF(AE27=2,AD27,0)</f>
        <v>0</v>
      </c>
      <c r="AH27" s="300"/>
      <c r="AI27" s="313"/>
      <c r="AJ27" s="374"/>
      <c r="AK27" s="315"/>
      <c r="AL27" s="316"/>
      <c r="AM27" s="317"/>
      <c r="AN27" s="375">
        <f t="shared" si="3"/>
        <v>0</v>
      </c>
      <c r="AO27" s="319">
        <f>+SUM(AN27:AN32)</f>
        <v>0</v>
      </c>
      <c r="AP27" s="320">
        <v>1</v>
      </c>
      <c r="AQ27" s="376">
        <f>IF(AP27=1,AO27,0)</f>
        <v>0</v>
      </c>
      <c r="AR27" s="377">
        <f>IF(AP27=2,AO27,0)</f>
        <v>0</v>
      </c>
      <c r="AS27" s="300"/>
      <c r="AT27" s="313"/>
      <c r="AU27" s="374"/>
      <c r="AV27" s="315"/>
      <c r="AW27" s="316"/>
      <c r="AX27" s="317"/>
      <c r="AY27" s="375">
        <f t="shared" si="4"/>
        <v>0</v>
      </c>
      <c r="AZ27" s="319">
        <f>+SUM(AY27:AY32)</f>
        <v>0</v>
      </c>
      <c r="BA27" s="320">
        <v>1</v>
      </c>
      <c r="BB27" s="376">
        <f>IF(BA27=1,AZ27,0)</f>
        <v>0</v>
      </c>
      <c r="BC27" s="377">
        <f>IF(BA27=2,AZ27,0)</f>
        <v>0</v>
      </c>
      <c r="BD27" s="300"/>
      <c r="BE27" s="313"/>
      <c r="BF27" s="374"/>
      <c r="BG27" s="315"/>
      <c r="BH27" s="316"/>
      <c r="BI27" s="317"/>
      <c r="BJ27" s="375">
        <f t="shared" si="5"/>
        <v>0</v>
      </c>
      <c r="BK27" s="319">
        <f>+SUM(BJ27:BJ32)</f>
        <v>0</v>
      </c>
      <c r="BL27" s="320">
        <v>1</v>
      </c>
      <c r="BM27" s="376">
        <f>IF(BL27=1,BK27,0)</f>
        <v>0</v>
      </c>
      <c r="BN27" s="377">
        <f>IF(BL27=2,BK27,0)</f>
        <v>0</v>
      </c>
      <c r="BO27" s="300"/>
      <c r="BP27" s="313"/>
      <c r="BQ27" s="374"/>
      <c r="BR27" s="315"/>
      <c r="BS27" s="316"/>
      <c r="BT27" s="317"/>
      <c r="BU27" s="375">
        <f t="shared" si="6"/>
        <v>0</v>
      </c>
      <c r="BV27" s="319">
        <f>+SUM(BU27:BU32)</f>
        <v>0</v>
      </c>
      <c r="BW27" s="320">
        <v>1</v>
      </c>
      <c r="BX27" s="376">
        <f>IF(BW27=1,BV27,0)</f>
        <v>0</v>
      </c>
      <c r="BY27" s="377">
        <f>IF(BW27=2,BV27,0)</f>
        <v>0</v>
      </c>
      <c r="BZ27" s="300"/>
      <c r="CA27" s="313"/>
      <c r="CB27" s="374"/>
      <c r="CC27" s="315"/>
      <c r="CD27" s="316"/>
      <c r="CE27" s="317"/>
      <c r="CF27" s="375">
        <f t="shared" si="7"/>
        <v>0</v>
      </c>
      <c r="CG27" s="319">
        <f>+SUM(CF27:CF32)</f>
        <v>0</v>
      </c>
      <c r="CH27" s="320">
        <v>1</v>
      </c>
      <c r="CI27" s="376">
        <f>IF(CH27=1,CG27,0)</f>
        <v>0</v>
      </c>
      <c r="CJ27" s="377">
        <f>IF(CH27=2,CG27,0)</f>
        <v>0</v>
      </c>
      <c r="CK27" s="300"/>
      <c r="CL27" s="313"/>
      <c r="CM27" s="374"/>
      <c r="CN27" s="315"/>
      <c r="CO27" s="316"/>
      <c r="CP27" s="317"/>
      <c r="CQ27" s="375">
        <f t="shared" si="37"/>
        <v>0</v>
      </c>
      <c r="CR27" s="319">
        <f>+SUM(CQ27:CQ32)</f>
        <v>0</v>
      </c>
      <c r="CS27" s="320">
        <v>1</v>
      </c>
      <c r="CT27" s="376">
        <f>IF(CS27=1,CR27,0)</f>
        <v>0</v>
      </c>
      <c r="CU27" s="377">
        <f>IF(CS27=2,CR27,0)</f>
        <v>0</v>
      </c>
      <c r="CV27" s="300"/>
      <c r="CW27" s="313"/>
      <c r="CX27" s="374"/>
      <c r="CY27" s="315"/>
      <c r="CZ27" s="316"/>
      <c r="DA27" s="317"/>
      <c r="DB27" s="375">
        <f t="shared" si="38"/>
        <v>0</v>
      </c>
      <c r="DC27" s="319">
        <f>+SUM(DB27:DB32)</f>
        <v>0</v>
      </c>
      <c r="DD27" s="320">
        <v>1</v>
      </c>
      <c r="DE27" s="376">
        <f>IF(DD27=1,DC27,0)</f>
        <v>0</v>
      </c>
      <c r="DF27" s="377">
        <f>IF(DD27=2,DC27,0)</f>
        <v>0</v>
      </c>
      <c r="DG27" s="300"/>
      <c r="DH27" s="313"/>
      <c r="DI27" s="374"/>
      <c r="DJ27" s="315"/>
      <c r="DK27" s="316"/>
      <c r="DL27" s="317"/>
      <c r="DM27" s="375">
        <f t="shared" si="39"/>
        <v>0</v>
      </c>
      <c r="DN27" s="319">
        <f>+SUM(DM27:DM32)</f>
        <v>0</v>
      </c>
      <c r="DO27" s="320">
        <v>1</v>
      </c>
      <c r="DP27" s="376">
        <f>IF(DO27=1,DN27,0)</f>
        <v>0</v>
      </c>
      <c r="DQ27" s="377">
        <f>IF(DO27=2,DN27,0)</f>
        <v>0</v>
      </c>
      <c r="DR27" s="300"/>
      <c r="DS27" s="313"/>
      <c r="DT27" s="374"/>
      <c r="DU27" s="315"/>
      <c r="DV27" s="316"/>
      <c r="DW27" s="317"/>
      <c r="DX27" s="375">
        <f t="shared" si="40"/>
        <v>0</v>
      </c>
      <c r="DY27" s="319">
        <f>+SUM(DX27:DX32)</f>
        <v>0</v>
      </c>
      <c r="DZ27" s="320">
        <v>1</v>
      </c>
      <c r="EA27" s="376">
        <f>IF(DZ27=1,DY27,0)</f>
        <v>0</v>
      </c>
      <c r="EB27" s="377">
        <f>IF(DZ27=2,DY27,0)</f>
        <v>0</v>
      </c>
    </row>
    <row r="28" spans="1:133" x14ac:dyDescent="0.25">
      <c r="A28" s="139"/>
      <c r="B28" s="137"/>
      <c r="C28" s="120"/>
      <c r="D28" s="120"/>
      <c r="E28" s="121"/>
      <c r="F28" s="122"/>
      <c r="G28" s="138">
        <f t="shared" si="41"/>
        <v>0</v>
      </c>
      <c r="H28" s="74"/>
      <c r="I28" s="73"/>
      <c r="J28" s="127"/>
      <c r="K28" s="135"/>
      <c r="L28" s="300"/>
      <c r="M28" s="139"/>
      <c r="N28" s="137"/>
      <c r="O28" s="120"/>
      <c r="P28" s="121"/>
      <c r="Q28" s="122"/>
      <c r="R28" s="138">
        <f t="shared" si="1"/>
        <v>0</v>
      </c>
      <c r="S28" s="296"/>
      <c r="T28" s="118"/>
      <c r="U28" s="302"/>
      <c r="V28" s="354"/>
      <c r="W28" s="300"/>
      <c r="X28" s="139"/>
      <c r="Y28" s="137"/>
      <c r="Z28" s="120"/>
      <c r="AA28" s="121"/>
      <c r="AB28" s="122"/>
      <c r="AC28" s="138">
        <f t="shared" si="2"/>
        <v>0</v>
      </c>
      <c r="AD28" s="296"/>
      <c r="AE28" s="118"/>
      <c r="AF28" s="302"/>
      <c r="AG28" s="354"/>
      <c r="AH28" s="300"/>
      <c r="AI28" s="139"/>
      <c r="AJ28" s="117"/>
      <c r="AK28" s="120"/>
      <c r="AL28" s="121"/>
      <c r="AM28" s="122"/>
      <c r="AN28" s="123">
        <f t="shared" si="3"/>
        <v>0</v>
      </c>
      <c r="AO28" s="296"/>
      <c r="AP28" s="118"/>
      <c r="AQ28" s="302"/>
      <c r="AR28" s="354"/>
      <c r="AS28" s="300"/>
      <c r="AT28" s="139"/>
      <c r="AU28" s="117"/>
      <c r="AV28" s="120"/>
      <c r="AW28" s="121"/>
      <c r="AX28" s="122"/>
      <c r="AY28" s="123">
        <f t="shared" si="4"/>
        <v>0</v>
      </c>
      <c r="AZ28" s="296"/>
      <c r="BA28" s="118"/>
      <c r="BB28" s="302"/>
      <c r="BC28" s="354"/>
      <c r="BD28" s="300"/>
      <c r="BE28" s="139"/>
      <c r="BF28" s="117"/>
      <c r="BG28" s="120"/>
      <c r="BH28" s="121"/>
      <c r="BI28" s="122"/>
      <c r="BJ28" s="123">
        <f t="shared" si="5"/>
        <v>0</v>
      </c>
      <c r="BK28" s="296"/>
      <c r="BL28" s="118"/>
      <c r="BM28" s="302"/>
      <c r="BN28" s="354"/>
      <c r="BO28" s="300"/>
      <c r="BP28" s="139"/>
      <c r="BQ28" s="117"/>
      <c r="BR28" s="120"/>
      <c r="BS28" s="121"/>
      <c r="BT28" s="122"/>
      <c r="BU28" s="123">
        <f t="shared" si="6"/>
        <v>0</v>
      </c>
      <c r="BV28" s="296"/>
      <c r="BW28" s="118"/>
      <c r="BX28" s="302"/>
      <c r="BY28" s="354"/>
      <c r="BZ28" s="300"/>
      <c r="CA28" s="139"/>
      <c r="CB28" s="117"/>
      <c r="CC28" s="120"/>
      <c r="CD28" s="121"/>
      <c r="CE28" s="122"/>
      <c r="CF28" s="123">
        <f t="shared" si="7"/>
        <v>0</v>
      </c>
      <c r="CG28" s="296"/>
      <c r="CH28" s="118"/>
      <c r="CI28" s="302"/>
      <c r="CJ28" s="354"/>
      <c r="CK28" s="300"/>
      <c r="CL28" s="139"/>
      <c r="CM28" s="117"/>
      <c r="CN28" s="120"/>
      <c r="CO28" s="121"/>
      <c r="CP28" s="122"/>
      <c r="CQ28" s="123">
        <f t="shared" si="37"/>
        <v>0</v>
      </c>
      <c r="CR28" s="296"/>
      <c r="CS28" s="118"/>
      <c r="CT28" s="302"/>
      <c r="CU28" s="354"/>
      <c r="CV28" s="300"/>
      <c r="CW28" s="139"/>
      <c r="CX28" s="117"/>
      <c r="CY28" s="120"/>
      <c r="CZ28" s="121"/>
      <c r="DA28" s="122"/>
      <c r="DB28" s="123">
        <f t="shared" si="38"/>
        <v>0</v>
      </c>
      <c r="DC28" s="296"/>
      <c r="DD28" s="118"/>
      <c r="DE28" s="302"/>
      <c r="DF28" s="354"/>
      <c r="DG28" s="300"/>
      <c r="DH28" s="139"/>
      <c r="DI28" s="117"/>
      <c r="DJ28" s="120"/>
      <c r="DK28" s="121"/>
      <c r="DL28" s="122"/>
      <c r="DM28" s="123">
        <f t="shared" si="39"/>
        <v>0</v>
      </c>
      <c r="DN28" s="296"/>
      <c r="DO28" s="118"/>
      <c r="DP28" s="302"/>
      <c r="DQ28" s="354"/>
      <c r="DR28" s="300"/>
      <c r="DS28" s="139"/>
      <c r="DT28" s="117"/>
      <c r="DU28" s="120"/>
      <c r="DV28" s="121"/>
      <c r="DW28" s="122"/>
      <c r="DX28" s="123">
        <f t="shared" si="40"/>
        <v>0</v>
      </c>
      <c r="DY28" s="296"/>
      <c r="DZ28" s="118"/>
      <c r="EA28" s="302"/>
      <c r="EB28" s="354"/>
    </row>
    <row r="29" spans="1:133" x14ac:dyDescent="0.25">
      <c r="A29" s="139"/>
      <c r="B29" s="137"/>
      <c r="C29" s="120"/>
      <c r="D29" s="120"/>
      <c r="E29" s="121"/>
      <c r="F29" s="122"/>
      <c r="G29" s="138">
        <f t="shared" si="41"/>
        <v>0</v>
      </c>
      <c r="H29" s="74"/>
      <c r="I29" s="73"/>
      <c r="J29" s="127"/>
      <c r="K29" s="135"/>
      <c r="L29" s="300"/>
      <c r="M29" s="139"/>
      <c r="N29" s="137"/>
      <c r="O29" s="120"/>
      <c r="P29" s="121"/>
      <c r="Q29" s="122"/>
      <c r="R29" s="138">
        <f t="shared" si="1"/>
        <v>0</v>
      </c>
      <c r="S29" s="296"/>
      <c r="T29" s="118"/>
      <c r="U29" s="302"/>
      <c r="V29" s="354"/>
      <c r="W29" s="300"/>
      <c r="X29" s="139"/>
      <c r="Y29" s="137"/>
      <c r="Z29" s="120"/>
      <c r="AA29" s="121"/>
      <c r="AB29" s="122"/>
      <c r="AC29" s="138">
        <f t="shared" si="2"/>
        <v>0</v>
      </c>
      <c r="AD29" s="296"/>
      <c r="AE29" s="118"/>
      <c r="AF29" s="302"/>
      <c r="AG29" s="354"/>
      <c r="AH29" s="300"/>
      <c r="AI29" s="139"/>
      <c r="AJ29" s="117"/>
      <c r="AK29" s="120"/>
      <c r="AL29" s="121"/>
      <c r="AM29" s="122"/>
      <c r="AN29" s="123">
        <f t="shared" si="3"/>
        <v>0</v>
      </c>
      <c r="AO29" s="296"/>
      <c r="AP29" s="118"/>
      <c r="AQ29" s="302"/>
      <c r="AR29" s="354"/>
      <c r="AS29" s="300"/>
      <c r="AT29" s="139"/>
      <c r="AU29" s="117"/>
      <c r="AV29" s="120"/>
      <c r="AW29" s="121"/>
      <c r="AX29" s="122"/>
      <c r="AY29" s="123">
        <f t="shared" si="4"/>
        <v>0</v>
      </c>
      <c r="AZ29" s="296"/>
      <c r="BA29" s="118"/>
      <c r="BB29" s="302"/>
      <c r="BC29" s="354"/>
      <c r="BD29" s="300"/>
      <c r="BE29" s="139"/>
      <c r="BF29" s="117"/>
      <c r="BG29" s="120"/>
      <c r="BH29" s="121"/>
      <c r="BI29" s="122"/>
      <c r="BJ29" s="123">
        <f t="shared" si="5"/>
        <v>0</v>
      </c>
      <c r="BK29" s="296"/>
      <c r="BL29" s="118"/>
      <c r="BM29" s="302"/>
      <c r="BN29" s="354"/>
      <c r="BO29" s="300"/>
      <c r="BP29" s="139"/>
      <c r="BQ29" s="117"/>
      <c r="BR29" s="120"/>
      <c r="BS29" s="121"/>
      <c r="BT29" s="122"/>
      <c r="BU29" s="123">
        <f t="shared" si="6"/>
        <v>0</v>
      </c>
      <c r="BV29" s="296"/>
      <c r="BW29" s="118"/>
      <c r="BX29" s="302"/>
      <c r="BY29" s="354"/>
      <c r="BZ29" s="300"/>
      <c r="CA29" s="139"/>
      <c r="CB29" s="117"/>
      <c r="CC29" s="120"/>
      <c r="CD29" s="121"/>
      <c r="CE29" s="122"/>
      <c r="CF29" s="123">
        <f t="shared" si="7"/>
        <v>0</v>
      </c>
      <c r="CG29" s="296"/>
      <c r="CH29" s="118"/>
      <c r="CI29" s="302"/>
      <c r="CJ29" s="354"/>
      <c r="CK29" s="300"/>
      <c r="CL29" s="139"/>
      <c r="CM29" s="117"/>
      <c r="CN29" s="120"/>
      <c r="CO29" s="121"/>
      <c r="CP29" s="122"/>
      <c r="CQ29" s="123">
        <f t="shared" si="37"/>
        <v>0</v>
      </c>
      <c r="CR29" s="296"/>
      <c r="CS29" s="118"/>
      <c r="CT29" s="302"/>
      <c r="CU29" s="354"/>
      <c r="CV29" s="300"/>
      <c r="CW29" s="139"/>
      <c r="CX29" s="117"/>
      <c r="CY29" s="120"/>
      <c r="CZ29" s="121"/>
      <c r="DA29" s="122"/>
      <c r="DB29" s="123">
        <f t="shared" si="38"/>
        <v>0</v>
      </c>
      <c r="DC29" s="296"/>
      <c r="DD29" s="118"/>
      <c r="DE29" s="302"/>
      <c r="DF29" s="354"/>
      <c r="DG29" s="300"/>
      <c r="DH29" s="139"/>
      <c r="DI29" s="117"/>
      <c r="DJ29" s="120"/>
      <c r="DK29" s="121"/>
      <c r="DL29" s="122"/>
      <c r="DM29" s="123">
        <f t="shared" si="39"/>
        <v>0</v>
      </c>
      <c r="DN29" s="296"/>
      <c r="DO29" s="118"/>
      <c r="DP29" s="302"/>
      <c r="DQ29" s="354"/>
      <c r="DR29" s="300"/>
      <c r="DS29" s="139"/>
      <c r="DT29" s="117"/>
      <c r="DU29" s="120"/>
      <c r="DV29" s="121"/>
      <c r="DW29" s="122"/>
      <c r="DX29" s="123">
        <f t="shared" si="40"/>
        <v>0</v>
      </c>
      <c r="DY29" s="296"/>
      <c r="DZ29" s="118"/>
      <c r="EA29" s="302"/>
      <c r="EB29" s="354"/>
    </row>
    <row r="30" spans="1:133" x14ac:dyDescent="0.25">
      <c r="A30" s="139"/>
      <c r="B30" s="137"/>
      <c r="C30" s="120"/>
      <c r="D30" s="120"/>
      <c r="E30" s="121"/>
      <c r="F30" s="122"/>
      <c r="G30" s="138">
        <f t="shared" si="41"/>
        <v>0</v>
      </c>
      <c r="H30" s="74"/>
      <c r="I30" s="73"/>
      <c r="J30" s="127"/>
      <c r="K30" s="135"/>
      <c r="L30" s="300"/>
      <c r="M30" s="139"/>
      <c r="N30" s="137"/>
      <c r="O30" s="120"/>
      <c r="P30" s="121"/>
      <c r="Q30" s="122"/>
      <c r="R30" s="138">
        <f t="shared" si="1"/>
        <v>0</v>
      </c>
      <c r="S30" s="296"/>
      <c r="T30" s="118"/>
      <c r="U30" s="302"/>
      <c r="V30" s="354"/>
      <c r="W30" s="300"/>
      <c r="X30" s="139"/>
      <c r="Y30" s="137"/>
      <c r="Z30" s="120"/>
      <c r="AA30" s="121"/>
      <c r="AB30" s="122"/>
      <c r="AC30" s="138">
        <f t="shared" si="2"/>
        <v>0</v>
      </c>
      <c r="AD30" s="296"/>
      <c r="AE30" s="118"/>
      <c r="AF30" s="302"/>
      <c r="AG30" s="354"/>
      <c r="AH30" s="300"/>
      <c r="AI30" s="139"/>
      <c r="AJ30" s="117"/>
      <c r="AK30" s="120"/>
      <c r="AL30" s="121"/>
      <c r="AM30" s="122"/>
      <c r="AN30" s="123">
        <f t="shared" si="3"/>
        <v>0</v>
      </c>
      <c r="AO30" s="296"/>
      <c r="AP30" s="118"/>
      <c r="AQ30" s="302"/>
      <c r="AR30" s="354"/>
      <c r="AS30" s="300"/>
      <c r="AT30" s="139"/>
      <c r="AU30" s="117"/>
      <c r="AV30" s="120"/>
      <c r="AW30" s="121"/>
      <c r="AX30" s="122"/>
      <c r="AY30" s="123">
        <f t="shared" si="4"/>
        <v>0</v>
      </c>
      <c r="AZ30" s="296"/>
      <c r="BA30" s="118"/>
      <c r="BB30" s="302"/>
      <c r="BC30" s="354"/>
      <c r="BD30" s="300"/>
      <c r="BE30" s="139"/>
      <c r="BF30" s="117"/>
      <c r="BG30" s="120"/>
      <c r="BH30" s="121"/>
      <c r="BI30" s="122"/>
      <c r="BJ30" s="123">
        <f t="shared" si="5"/>
        <v>0</v>
      </c>
      <c r="BK30" s="296"/>
      <c r="BL30" s="118"/>
      <c r="BM30" s="302"/>
      <c r="BN30" s="354"/>
      <c r="BO30" s="300"/>
      <c r="BP30" s="139"/>
      <c r="BQ30" s="117"/>
      <c r="BR30" s="120"/>
      <c r="BS30" s="121"/>
      <c r="BT30" s="122"/>
      <c r="BU30" s="123">
        <f t="shared" si="6"/>
        <v>0</v>
      </c>
      <c r="BV30" s="296"/>
      <c r="BW30" s="118"/>
      <c r="BX30" s="302"/>
      <c r="BY30" s="354"/>
      <c r="BZ30" s="300"/>
      <c r="CA30" s="139"/>
      <c r="CB30" s="117"/>
      <c r="CC30" s="120"/>
      <c r="CD30" s="121"/>
      <c r="CE30" s="122"/>
      <c r="CF30" s="123">
        <f t="shared" si="7"/>
        <v>0</v>
      </c>
      <c r="CG30" s="296"/>
      <c r="CH30" s="118"/>
      <c r="CI30" s="302"/>
      <c r="CJ30" s="354"/>
      <c r="CK30" s="300"/>
      <c r="CL30" s="139"/>
      <c r="CM30" s="117"/>
      <c r="CN30" s="120"/>
      <c r="CO30" s="121"/>
      <c r="CP30" s="122"/>
      <c r="CQ30" s="123">
        <f t="shared" si="37"/>
        <v>0</v>
      </c>
      <c r="CR30" s="296"/>
      <c r="CS30" s="118"/>
      <c r="CT30" s="302"/>
      <c r="CU30" s="354"/>
      <c r="CV30" s="300"/>
      <c r="CW30" s="139"/>
      <c r="CX30" s="117"/>
      <c r="CY30" s="120"/>
      <c r="CZ30" s="121"/>
      <c r="DA30" s="122"/>
      <c r="DB30" s="123">
        <f t="shared" si="38"/>
        <v>0</v>
      </c>
      <c r="DC30" s="296"/>
      <c r="DD30" s="118"/>
      <c r="DE30" s="302"/>
      <c r="DF30" s="354"/>
      <c r="DG30" s="300"/>
      <c r="DH30" s="139"/>
      <c r="DI30" s="117"/>
      <c r="DJ30" s="120"/>
      <c r="DK30" s="121"/>
      <c r="DL30" s="122"/>
      <c r="DM30" s="123">
        <f t="shared" si="39"/>
        <v>0</v>
      </c>
      <c r="DN30" s="296"/>
      <c r="DO30" s="118"/>
      <c r="DP30" s="302"/>
      <c r="DQ30" s="354"/>
      <c r="DR30" s="300"/>
      <c r="DS30" s="139"/>
      <c r="DT30" s="117"/>
      <c r="DU30" s="120"/>
      <c r="DV30" s="121"/>
      <c r="DW30" s="122"/>
      <c r="DX30" s="123">
        <f t="shared" si="40"/>
        <v>0</v>
      </c>
      <c r="DY30" s="296"/>
      <c r="DZ30" s="118"/>
      <c r="EA30" s="302"/>
      <c r="EB30" s="354"/>
    </row>
    <row r="31" spans="1:133" x14ac:dyDescent="0.25">
      <c r="A31" s="139"/>
      <c r="B31" s="137"/>
      <c r="C31" s="120"/>
      <c r="D31" s="120"/>
      <c r="E31" s="121"/>
      <c r="F31" s="122"/>
      <c r="G31" s="138">
        <f t="shared" si="41"/>
        <v>0</v>
      </c>
      <c r="H31" s="74"/>
      <c r="I31" s="73"/>
      <c r="J31" s="127"/>
      <c r="K31" s="135"/>
      <c r="L31" s="300"/>
      <c r="M31" s="139"/>
      <c r="N31" s="137"/>
      <c r="O31" s="120"/>
      <c r="P31" s="121"/>
      <c r="Q31" s="122"/>
      <c r="R31" s="138">
        <f t="shared" ref="R31:R62" si="42">+P31*Q31</f>
        <v>0</v>
      </c>
      <c r="S31" s="296"/>
      <c r="T31" s="118"/>
      <c r="U31" s="302"/>
      <c r="V31" s="354"/>
      <c r="W31" s="300"/>
      <c r="X31" s="139"/>
      <c r="Y31" s="137"/>
      <c r="Z31" s="120"/>
      <c r="AA31" s="121"/>
      <c r="AB31" s="122"/>
      <c r="AC31" s="138">
        <f t="shared" ref="AC31:AC62" si="43">+AA31*AB31</f>
        <v>0</v>
      </c>
      <c r="AD31" s="296"/>
      <c r="AE31" s="118"/>
      <c r="AF31" s="302"/>
      <c r="AG31" s="354"/>
      <c r="AH31" s="300"/>
      <c r="AI31" s="139"/>
      <c r="AJ31" s="117"/>
      <c r="AK31" s="120"/>
      <c r="AL31" s="121"/>
      <c r="AM31" s="122"/>
      <c r="AN31" s="123">
        <f t="shared" ref="AN31:AN62" si="44">+AL31*AM31</f>
        <v>0</v>
      </c>
      <c r="AO31" s="296"/>
      <c r="AP31" s="118"/>
      <c r="AQ31" s="302"/>
      <c r="AR31" s="354"/>
      <c r="AS31" s="300"/>
      <c r="AT31" s="139"/>
      <c r="AU31" s="117"/>
      <c r="AV31" s="120"/>
      <c r="AW31" s="121"/>
      <c r="AX31" s="122"/>
      <c r="AY31" s="123">
        <f t="shared" ref="AY31:AY62" si="45">+AW31*AX31</f>
        <v>0</v>
      </c>
      <c r="AZ31" s="296"/>
      <c r="BA31" s="118"/>
      <c r="BB31" s="302"/>
      <c r="BC31" s="354"/>
      <c r="BD31" s="300"/>
      <c r="BE31" s="139"/>
      <c r="BF31" s="117"/>
      <c r="BG31" s="120"/>
      <c r="BH31" s="121"/>
      <c r="BI31" s="122"/>
      <c r="BJ31" s="123">
        <f t="shared" ref="BJ31:BJ62" si="46">+BH31*BI31</f>
        <v>0</v>
      </c>
      <c r="BK31" s="296"/>
      <c r="BL31" s="118"/>
      <c r="BM31" s="302"/>
      <c r="BN31" s="354"/>
      <c r="BO31" s="300"/>
      <c r="BP31" s="139"/>
      <c r="BQ31" s="117"/>
      <c r="BR31" s="120"/>
      <c r="BS31" s="121"/>
      <c r="BT31" s="122"/>
      <c r="BU31" s="123">
        <f t="shared" ref="BU31:BU62" si="47">+BS31*BT31</f>
        <v>0</v>
      </c>
      <c r="BV31" s="296"/>
      <c r="BW31" s="118"/>
      <c r="BX31" s="302"/>
      <c r="BY31" s="354"/>
      <c r="BZ31" s="300"/>
      <c r="CA31" s="139"/>
      <c r="CB31" s="117"/>
      <c r="CC31" s="120"/>
      <c r="CD31" s="121"/>
      <c r="CE31" s="122"/>
      <c r="CF31" s="123">
        <f t="shared" ref="CF31:CF62" si="48">+CD31*CE31</f>
        <v>0</v>
      </c>
      <c r="CG31" s="296"/>
      <c r="CH31" s="118"/>
      <c r="CI31" s="302"/>
      <c r="CJ31" s="354"/>
      <c r="CK31" s="300"/>
      <c r="CL31" s="139"/>
      <c r="CM31" s="117"/>
      <c r="CN31" s="120"/>
      <c r="CO31" s="121"/>
      <c r="CP31" s="122"/>
      <c r="CQ31" s="123">
        <f t="shared" si="37"/>
        <v>0</v>
      </c>
      <c r="CR31" s="296"/>
      <c r="CS31" s="118"/>
      <c r="CT31" s="302"/>
      <c r="CU31" s="354"/>
      <c r="CV31" s="300"/>
      <c r="CW31" s="139"/>
      <c r="CX31" s="117"/>
      <c r="CY31" s="120"/>
      <c r="CZ31" s="121"/>
      <c r="DA31" s="122"/>
      <c r="DB31" s="123">
        <f t="shared" si="38"/>
        <v>0</v>
      </c>
      <c r="DC31" s="296"/>
      <c r="DD31" s="118"/>
      <c r="DE31" s="302"/>
      <c r="DF31" s="354"/>
      <c r="DG31" s="300"/>
      <c r="DH31" s="139"/>
      <c r="DI31" s="117"/>
      <c r="DJ31" s="120"/>
      <c r="DK31" s="121"/>
      <c r="DL31" s="122"/>
      <c r="DM31" s="123">
        <f t="shared" si="39"/>
        <v>0</v>
      </c>
      <c r="DN31" s="296"/>
      <c r="DO31" s="118"/>
      <c r="DP31" s="302"/>
      <c r="DQ31" s="354"/>
      <c r="DR31" s="300"/>
      <c r="DS31" s="139"/>
      <c r="DT31" s="117"/>
      <c r="DU31" s="120"/>
      <c r="DV31" s="121"/>
      <c r="DW31" s="122"/>
      <c r="DX31" s="123">
        <f t="shared" si="40"/>
        <v>0</v>
      </c>
      <c r="DY31" s="296"/>
      <c r="DZ31" s="118"/>
      <c r="EA31" s="302"/>
      <c r="EB31" s="354"/>
    </row>
    <row r="32" spans="1:133" ht="15.75" thickBot="1" x14ac:dyDescent="0.3">
      <c r="A32" s="323"/>
      <c r="B32" s="324"/>
      <c r="C32" s="325"/>
      <c r="D32" s="325"/>
      <c r="E32" s="326"/>
      <c r="F32" s="327"/>
      <c r="G32" s="328">
        <f t="shared" si="41"/>
        <v>0</v>
      </c>
      <c r="H32" s="329"/>
      <c r="I32" s="330"/>
      <c r="J32" s="331"/>
      <c r="K32" s="332"/>
      <c r="L32" s="300"/>
      <c r="M32" s="323"/>
      <c r="N32" s="324"/>
      <c r="O32" s="325"/>
      <c r="P32" s="326"/>
      <c r="Q32" s="327"/>
      <c r="R32" s="328">
        <f t="shared" si="42"/>
        <v>0</v>
      </c>
      <c r="S32" s="136"/>
      <c r="T32" s="355"/>
      <c r="U32" s="359"/>
      <c r="V32" s="360"/>
      <c r="W32" s="300"/>
      <c r="X32" s="323"/>
      <c r="Y32" s="324"/>
      <c r="Z32" s="325"/>
      <c r="AA32" s="326"/>
      <c r="AB32" s="327"/>
      <c r="AC32" s="328">
        <f t="shared" si="43"/>
        <v>0</v>
      </c>
      <c r="AD32" s="136"/>
      <c r="AE32" s="355"/>
      <c r="AF32" s="359"/>
      <c r="AG32" s="360"/>
      <c r="AH32" s="300"/>
      <c r="AI32" s="323"/>
      <c r="AJ32" s="378"/>
      <c r="AK32" s="325"/>
      <c r="AL32" s="326"/>
      <c r="AM32" s="327"/>
      <c r="AN32" s="379">
        <f t="shared" si="44"/>
        <v>0</v>
      </c>
      <c r="AO32" s="136"/>
      <c r="AP32" s="355"/>
      <c r="AQ32" s="359"/>
      <c r="AR32" s="360"/>
      <c r="AS32" s="300"/>
      <c r="AT32" s="323"/>
      <c r="AU32" s="378"/>
      <c r="AV32" s="325"/>
      <c r="AW32" s="326"/>
      <c r="AX32" s="327"/>
      <c r="AY32" s="379">
        <f t="shared" si="45"/>
        <v>0</v>
      </c>
      <c r="AZ32" s="136"/>
      <c r="BA32" s="355"/>
      <c r="BB32" s="359"/>
      <c r="BC32" s="360"/>
      <c r="BD32" s="300"/>
      <c r="BE32" s="323"/>
      <c r="BF32" s="378"/>
      <c r="BG32" s="325"/>
      <c r="BH32" s="326"/>
      <c r="BI32" s="327"/>
      <c r="BJ32" s="379">
        <f t="shared" si="46"/>
        <v>0</v>
      </c>
      <c r="BK32" s="136"/>
      <c r="BL32" s="355"/>
      <c r="BM32" s="359"/>
      <c r="BN32" s="360"/>
      <c r="BO32" s="300"/>
      <c r="BP32" s="323"/>
      <c r="BQ32" s="378"/>
      <c r="BR32" s="325"/>
      <c r="BS32" s="326"/>
      <c r="BT32" s="327"/>
      <c r="BU32" s="379">
        <f t="shared" si="47"/>
        <v>0</v>
      </c>
      <c r="BV32" s="136"/>
      <c r="BW32" s="355"/>
      <c r="BX32" s="359"/>
      <c r="BY32" s="360"/>
      <c r="BZ32" s="300"/>
      <c r="CA32" s="323"/>
      <c r="CB32" s="378"/>
      <c r="CC32" s="325"/>
      <c r="CD32" s="326"/>
      <c r="CE32" s="327"/>
      <c r="CF32" s="379">
        <f t="shared" si="48"/>
        <v>0</v>
      </c>
      <c r="CG32" s="136"/>
      <c r="CH32" s="355"/>
      <c r="CI32" s="359"/>
      <c r="CJ32" s="360"/>
      <c r="CK32" s="300"/>
      <c r="CL32" s="323"/>
      <c r="CM32" s="378"/>
      <c r="CN32" s="325"/>
      <c r="CO32" s="326"/>
      <c r="CP32" s="327"/>
      <c r="CQ32" s="379">
        <f t="shared" si="37"/>
        <v>0</v>
      </c>
      <c r="CR32" s="136"/>
      <c r="CS32" s="355"/>
      <c r="CT32" s="359"/>
      <c r="CU32" s="360"/>
      <c r="CV32" s="300"/>
      <c r="CW32" s="323"/>
      <c r="CX32" s="378"/>
      <c r="CY32" s="325"/>
      <c r="CZ32" s="326"/>
      <c r="DA32" s="327"/>
      <c r="DB32" s="379">
        <f t="shared" si="38"/>
        <v>0</v>
      </c>
      <c r="DC32" s="136"/>
      <c r="DD32" s="355"/>
      <c r="DE32" s="359"/>
      <c r="DF32" s="360"/>
      <c r="DG32" s="300"/>
      <c r="DH32" s="323"/>
      <c r="DI32" s="378"/>
      <c r="DJ32" s="325"/>
      <c r="DK32" s="326"/>
      <c r="DL32" s="327"/>
      <c r="DM32" s="379">
        <f t="shared" si="39"/>
        <v>0</v>
      </c>
      <c r="DN32" s="136"/>
      <c r="DO32" s="355"/>
      <c r="DP32" s="359"/>
      <c r="DQ32" s="360"/>
      <c r="DR32" s="300"/>
      <c r="DS32" s="323"/>
      <c r="DT32" s="378"/>
      <c r="DU32" s="325"/>
      <c r="DV32" s="326"/>
      <c r="DW32" s="327"/>
      <c r="DX32" s="379">
        <f t="shared" si="40"/>
        <v>0</v>
      </c>
      <c r="DY32" s="136"/>
      <c r="DZ32" s="355"/>
      <c r="EA32" s="359"/>
      <c r="EB32" s="360"/>
      <c r="EC32" s="44"/>
    </row>
    <row r="33" spans="1:133" x14ac:dyDescent="0.25">
      <c r="A33" s="313"/>
      <c r="B33" s="314"/>
      <c r="C33" s="315"/>
      <c r="D33" s="315"/>
      <c r="E33" s="316"/>
      <c r="F33" s="317"/>
      <c r="G33" s="318">
        <f t="shared" si="41"/>
        <v>0</v>
      </c>
      <c r="H33" s="319">
        <f>+SUM(G33:G38)</f>
        <v>0</v>
      </c>
      <c r="I33" s="320">
        <v>1</v>
      </c>
      <c r="J33" s="321">
        <f>IF(I33=1,H33,0)</f>
        <v>0</v>
      </c>
      <c r="K33" s="322">
        <f>IF(I33=2,H33,0)</f>
        <v>0</v>
      </c>
      <c r="L33" s="300"/>
      <c r="M33" s="313"/>
      <c r="N33" s="314"/>
      <c r="O33" s="315"/>
      <c r="P33" s="316"/>
      <c r="Q33" s="317"/>
      <c r="R33" s="318">
        <f t="shared" si="42"/>
        <v>0</v>
      </c>
      <c r="S33" s="319">
        <f>+SUM(R33:R38)</f>
        <v>0</v>
      </c>
      <c r="T33" s="320">
        <v>1</v>
      </c>
      <c r="U33" s="321">
        <f>IF(T33=1,S33,0)</f>
        <v>0</v>
      </c>
      <c r="V33" s="322">
        <f>IF(T33=2,S33,0)</f>
        <v>0</v>
      </c>
      <c r="W33" s="300"/>
      <c r="X33" s="313"/>
      <c r="Y33" s="314"/>
      <c r="Z33" s="315"/>
      <c r="AA33" s="316"/>
      <c r="AB33" s="317"/>
      <c r="AC33" s="318">
        <f t="shared" si="43"/>
        <v>0</v>
      </c>
      <c r="AD33" s="319">
        <f>+SUM(AC33:AC38)</f>
        <v>0</v>
      </c>
      <c r="AE33" s="320">
        <v>1</v>
      </c>
      <c r="AF33" s="321">
        <f>IF(AE33=1,AD33,0)</f>
        <v>0</v>
      </c>
      <c r="AG33" s="322">
        <f>IF(AE33=2,AD33,0)</f>
        <v>0</v>
      </c>
      <c r="AH33" s="300"/>
      <c r="AI33" s="313"/>
      <c r="AJ33" s="374"/>
      <c r="AK33" s="315"/>
      <c r="AL33" s="316"/>
      <c r="AM33" s="317"/>
      <c r="AN33" s="375">
        <f t="shared" si="44"/>
        <v>0</v>
      </c>
      <c r="AO33" s="319">
        <f>+SUM(AN33:AN38)</f>
        <v>0</v>
      </c>
      <c r="AP33" s="320">
        <v>1</v>
      </c>
      <c r="AQ33" s="376">
        <f>IF(AP33=1,AO33,0)</f>
        <v>0</v>
      </c>
      <c r="AR33" s="377">
        <f>IF(AP33=2,AO33,0)</f>
        <v>0</v>
      </c>
      <c r="AS33" s="300"/>
      <c r="AT33" s="313"/>
      <c r="AU33" s="374"/>
      <c r="AV33" s="315"/>
      <c r="AW33" s="316"/>
      <c r="AX33" s="317"/>
      <c r="AY33" s="375">
        <f t="shared" si="45"/>
        <v>0</v>
      </c>
      <c r="AZ33" s="319">
        <f>+SUM(AY33:AY38)</f>
        <v>0</v>
      </c>
      <c r="BA33" s="320">
        <v>1</v>
      </c>
      <c r="BB33" s="376">
        <f>IF(BA33=1,AZ33,0)</f>
        <v>0</v>
      </c>
      <c r="BC33" s="377">
        <f>IF(BA33=2,AZ33,0)</f>
        <v>0</v>
      </c>
      <c r="BD33" s="300"/>
      <c r="BE33" s="313"/>
      <c r="BF33" s="374"/>
      <c r="BG33" s="315"/>
      <c r="BH33" s="316"/>
      <c r="BI33" s="317"/>
      <c r="BJ33" s="375">
        <f t="shared" si="46"/>
        <v>0</v>
      </c>
      <c r="BK33" s="319">
        <f>+SUM(BJ33:BJ38)</f>
        <v>0</v>
      </c>
      <c r="BL33" s="320">
        <v>1</v>
      </c>
      <c r="BM33" s="376">
        <f>IF(BL33=1,BK33,0)</f>
        <v>0</v>
      </c>
      <c r="BN33" s="377">
        <f>IF(BL33=2,BK33,0)</f>
        <v>0</v>
      </c>
      <c r="BO33" s="300"/>
      <c r="BP33" s="313"/>
      <c r="BQ33" s="374"/>
      <c r="BR33" s="315"/>
      <c r="BS33" s="316"/>
      <c r="BT33" s="317"/>
      <c r="BU33" s="375">
        <f t="shared" si="47"/>
        <v>0</v>
      </c>
      <c r="BV33" s="319">
        <f>+SUM(BU33:BU38)</f>
        <v>0</v>
      </c>
      <c r="BW33" s="320">
        <v>1</v>
      </c>
      <c r="BX33" s="376">
        <f>IF(BW33=1,BV33,0)</f>
        <v>0</v>
      </c>
      <c r="BY33" s="377">
        <f>IF(BW33=2,BV33,0)</f>
        <v>0</v>
      </c>
      <c r="BZ33" s="300"/>
      <c r="CA33" s="313"/>
      <c r="CB33" s="374"/>
      <c r="CC33" s="315"/>
      <c r="CD33" s="316"/>
      <c r="CE33" s="317"/>
      <c r="CF33" s="375">
        <f t="shared" si="48"/>
        <v>0</v>
      </c>
      <c r="CG33" s="319">
        <f>+SUM(CF33:CF38)</f>
        <v>0</v>
      </c>
      <c r="CH33" s="320">
        <v>1</v>
      </c>
      <c r="CI33" s="376">
        <f>IF(CH33=1,CG33,0)</f>
        <v>0</v>
      </c>
      <c r="CJ33" s="377">
        <f>IF(CH33=2,CG33,0)</f>
        <v>0</v>
      </c>
      <c r="CK33" s="300"/>
      <c r="CL33" s="313"/>
      <c r="CM33" s="374"/>
      <c r="CN33" s="315"/>
      <c r="CO33" s="316"/>
      <c r="CP33" s="317"/>
      <c r="CQ33" s="375">
        <f t="shared" si="37"/>
        <v>0</v>
      </c>
      <c r="CR33" s="319">
        <f>+SUM(CQ33:CQ38)</f>
        <v>0</v>
      </c>
      <c r="CS33" s="320">
        <v>1</v>
      </c>
      <c r="CT33" s="376">
        <f>IF(CS33=1,CR33,0)</f>
        <v>0</v>
      </c>
      <c r="CU33" s="377">
        <f>IF(CS33=2,CR33,0)</f>
        <v>0</v>
      </c>
      <c r="CV33" s="300"/>
      <c r="CW33" s="313"/>
      <c r="CX33" s="374"/>
      <c r="CY33" s="315"/>
      <c r="CZ33" s="316"/>
      <c r="DA33" s="317"/>
      <c r="DB33" s="375">
        <f t="shared" si="38"/>
        <v>0</v>
      </c>
      <c r="DC33" s="319">
        <f>+SUM(DB33:DB38)</f>
        <v>0</v>
      </c>
      <c r="DD33" s="320">
        <v>1</v>
      </c>
      <c r="DE33" s="376">
        <f>IF(DD33=1,DC33,0)</f>
        <v>0</v>
      </c>
      <c r="DF33" s="377">
        <f>IF(DD33=2,DC33,0)</f>
        <v>0</v>
      </c>
      <c r="DG33" s="300"/>
      <c r="DH33" s="313"/>
      <c r="DI33" s="374"/>
      <c r="DJ33" s="315"/>
      <c r="DK33" s="316"/>
      <c r="DL33" s="317"/>
      <c r="DM33" s="375">
        <f t="shared" si="39"/>
        <v>0</v>
      </c>
      <c r="DN33" s="319">
        <f>+SUM(DM33:DM38)</f>
        <v>0</v>
      </c>
      <c r="DO33" s="320">
        <v>1</v>
      </c>
      <c r="DP33" s="376">
        <f>IF(DO33=1,DN33,0)</f>
        <v>0</v>
      </c>
      <c r="DQ33" s="377">
        <f>IF(DO33=2,DN33,0)</f>
        <v>0</v>
      </c>
      <c r="DR33" s="300"/>
      <c r="DS33" s="313"/>
      <c r="DT33" s="374"/>
      <c r="DU33" s="315"/>
      <c r="DV33" s="316"/>
      <c r="DW33" s="317"/>
      <c r="DX33" s="375">
        <f t="shared" si="40"/>
        <v>0</v>
      </c>
      <c r="DY33" s="319">
        <f>+SUM(DX33:DX38)</f>
        <v>0</v>
      </c>
      <c r="DZ33" s="320">
        <v>1</v>
      </c>
      <c r="EA33" s="376">
        <f>IF(DZ33=1,DY33,0)</f>
        <v>0</v>
      </c>
      <c r="EB33" s="377">
        <f>IF(DZ33=2,DY33,0)</f>
        <v>0</v>
      </c>
    </row>
    <row r="34" spans="1:133" x14ac:dyDescent="0.25">
      <c r="A34" s="139"/>
      <c r="B34" s="137"/>
      <c r="C34" s="120"/>
      <c r="D34" s="120"/>
      <c r="E34" s="121"/>
      <c r="F34" s="122"/>
      <c r="G34" s="138">
        <f t="shared" si="41"/>
        <v>0</v>
      </c>
      <c r="H34" s="74"/>
      <c r="I34" s="73"/>
      <c r="J34" s="127"/>
      <c r="K34" s="135"/>
      <c r="L34" s="300"/>
      <c r="M34" s="139"/>
      <c r="N34" s="137"/>
      <c r="O34" s="120"/>
      <c r="P34" s="121"/>
      <c r="Q34" s="122"/>
      <c r="R34" s="138">
        <f t="shared" si="42"/>
        <v>0</v>
      </c>
      <c r="S34" s="296"/>
      <c r="T34" s="118"/>
      <c r="U34" s="302"/>
      <c r="V34" s="354"/>
      <c r="W34" s="300"/>
      <c r="X34" s="139"/>
      <c r="Y34" s="137"/>
      <c r="Z34" s="120"/>
      <c r="AA34" s="121"/>
      <c r="AB34" s="122"/>
      <c r="AC34" s="138">
        <f t="shared" si="43"/>
        <v>0</v>
      </c>
      <c r="AD34" s="296"/>
      <c r="AE34" s="118"/>
      <c r="AF34" s="302"/>
      <c r="AG34" s="354"/>
      <c r="AH34" s="300"/>
      <c r="AI34" s="139"/>
      <c r="AJ34" s="117"/>
      <c r="AK34" s="120"/>
      <c r="AL34" s="121"/>
      <c r="AM34" s="122"/>
      <c r="AN34" s="123">
        <f t="shared" si="44"/>
        <v>0</v>
      </c>
      <c r="AO34" s="296"/>
      <c r="AP34" s="118"/>
      <c r="AQ34" s="302"/>
      <c r="AR34" s="354"/>
      <c r="AS34" s="300"/>
      <c r="AT34" s="139"/>
      <c r="AU34" s="117"/>
      <c r="AV34" s="120"/>
      <c r="AW34" s="121"/>
      <c r="AX34" s="122"/>
      <c r="AY34" s="123">
        <f t="shared" si="45"/>
        <v>0</v>
      </c>
      <c r="AZ34" s="296"/>
      <c r="BA34" s="118"/>
      <c r="BB34" s="302"/>
      <c r="BC34" s="354"/>
      <c r="BD34" s="300"/>
      <c r="BE34" s="139"/>
      <c r="BF34" s="117"/>
      <c r="BG34" s="120"/>
      <c r="BH34" s="121"/>
      <c r="BI34" s="122"/>
      <c r="BJ34" s="123">
        <f t="shared" si="46"/>
        <v>0</v>
      </c>
      <c r="BK34" s="296"/>
      <c r="BL34" s="118"/>
      <c r="BM34" s="302"/>
      <c r="BN34" s="354"/>
      <c r="BO34" s="300"/>
      <c r="BP34" s="139"/>
      <c r="BQ34" s="117"/>
      <c r="BR34" s="120"/>
      <c r="BS34" s="121"/>
      <c r="BT34" s="122"/>
      <c r="BU34" s="123">
        <f t="shared" si="47"/>
        <v>0</v>
      </c>
      <c r="BV34" s="296"/>
      <c r="BW34" s="118"/>
      <c r="BX34" s="302"/>
      <c r="BY34" s="354"/>
      <c r="BZ34" s="300"/>
      <c r="CA34" s="139"/>
      <c r="CB34" s="117"/>
      <c r="CC34" s="120"/>
      <c r="CD34" s="121"/>
      <c r="CE34" s="122"/>
      <c r="CF34" s="123">
        <f t="shared" si="48"/>
        <v>0</v>
      </c>
      <c r="CG34" s="296"/>
      <c r="CH34" s="118"/>
      <c r="CI34" s="302"/>
      <c r="CJ34" s="354"/>
      <c r="CK34" s="300"/>
      <c r="CL34" s="139"/>
      <c r="CM34" s="117"/>
      <c r="CN34" s="120"/>
      <c r="CO34" s="121"/>
      <c r="CP34" s="122"/>
      <c r="CQ34" s="123">
        <f t="shared" si="37"/>
        <v>0</v>
      </c>
      <c r="CR34" s="296"/>
      <c r="CS34" s="118"/>
      <c r="CT34" s="302"/>
      <c r="CU34" s="354"/>
      <c r="CV34" s="300"/>
      <c r="CW34" s="139"/>
      <c r="CX34" s="117"/>
      <c r="CY34" s="120"/>
      <c r="CZ34" s="121"/>
      <c r="DA34" s="122"/>
      <c r="DB34" s="123">
        <f t="shared" si="38"/>
        <v>0</v>
      </c>
      <c r="DC34" s="296"/>
      <c r="DD34" s="118"/>
      <c r="DE34" s="302"/>
      <c r="DF34" s="354"/>
      <c r="DG34" s="300"/>
      <c r="DH34" s="139"/>
      <c r="DI34" s="117"/>
      <c r="DJ34" s="120"/>
      <c r="DK34" s="121"/>
      <c r="DL34" s="122"/>
      <c r="DM34" s="123">
        <f t="shared" si="39"/>
        <v>0</v>
      </c>
      <c r="DN34" s="296"/>
      <c r="DO34" s="118"/>
      <c r="DP34" s="302"/>
      <c r="DQ34" s="354"/>
      <c r="DR34" s="300"/>
      <c r="DS34" s="139"/>
      <c r="DT34" s="117"/>
      <c r="DU34" s="120"/>
      <c r="DV34" s="121"/>
      <c r="DW34" s="122"/>
      <c r="DX34" s="123">
        <f t="shared" si="40"/>
        <v>0</v>
      </c>
      <c r="DY34" s="296"/>
      <c r="DZ34" s="118"/>
      <c r="EA34" s="302"/>
      <c r="EB34" s="354"/>
    </row>
    <row r="35" spans="1:133" x14ac:dyDescent="0.25">
      <c r="A35" s="139"/>
      <c r="B35" s="137"/>
      <c r="C35" s="120"/>
      <c r="D35" s="120"/>
      <c r="E35" s="121"/>
      <c r="F35" s="122"/>
      <c r="G35" s="138">
        <f t="shared" si="41"/>
        <v>0</v>
      </c>
      <c r="H35" s="74"/>
      <c r="I35" s="73"/>
      <c r="J35" s="127"/>
      <c r="K35" s="135"/>
      <c r="L35" s="300"/>
      <c r="M35" s="139"/>
      <c r="N35" s="137"/>
      <c r="O35" s="120"/>
      <c r="P35" s="121"/>
      <c r="Q35" s="122"/>
      <c r="R35" s="138">
        <f t="shared" si="42"/>
        <v>0</v>
      </c>
      <c r="S35" s="296"/>
      <c r="T35" s="118"/>
      <c r="U35" s="302"/>
      <c r="V35" s="354"/>
      <c r="W35" s="300"/>
      <c r="X35" s="139"/>
      <c r="Y35" s="137"/>
      <c r="Z35" s="120"/>
      <c r="AA35" s="121"/>
      <c r="AB35" s="122"/>
      <c r="AC35" s="138">
        <f t="shared" si="43"/>
        <v>0</v>
      </c>
      <c r="AD35" s="296"/>
      <c r="AE35" s="118"/>
      <c r="AF35" s="302"/>
      <c r="AG35" s="354"/>
      <c r="AH35" s="300"/>
      <c r="AI35" s="139"/>
      <c r="AJ35" s="117"/>
      <c r="AK35" s="120"/>
      <c r="AL35" s="121"/>
      <c r="AM35" s="122"/>
      <c r="AN35" s="123">
        <f t="shared" si="44"/>
        <v>0</v>
      </c>
      <c r="AO35" s="296"/>
      <c r="AP35" s="118"/>
      <c r="AQ35" s="302"/>
      <c r="AR35" s="354"/>
      <c r="AS35" s="300"/>
      <c r="AT35" s="139"/>
      <c r="AU35" s="117"/>
      <c r="AV35" s="120"/>
      <c r="AW35" s="121"/>
      <c r="AX35" s="122"/>
      <c r="AY35" s="123">
        <f t="shared" si="45"/>
        <v>0</v>
      </c>
      <c r="AZ35" s="296"/>
      <c r="BA35" s="118"/>
      <c r="BB35" s="302"/>
      <c r="BC35" s="354"/>
      <c r="BD35" s="300"/>
      <c r="BE35" s="139"/>
      <c r="BF35" s="117"/>
      <c r="BG35" s="120"/>
      <c r="BH35" s="121"/>
      <c r="BI35" s="122"/>
      <c r="BJ35" s="123">
        <f t="shared" si="46"/>
        <v>0</v>
      </c>
      <c r="BK35" s="296"/>
      <c r="BL35" s="118"/>
      <c r="BM35" s="302"/>
      <c r="BN35" s="354"/>
      <c r="BO35" s="300"/>
      <c r="BP35" s="139"/>
      <c r="BQ35" s="117"/>
      <c r="BR35" s="120"/>
      <c r="BS35" s="121"/>
      <c r="BT35" s="122"/>
      <c r="BU35" s="123">
        <f t="shared" si="47"/>
        <v>0</v>
      </c>
      <c r="BV35" s="296"/>
      <c r="BW35" s="118"/>
      <c r="BX35" s="302"/>
      <c r="BY35" s="354"/>
      <c r="BZ35" s="300"/>
      <c r="CA35" s="139"/>
      <c r="CB35" s="117"/>
      <c r="CC35" s="120"/>
      <c r="CD35" s="121"/>
      <c r="CE35" s="122"/>
      <c r="CF35" s="123">
        <f t="shared" si="48"/>
        <v>0</v>
      </c>
      <c r="CG35" s="296"/>
      <c r="CH35" s="118"/>
      <c r="CI35" s="302"/>
      <c r="CJ35" s="354"/>
      <c r="CK35" s="300"/>
      <c r="CL35" s="139"/>
      <c r="CM35" s="117"/>
      <c r="CN35" s="120"/>
      <c r="CO35" s="121"/>
      <c r="CP35" s="122"/>
      <c r="CQ35" s="123">
        <f t="shared" si="37"/>
        <v>0</v>
      </c>
      <c r="CR35" s="296"/>
      <c r="CS35" s="118"/>
      <c r="CT35" s="302"/>
      <c r="CU35" s="354"/>
      <c r="CV35" s="300"/>
      <c r="CW35" s="139"/>
      <c r="CX35" s="117"/>
      <c r="CY35" s="120"/>
      <c r="CZ35" s="121"/>
      <c r="DA35" s="122"/>
      <c r="DB35" s="123">
        <f t="shared" si="38"/>
        <v>0</v>
      </c>
      <c r="DC35" s="296"/>
      <c r="DD35" s="118"/>
      <c r="DE35" s="302"/>
      <c r="DF35" s="354"/>
      <c r="DG35" s="300"/>
      <c r="DH35" s="139"/>
      <c r="DI35" s="117"/>
      <c r="DJ35" s="120"/>
      <c r="DK35" s="121"/>
      <c r="DL35" s="122"/>
      <c r="DM35" s="123">
        <f t="shared" si="39"/>
        <v>0</v>
      </c>
      <c r="DN35" s="296"/>
      <c r="DO35" s="118"/>
      <c r="DP35" s="302"/>
      <c r="DQ35" s="354"/>
      <c r="DR35" s="300"/>
      <c r="DS35" s="139"/>
      <c r="DT35" s="117"/>
      <c r="DU35" s="120"/>
      <c r="DV35" s="121"/>
      <c r="DW35" s="122"/>
      <c r="DX35" s="123">
        <f t="shared" si="40"/>
        <v>0</v>
      </c>
      <c r="DY35" s="296"/>
      <c r="DZ35" s="118"/>
      <c r="EA35" s="302"/>
      <c r="EB35" s="354"/>
    </row>
    <row r="36" spans="1:133" x14ac:dyDescent="0.25">
      <c r="A36" s="139"/>
      <c r="B36" s="137"/>
      <c r="C36" s="120"/>
      <c r="D36" s="120"/>
      <c r="E36" s="121"/>
      <c r="F36" s="122"/>
      <c r="G36" s="138">
        <f t="shared" si="41"/>
        <v>0</v>
      </c>
      <c r="H36" s="74"/>
      <c r="I36" s="73"/>
      <c r="J36" s="127"/>
      <c r="K36" s="135"/>
      <c r="L36" s="300"/>
      <c r="M36" s="139"/>
      <c r="N36" s="137"/>
      <c r="O36" s="120"/>
      <c r="P36" s="121"/>
      <c r="Q36" s="122"/>
      <c r="R36" s="138">
        <f t="shared" si="42"/>
        <v>0</v>
      </c>
      <c r="S36" s="296"/>
      <c r="T36" s="118"/>
      <c r="U36" s="302"/>
      <c r="V36" s="354"/>
      <c r="W36" s="300"/>
      <c r="X36" s="139"/>
      <c r="Y36" s="137"/>
      <c r="Z36" s="120"/>
      <c r="AA36" s="121"/>
      <c r="AB36" s="122"/>
      <c r="AC36" s="138">
        <f t="shared" si="43"/>
        <v>0</v>
      </c>
      <c r="AD36" s="296"/>
      <c r="AE36" s="118"/>
      <c r="AF36" s="302"/>
      <c r="AG36" s="354"/>
      <c r="AH36" s="300"/>
      <c r="AI36" s="139"/>
      <c r="AJ36" s="117"/>
      <c r="AK36" s="120"/>
      <c r="AL36" s="121"/>
      <c r="AM36" s="122"/>
      <c r="AN36" s="123">
        <f t="shared" si="44"/>
        <v>0</v>
      </c>
      <c r="AO36" s="296"/>
      <c r="AP36" s="118"/>
      <c r="AQ36" s="302"/>
      <c r="AR36" s="354"/>
      <c r="AS36" s="300"/>
      <c r="AT36" s="139"/>
      <c r="AU36" s="117"/>
      <c r="AV36" s="120"/>
      <c r="AW36" s="121"/>
      <c r="AX36" s="122"/>
      <c r="AY36" s="123">
        <f t="shared" si="45"/>
        <v>0</v>
      </c>
      <c r="AZ36" s="296"/>
      <c r="BA36" s="118"/>
      <c r="BB36" s="302"/>
      <c r="BC36" s="354"/>
      <c r="BD36" s="300"/>
      <c r="BE36" s="139"/>
      <c r="BF36" s="117"/>
      <c r="BG36" s="120"/>
      <c r="BH36" s="121"/>
      <c r="BI36" s="122"/>
      <c r="BJ36" s="123">
        <f t="shared" si="46"/>
        <v>0</v>
      </c>
      <c r="BK36" s="296"/>
      <c r="BL36" s="118"/>
      <c r="BM36" s="302"/>
      <c r="BN36" s="354"/>
      <c r="BO36" s="300"/>
      <c r="BP36" s="139"/>
      <c r="BQ36" s="117"/>
      <c r="BR36" s="120"/>
      <c r="BS36" s="121"/>
      <c r="BT36" s="122"/>
      <c r="BU36" s="123">
        <f t="shared" si="47"/>
        <v>0</v>
      </c>
      <c r="BV36" s="296"/>
      <c r="BW36" s="118"/>
      <c r="BX36" s="302"/>
      <c r="BY36" s="354"/>
      <c r="BZ36" s="300"/>
      <c r="CA36" s="139"/>
      <c r="CB36" s="117"/>
      <c r="CC36" s="120"/>
      <c r="CD36" s="121"/>
      <c r="CE36" s="122"/>
      <c r="CF36" s="123">
        <f t="shared" si="48"/>
        <v>0</v>
      </c>
      <c r="CG36" s="296"/>
      <c r="CH36" s="118"/>
      <c r="CI36" s="302"/>
      <c r="CJ36" s="354"/>
      <c r="CK36" s="300"/>
      <c r="CL36" s="139"/>
      <c r="CM36" s="117"/>
      <c r="CN36" s="120"/>
      <c r="CO36" s="121"/>
      <c r="CP36" s="122"/>
      <c r="CQ36" s="123">
        <f t="shared" si="37"/>
        <v>0</v>
      </c>
      <c r="CR36" s="296"/>
      <c r="CS36" s="118"/>
      <c r="CT36" s="302"/>
      <c r="CU36" s="354"/>
      <c r="CV36" s="300"/>
      <c r="CW36" s="139"/>
      <c r="CX36" s="117"/>
      <c r="CY36" s="120"/>
      <c r="CZ36" s="121"/>
      <c r="DA36" s="122"/>
      <c r="DB36" s="123">
        <f t="shared" si="38"/>
        <v>0</v>
      </c>
      <c r="DC36" s="296"/>
      <c r="DD36" s="118"/>
      <c r="DE36" s="302"/>
      <c r="DF36" s="354"/>
      <c r="DG36" s="300"/>
      <c r="DH36" s="139"/>
      <c r="DI36" s="117"/>
      <c r="DJ36" s="120"/>
      <c r="DK36" s="121"/>
      <c r="DL36" s="122"/>
      <c r="DM36" s="123">
        <f t="shared" si="39"/>
        <v>0</v>
      </c>
      <c r="DN36" s="296"/>
      <c r="DO36" s="118"/>
      <c r="DP36" s="302"/>
      <c r="DQ36" s="354"/>
      <c r="DR36" s="300"/>
      <c r="DS36" s="139"/>
      <c r="DT36" s="117"/>
      <c r="DU36" s="120"/>
      <c r="DV36" s="121"/>
      <c r="DW36" s="122"/>
      <c r="DX36" s="123">
        <f t="shared" si="40"/>
        <v>0</v>
      </c>
      <c r="DY36" s="296"/>
      <c r="DZ36" s="118"/>
      <c r="EA36" s="302"/>
      <c r="EB36" s="354"/>
    </row>
    <row r="37" spans="1:133" x14ac:dyDescent="0.25">
      <c r="A37" s="139"/>
      <c r="B37" s="137"/>
      <c r="C37" s="120"/>
      <c r="D37" s="120"/>
      <c r="E37" s="121"/>
      <c r="F37" s="122"/>
      <c r="G37" s="138">
        <f t="shared" si="41"/>
        <v>0</v>
      </c>
      <c r="H37" s="74"/>
      <c r="I37" s="73"/>
      <c r="J37" s="127"/>
      <c r="K37" s="135"/>
      <c r="L37" s="300"/>
      <c r="M37" s="139"/>
      <c r="N37" s="137"/>
      <c r="O37" s="120"/>
      <c r="P37" s="121"/>
      <c r="Q37" s="122"/>
      <c r="R37" s="138">
        <f t="shared" si="42"/>
        <v>0</v>
      </c>
      <c r="S37" s="296"/>
      <c r="T37" s="118"/>
      <c r="U37" s="302"/>
      <c r="V37" s="354"/>
      <c r="W37" s="300"/>
      <c r="X37" s="139"/>
      <c r="Y37" s="137"/>
      <c r="Z37" s="120"/>
      <c r="AA37" s="121"/>
      <c r="AB37" s="122"/>
      <c r="AC37" s="138">
        <f t="shared" si="43"/>
        <v>0</v>
      </c>
      <c r="AD37" s="296"/>
      <c r="AE37" s="118"/>
      <c r="AF37" s="302"/>
      <c r="AG37" s="354"/>
      <c r="AH37" s="300"/>
      <c r="AI37" s="139"/>
      <c r="AJ37" s="117"/>
      <c r="AK37" s="120"/>
      <c r="AL37" s="121"/>
      <c r="AM37" s="122"/>
      <c r="AN37" s="123">
        <f t="shared" si="44"/>
        <v>0</v>
      </c>
      <c r="AO37" s="296"/>
      <c r="AP37" s="118"/>
      <c r="AQ37" s="302"/>
      <c r="AR37" s="354"/>
      <c r="AS37" s="300"/>
      <c r="AT37" s="139"/>
      <c r="AU37" s="117"/>
      <c r="AV37" s="120"/>
      <c r="AW37" s="121"/>
      <c r="AX37" s="122"/>
      <c r="AY37" s="123">
        <f t="shared" si="45"/>
        <v>0</v>
      </c>
      <c r="AZ37" s="296"/>
      <c r="BA37" s="118"/>
      <c r="BB37" s="302"/>
      <c r="BC37" s="354"/>
      <c r="BD37" s="300"/>
      <c r="BE37" s="139"/>
      <c r="BF37" s="117"/>
      <c r="BG37" s="120"/>
      <c r="BH37" s="121"/>
      <c r="BI37" s="122"/>
      <c r="BJ37" s="123">
        <f t="shared" si="46"/>
        <v>0</v>
      </c>
      <c r="BK37" s="296"/>
      <c r="BL37" s="118"/>
      <c r="BM37" s="302"/>
      <c r="BN37" s="354"/>
      <c r="BO37" s="300"/>
      <c r="BP37" s="139"/>
      <c r="BQ37" s="117"/>
      <c r="BR37" s="120"/>
      <c r="BS37" s="121"/>
      <c r="BT37" s="122"/>
      <c r="BU37" s="123">
        <f t="shared" si="47"/>
        <v>0</v>
      </c>
      <c r="BV37" s="296"/>
      <c r="BW37" s="118"/>
      <c r="BX37" s="302"/>
      <c r="BY37" s="354"/>
      <c r="BZ37" s="300"/>
      <c r="CA37" s="139"/>
      <c r="CB37" s="117"/>
      <c r="CC37" s="120"/>
      <c r="CD37" s="121"/>
      <c r="CE37" s="122"/>
      <c r="CF37" s="123">
        <f t="shared" si="48"/>
        <v>0</v>
      </c>
      <c r="CG37" s="296"/>
      <c r="CH37" s="118"/>
      <c r="CI37" s="302"/>
      <c r="CJ37" s="354"/>
      <c r="CK37" s="300"/>
      <c r="CL37" s="139"/>
      <c r="CM37" s="117"/>
      <c r="CN37" s="120"/>
      <c r="CO37" s="121"/>
      <c r="CP37" s="122"/>
      <c r="CQ37" s="123">
        <f t="shared" si="37"/>
        <v>0</v>
      </c>
      <c r="CR37" s="296"/>
      <c r="CS37" s="118"/>
      <c r="CT37" s="302"/>
      <c r="CU37" s="354"/>
      <c r="CV37" s="300"/>
      <c r="CW37" s="139"/>
      <c r="CX37" s="117"/>
      <c r="CY37" s="120"/>
      <c r="CZ37" s="121"/>
      <c r="DA37" s="122"/>
      <c r="DB37" s="123">
        <f t="shared" si="38"/>
        <v>0</v>
      </c>
      <c r="DC37" s="296"/>
      <c r="DD37" s="118"/>
      <c r="DE37" s="302"/>
      <c r="DF37" s="354"/>
      <c r="DG37" s="300"/>
      <c r="DH37" s="139"/>
      <c r="DI37" s="117"/>
      <c r="DJ37" s="120"/>
      <c r="DK37" s="121"/>
      <c r="DL37" s="122"/>
      <c r="DM37" s="123">
        <f t="shared" si="39"/>
        <v>0</v>
      </c>
      <c r="DN37" s="296"/>
      <c r="DO37" s="118"/>
      <c r="DP37" s="302"/>
      <c r="DQ37" s="354"/>
      <c r="DR37" s="300"/>
      <c r="DS37" s="139"/>
      <c r="DT37" s="117"/>
      <c r="DU37" s="120"/>
      <c r="DV37" s="121"/>
      <c r="DW37" s="122"/>
      <c r="DX37" s="123">
        <f t="shared" si="40"/>
        <v>0</v>
      </c>
      <c r="DY37" s="296"/>
      <c r="DZ37" s="118"/>
      <c r="EA37" s="302"/>
      <c r="EB37" s="354"/>
    </row>
    <row r="38" spans="1:133" ht="15.75" thickBot="1" x14ac:dyDescent="0.3">
      <c r="A38" s="323"/>
      <c r="B38" s="324"/>
      <c r="C38" s="325"/>
      <c r="D38" s="325"/>
      <c r="E38" s="326"/>
      <c r="F38" s="327"/>
      <c r="G38" s="328">
        <f t="shared" si="41"/>
        <v>0</v>
      </c>
      <c r="H38" s="329"/>
      <c r="I38" s="330"/>
      <c r="J38" s="331"/>
      <c r="K38" s="332"/>
      <c r="L38" s="300"/>
      <c r="M38" s="323"/>
      <c r="N38" s="324"/>
      <c r="O38" s="325"/>
      <c r="P38" s="326"/>
      <c r="Q38" s="327"/>
      <c r="R38" s="328">
        <f t="shared" si="42"/>
        <v>0</v>
      </c>
      <c r="S38" s="136"/>
      <c r="T38" s="355"/>
      <c r="U38" s="359"/>
      <c r="V38" s="360"/>
      <c r="W38" s="300"/>
      <c r="X38" s="323"/>
      <c r="Y38" s="324"/>
      <c r="Z38" s="325"/>
      <c r="AA38" s="326"/>
      <c r="AB38" s="327"/>
      <c r="AC38" s="328">
        <f t="shared" si="43"/>
        <v>0</v>
      </c>
      <c r="AD38" s="136"/>
      <c r="AE38" s="355"/>
      <c r="AF38" s="359"/>
      <c r="AG38" s="360"/>
      <c r="AH38" s="300"/>
      <c r="AI38" s="323"/>
      <c r="AJ38" s="378"/>
      <c r="AK38" s="325"/>
      <c r="AL38" s="326"/>
      <c r="AM38" s="327"/>
      <c r="AN38" s="379">
        <f t="shared" si="44"/>
        <v>0</v>
      </c>
      <c r="AO38" s="136"/>
      <c r="AP38" s="355"/>
      <c r="AQ38" s="359"/>
      <c r="AR38" s="360"/>
      <c r="AS38" s="300"/>
      <c r="AT38" s="323"/>
      <c r="AU38" s="378"/>
      <c r="AV38" s="325"/>
      <c r="AW38" s="326"/>
      <c r="AX38" s="327"/>
      <c r="AY38" s="379">
        <f t="shared" si="45"/>
        <v>0</v>
      </c>
      <c r="AZ38" s="136"/>
      <c r="BA38" s="355"/>
      <c r="BB38" s="359"/>
      <c r="BC38" s="360"/>
      <c r="BD38" s="300"/>
      <c r="BE38" s="323"/>
      <c r="BF38" s="378"/>
      <c r="BG38" s="325"/>
      <c r="BH38" s="326"/>
      <c r="BI38" s="327"/>
      <c r="BJ38" s="379">
        <f t="shared" si="46"/>
        <v>0</v>
      </c>
      <c r="BK38" s="136"/>
      <c r="BL38" s="355"/>
      <c r="BM38" s="359"/>
      <c r="BN38" s="360"/>
      <c r="BO38" s="300"/>
      <c r="BP38" s="323"/>
      <c r="BQ38" s="378"/>
      <c r="BR38" s="325"/>
      <c r="BS38" s="326"/>
      <c r="BT38" s="327"/>
      <c r="BU38" s="379">
        <f t="shared" si="47"/>
        <v>0</v>
      </c>
      <c r="BV38" s="136"/>
      <c r="BW38" s="355"/>
      <c r="BX38" s="359"/>
      <c r="BY38" s="360"/>
      <c r="BZ38" s="300"/>
      <c r="CA38" s="323"/>
      <c r="CB38" s="378"/>
      <c r="CC38" s="325"/>
      <c r="CD38" s="326"/>
      <c r="CE38" s="327"/>
      <c r="CF38" s="379">
        <f t="shared" si="48"/>
        <v>0</v>
      </c>
      <c r="CG38" s="136"/>
      <c r="CH38" s="355"/>
      <c r="CI38" s="359"/>
      <c r="CJ38" s="360"/>
      <c r="CK38" s="300"/>
      <c r="CL38" s="323"/>
      <c r="CM38" s="378"/>
      <c r="CN38" s="325"/>
      <c r="CO38" s="326"/>
      <c r="CP38" s="327"/>
      <c r="CQ38" s="379">
        <f t="shared" si="37"/>
        <v>0</v>
      </c>
      <c r="CR38" s="136"/>
      <c r="CS38" s="355"/>
      <c r="CT38" s="359"/>
      <c r="CU38" s="360"/>
      <c r="CV38" s="300"/>
      <c r="CW38" s="323"/>
      <c r="CX38" s="378"/>
      <c r="CY38" s="325"/>
      <c r="CZ38" s="326"/>
      <c r="DA38" s="327"/>
      <c r="DB38" s="379">
        <f t="shared" si="38"/>
        <v>0</v>
      </c>
      <c r="DC38" s="136"/>
      <c r="DD38" s="355"/>
      <c r="DE38" s="359"/>
      <c r="DF38" s="360"/>
      <c r="DG38" s="300"/>
      <c r="DH38" s="323"/>
      <c r="DI38" s="378"/>
      <c r="DJ38" s="325"/>
      <c r="DK38" s="326"/>
      <c r="DL38" s="327"/>
      <c r="DM38" s="379">
        <f t="shared" si="39"/>
        <v>0</v>
      </c>
      <c r="DN38" s="136"/>
      <c r="DO38" s="355"/>
      <c r="DP38" s="359"/>
      <c r="DQ38" s="360"/>
      <c r="DR38" s="300"/>
      <c r="DS38" s="323"/>
      <c r="DT38" s="378"/>
      <c r="DU38" s="325"/>
      <c r="DV38" s="326"/>
      <c r="DW38" s="327"/>
      <c r="DX38" s="379">
        <f t="shared" si="40"/>
        <v>0</v>
      </c>
      <c r="DY38" s="136"/>
      <c r="DZ38" s="355"/>
      <c r="EA38" s="359"/>
      <c r="EB38" s="360"/>
      <c r="EC38" s="44"/>
    </row>
    <row r="39" spans="1:133" x14ac:dyDescent="0.25">
      <c r="A39" s="313"/>
      <c r="B39" s="314"/>
      <c r="C39" s="315"/>
      <c r="D39" s="315"/>
      <c r="E39" s="316"/>
      <c r="F39" s="317"/>
      <c r="G39" s="318">
        <f t="shared" ref="G39:G50" si="49">+E39*F39</f>
        <v>0</v>
      </c>
      <c r="H39" s="319">
        <f>+SUM(G39:G44)</f>
        <v>0</v>
      </c>
      <c r="I39" s="320">
        <v>1</v>
      </c>
      <c r="J39" s="321">
        <f>IF(I39=1,H39,0)</f>
        <v>0</v>
      </c>
      <c r="K39" s="322">
        <f>IF(I39=2,H39,0)</f>
        <v>0</v>
      </c>
      <c r="L39" s="300"/>
      <c r="M39" s="313"/>
      <c r="N39" s="314"/>
      <c r="O39" s="315"/>
      <c r="P39" s="316"/>
      <c r="Q39" s="317"/>
      <c r="R39" s="318">
        <f t="shared" si="42"/>
        <v>0</v>
      </c>
      <c r="S39" s="319">
        <f>+SUM(R39:R44)</f>
        <v>0</v>
      </c>
      <c r="T39" s="320">
        <v>1</v>
      </c>
      <c r="U39" s="321">
        <f>IF(T39=1,S39,0)</f>
        <v>0</v>
      </c>
      <c r="V39" s="322">
        <f>IF(T39=2,S39,0)</f>
        <v>0</v>
      </c>
      <c r="W39" s="300"/>
      <c r="X39" s="313"/>
      <c r="Y39" s="314"/>
      <c r="Z39" s="315"/>
      <c r="AA39" s="316"/>
      <c r="AB39" s="317"/>
      <c r="AC39" s="318">
        <f t="shared" si="43"/>
        <v>0</v>
      </c>
      <c r="AD39" s="319">
        <f>+SUM(AC39:AC44)</f>
        <v>0</v>
      </c>
      <c r="AE39" s="320">
        <v>1</v>
      </c>
      <c r="AF39" s="321">
        <f>IF(AE39=1,AD39,0)</f>
        <v>0</v>
      </c>
      <c r="AG39" s="322">
        <f>IF(AE39=2,AD39,0)</f>
        <v>0</v>
      </c>
      <c r="AH39" s="300"/>
      <c r="AI39" s="313"/>
      <c r="AJ39" s="374"/>
      <c r="AK39" s="315"/>
      <c r="AL39" s="316"/>
      <c r="AM39" s="317"/>
      <c r="AN39" s="375">
        <f t="shared" si="44"/>
        <v>0</v>
      </c>
      <c r="AO39" s="319">
        <f>+SUM(AN39:AN44)</f>
        <v>0</v>
      </c>
      <c r="AP39" s="320">
        <v>1</v>
      </c>
      <c r="AQ39" s="376">
        <f>IF(AP39=1,AO39,0)</f>
        <v>0</v>
      </c>
      <c r="AR39" s="377">
        <f>IF(AP39=2,AO39,0)</f>
        <v>0</v>
      </c>
      <c r="AS39" s="300"/>
      <c r="AT39" s="313"/>
      <c r="AU39" s="374"/>
      <c r="AV39" s="315"/>
      <c r="AW39" s="316"/>
      <c r="AX39" s="317"/>
      <c r="AY39" s="375">
        <f t="shared" si="45"/>
        <v>0</v>
      </c>
      <c r="AZ39" s="319">
        <f>+SUM(AY39:AY44)</f>
        <v>0</v>
      </c>
      <c r="BA39" s="320">
        <v>1</v>
      </c>
      <c r="BB39" s="376">
        <f>IF(BA39=1,AZ39,0)</f>
        <v>0</v>
      </c>
      <c r="BC39" s="377">
        <f>IF(BA39=2,AZ39,0)</f>
        <v>0</v>
      </c>
      <c r="BD39" s="300"/>
      <c r="BE39" s="313"/>
      <c r="BF39" s="374"/>
      <c r="BG39" s="315"/>
      <c r="BH39" s="316"/>
      <c r="BI39" s="317"/>
      <c r="BJ39" s="375">
        <f t="shared" si="46"/>
        <v>0</v>
      </c>
      <c r="BK39" s="319">
        <f>+SUM(BJ39:BJ44)</f>
        <v>0</v>
      </c>
      <c r="BL39" s="320">
        <v>1</v>
      </c>
      <c r="BM39" s="376">
        <f>IF(BL39=1,BK39,0)</f>
        <v>0</v>
      </c>
      <c r="BN39" s="377">
        <f>IF(BL39=2,BK39,0)</f>
        <v>0</v>
      </c>
      <c r="BO39" s="300"/>
      <c r="BP39" s="313"/>
      <c r="BQ39" s="374"/>
      <c r="BR39" s="315"/>
      <c r="BS39" s="316"/>
      <c r="BT39" s="317"/>
      <c r="BU39" s="375">
        <f t="shared" si="47"/>
        <v>0</v>
      </c>
      <c r="BV39" s="319">
        <f>+SUM(BU39:BU44)</f>
        <v>0</v>
      </c>
      <c r="BW39" s="320">
        <v>1</v>
      </c>
      <c r="BX39" s="376">
        <f>IF(BW39=1,BV39,0)</f>
        <v>0</v>
      </c>
      <c r="BY39" s="377">
        <f>IF(BW39=2,BV39,0)</f>
        <v>0</v>
      </c>
      <c r="BZ39" s="300"/>
      <c r="CA39" s="313"/>
      <c r="CB39" s="374"/>
      <c r="CC39" s="315"/>
      <c r="CD39" s="316"/>
      <c r="CE39" s="317"/>
      <c r="CF39" s="375">
        <f t="shared" si="48"/>
        <v>0</v>
      </c>
      <c r="CG39" s="319">
        <f>+SUM(CF39:CF44)</f>
        <v>0</v>
      </c>
      <c r="CH39" s="320">
        <v>1</v>
      </c>
      <c r="CI39" s="376">
        <f>IF(CH39=1,CG39,0)</f>
        <v>0</v>
      </c>
      <c r="CJ39" s="377">
        <f>IF(CH39=2,CG39,0)</f>
        <v>0</v>
      </c>
      <c r="CK39" s="300"/>
      <c r="CL39" s="313"/>
      <c r="CM39" s="374"/>
      <c r="CN39" s="315"/>
      <c r="CO39" s="316"/>
      <c r="CP39" s="317"/>
      <c r="CQ39" s="375">
        <f t="shared" si="37"/>
        <v>0</v>
      </c>
      <c r="CR39" s="319">
        <f>+SUM(CQ39:CQ44)</f>
        <v>0</v>
      </c>
      <c r="CS39" s="320">
        <v>1</v>
      </c>
      <c r="CT39" s="376">
        <f>IF(CS39=1,CR39,0)</f>
        <v>0</v>
      </c>
      <c r="CU39" s="377">
        <f>IF(CS39=2,CR39,0)</f>
        <v>0</v>
      </c>
      <c r="CV39" s="300"/>
      <c r="CW39" s="313"/>
      <c r="CX39" s="374"/>
      <c r="CY39" s="315"/>
      <c r="CZ39" s="316"/>
      <c r="DA39" s="317"/>
      <c r="DB39" s="375">
        <f t="shared" si="38"/>
        <v>0</v>
      </c>
      <c r="DC39" s="319">
        <f>+SUM(DB39:DB44)</f>
        <v>0</v>
      </c>
      <c r="DD39" s="320">
        <v>1</v>
      </c>
      <c r="DE39" s="376">
        <f>IF(DD39=1,DC39,0)</f>
        <v>0</v>
      </c>
      <c r="DF39" s="377">
        <f>IF(DD39=2,DC39,0)</f>
        <v>0</v>
      </c>
      <c r="DG39" s="300"/>
      <c r="DH39" s="313"/>
      <c r="DI39" s="374"/>
      <c r="DJ39" s="315"/>
      <c r="DK39" s="316"/>
      <c r="DL39" s="317"/>
      <c r="DM39" s="375">
        <f t="shared" si="39"/>
        <v>0</v>
      </c>
      <c r="DN39" s="319">
        <f>+SUM(DM39:DM44)</f>
        <v>0</v>
      </c>
      <c r="DO39" s="320">
        <v>1</v>
      </c>
      <c r="DP39" s="376">
        <f>IF(DO39=1,DN39,0)</f>
        <v>0</v>
      </c>
      <c r="DQ39" s="377">
        <f>IF(DO39=2,DN39,0)</f>
        <v>0</v>
      </c>
      <c r="DR39" s="300"/>
      <c r="DS39" s="313"/>
      <c r="DT39" s="374"/>
      <c r="DU39" s="315"/>
      <c r="DV39" s="316"/>
      <c r="DW39" s="317"/>
      <c r="DX39" s="375">
        <f t="shared" si="40"/>
        <v>0</v>
      </c>
      <c r="DY39" s="319">
        <f>+SUM(DX39:DX44)</f>
        <v>0</v>
      </c>
      <c r="DZ39" s="320">
        <v>1</v>
      </c>
      <c r="EA39" s="376">
        <f>IF(DZ39=1,DY39,0)</f>
        <v>0</v>
      </c>
      <c r="EB39" s="377">
        <f>IF(DZ39=2,DY39,0)</f>
        <v>0</v>
      </c>
    </row>
    <row r="40" spans="1:133" x14ac:dyDescent="0.25">
      <c r="A40" s="139"/>
      <c r="B40" s="137"/>
      <c r="C40" s="120"/>
      <c r="D40" s="120"/>
      <c r="E40" s="121"/>
      <c r="F40" s="122"/>
      <c r="G40" s="138">
        <f t="shared" si="49"/>
        <v>0</v>
      </c>
      <c r="H40" s="74"/>
      <c r="I40" s="73"/>
      <c r="J40" s="127"/>
      <c r="K40" s="135"/>
      <c r="L40" s="300"/>
      <c r="M40" s="139"/>
      <c r="N40" s="137"/>
      <c r="O40" s="120"/>
      <c r="P40" s="121"/>
      <c r="Q40" s="122"/>
      <c r="R40" s="138">
        <f t="shared" si="42"/>
        <v>0</v>
      </c>
      <c r="S40" s="296"/>
      <c r="T40" s="118"/>
      <c r="U40" s="302"/>
      <c r="V40" s="354"/>
      <c r="W40" s="300"/>
      <c r="X40" s="139"/>
      <c r="Y40" s="137"/>
      <c r="Z40" s="120"/>
      <c r="AA40" s="121"/>
      <c r="AB40" s="122"/>
      <c r="AC40" s="138">
        <f t="shared" si="43"/>
        <v>0</v>
      </c>
      <c r="AD40" s="296"/>
      <c r="AE40" s="118"/>
      <c r="AF40" s="302"/>
      <c r="AG40" s="354"/>
      <c r="AH40" s="300"/>
      <c r="AI40" s="139"/>
      <c r="AJ40" s="117"/>
      <c r="AK40" s="120"/>
      <c r="AL40" s="121"/>
      <c r="AM40" s="122"/>
      <c r="AN40" s="123">
        <f t="shared" si="44"/>
        <v>0</v>
      </c>
      <c r="AO40" s="296"/>
      <c r="AP40" s="118"/>
      <c r="AQ40" s="302"/>
      <c r="AR40" s="354"/>
      <c r="AS40" s="300"/>
      <c r="AT40" s="139"/>
      <c r="AU40" s="117"/>
      <c r="AV40" s="120"/>
      <c r="AW40" s="121"/>
      <c r="AX40" s="122"/>
      <c r="AY40" s="123">
        <f t="shared" si="45"/>
        <v>0</v>
      </c>
      <c r="AZ40" s="296"/>
      <c r="BA40" s="118"/>
      <c r="BB40" s="302"/>
      <c r="BC40" s="354"/>
      <c r="BD40" s="300"/>
      <c r="BE40" s="139"/>
      <c r="BF40" s="117"/>
      <c r="BG40" s="120"/>
      <c r="BH40" s="121"/>
      <c r="BI40" s="122"/>
      <c r="BJ40" s="123">
        <f t="shared" si="46"/>
        <v>0</v>
      </c>
      <c r="BK40" s="296"/>
      <c r="BL40" s="118"/>
      <c r="BM40" s="302"/>
      <c r="BN40" s="354"/>
      <c r="BO40" s="300"/>
      <c r="BP40" s="139"/>
      <c r="BQ40" s="117"/>
      <c r="BR40" s="120"/>
      <c r="BS40" s="121"/>
      <c r="BT40" s="122"/>
      <c r="BU40" s="123">
        <f t="shared" si="47"/>
        <v>0</v>
      </c>
      <c r="BV40" s="296"/>
      <c r="BW40" s="118"/>
      <c r="BX40" s="302"/>
      <c r="BY40" s="354"/>
      <c r="BZ40" s="300"/>
      <c r="CA40" s="139"/>
      <c r="CB40" s="117"/>
      <c r="CC40" s="120"/>
      <c r="CD40" s="121"/>
      <c r="CE40" s="122"/>
      <c r="CF40" s="123">
        <f t="shared" si="48"/>
        <v>0</v>
      </c>
      <c r="CG40" s="296"/>
      <c r="CH40" s="118"/>
      <c r="CI40" s="302"/>
      <c r="CJ40" s="354"/>
      <c r="CK40" s="300"/>
      <c r="CL40" s="139"/>
      <c r="CM40" s="117"/>
      <c r="CN40" s="120"/>
      <c r="CO40" s="121"/>
      <c r="CP40" s="122"/>
      <c r="CQ40" s="123">
        <f t="shared" si="37"/>
        <v>0</v>
      </c>
      <c r="CR40" s="296"/>
      <c r="CS40" s="118"/>
      <c r="CT40" s="302"/>
      <c r="CU40" s="354"/>
      <c r="CV40" s="300"/>
      <c r="CW40" s="139"/>
      <c r="CX40" s="117"/>
      <c r="CY40" s="120"/>
      <c r="CZ40" s="121"/>
      <c r="DA40" s="122"/>
      <c r="DB40" s="123">
        <f t="shared" si="38"/>
        <v>0</v>
      </c>
      <c r="DC40" s="296"/>
      <c r="DD40" s="118"/>
      <c r="DE40" s="302"/>
      <c r="DF40" s="354"/>
      <c r="DG40" s="300"/>
      <c r="DH40" s="139"/>
      <c r="DI40" s="117"/>
      <c r="DJ40" s="120"/>
      <c r="DK40" s="121"/>
      <c r="DL40" s="122"/>
      <c r="DM40" s="123">
        <f t="shared" si="39"/>
        <v>0</v>
      </c>
      <c r="DN40" s="296"/>
      <c r="DO40" s="118"/>
      <c r="DP40" s="302"/>
      <c r="DQ40" s="354"/>
      <c r="DR40" s="300"/>
      <c r="DS40" s="139"/>
      <c r="DT40" s="117"/>
      <c r="DU40" s="120"/>
      <c r="DV40" s="121"/>
      <c r="DW40" s="122"/>
      <c r="DX40" s="123">
        <f t="shared" si="40"/>
        <v>0</v>
      </c>
      <c r="DY40" s="296"/>
      <c r="DZ40" s="118"/>
      <c r="EA40" s="302"/>
      <c r="EB40" s="354"/>
    </row>
    <row r="41" spans="1:133" x14ac:dyDescent="0.25">
      <c r="A41" s="139"/>
      <c r="B41" s="137"/>
      <c r="C41" s="120"/>
      <c r="D41" s="120"/>
      <c r="E41" s="121"/>
      <c r="F41" s="122"/>
      <c r="G41" s="138">
        <f t="shared" si="49"/>
        <v>0</v>
      </c>
      <c r="H41" s="74"/>
      <c r="I41" s="73"/>
      <c r="J41" s="127"/>
      <c r="K41" s="135"/>
      <c r="L41" s="300"/>
      <c r="M41" s="139"/>
      <c r="N41" s="137"/>
      <c r="O41" s="120"/>
      <c r="P41" s="121"/>
      <c r="Q41" s="122"/>
      <c r="R41" s="138">
        <f t="shared" si="42"/>
        <v>0</v>
      </c>
      <c r="S41" s="296"/>
      <c r="T41" s="118"/>
      <c r="U41" s="302"/>
      <c r="V41" s="354"/>
      <c r="W41" s="300"/>
      <c r="X41" s="139"/>
      <c r="Y41" s="137"/>
      <c r="Z41" s="120"/>
      <c r="AA41" s="121"/>
      <c r="AB41" s="122"/>
      <c r="AC41" s="138">
        <f t="shared" si="43"/>
        <v>0</v>
      </c>
      <c r="AD41" s="296"/>
      <c r="AE41" s="118"/>
      <c r="AF41" s="302"/>
      <c r="AG41" s="354"/>
      <c r="AH41" s="300"/>
      <c r="AI41" s="139"/>
      <c r="AJ41" s="117"/>
      <c r="AK41" s="120"/>
      <c r="AL41" s="121"/>
      <c r="AM41" s="122"/>
      <c r="AN41" s="123">
        <f t="shared" si="44"/>
        <v>0</v>
      </c>
      <c r="AO41" s="296"/>
      <c r="AP41" s="118"/>
      <c r="AQ41" s="302"/>
      <c r="AR41" s="354"/>
      <c r="AS41" s="300"/>
      <c r="AT41" s="139"/>
      <c r="AU41" s="117"/>
      <c r="AV41" s="120"/>
      <c r="AW41" s="121"/>
      <c r="AX41" s="122"/>
      <c r="AY41" s="123">
        <f t="shared" si="45"/>
        <v>0</v>
      </c>
      <c r="AZ41" s="296"/>
      <c r="BA41" s="118"/>
      <c r="BB41" s="302"/>
      <c r="BC41" s="354"/>
      <c r="BD41" s="300"/>
      <c r="BE41" s="139"/>
      <c r="BF41" s="117"/>
      <c r="BG41" s="120"/>
      <c r="BH41" s="121"/>
      <c r="BI41" s="122"/>
      <c r="BJ41" s="123">
        <f t="shared" si="46"/>
        <v>0</v>
      </c>
      <c r="BK41" s="296"/>
      <c r="BL41" s="118"/>
      <c r="BM41" s="302"/>
      <c r="BN41" s="354"/>
      <c r="BO41" s="300"/>
      <c r="BP41" s="139"/>
      <c r="BQ41" s="117"/>
      <c r="BR41" s="120"/>
      <c r="BS41" s="121"/>
      <c r="BT41" s="122"/>
      <c r="BU41" s="123">
        <f t="shared" si="47"/>
        <v>0</v>
      </c>
      <c r="BV41" s="296"/>
      <c r="BW41" s="118"/>
      <c r="BX41" s="302"/>
      <c r="BY41" s="354"/>
      <c r="BZ41" s="300"/>
      <c r="CA41" s="139"/>
      <c r="CB41" s="117"/>
      <c r="CC41" s="120"/>
      <c r="CD41" s="121"/>
      <c r="CE41" s="122"/>
      <c r="CF41" s="123">
        <f t="shared" si="48"/>
        <v>0</v>
      </c>
      <c r="CG41" s="296"/>
      <c r="CH41" s="118"/>
      <c r="CI41" s="302"/>
      <c r="CJ41" s="354"/>
      <c r="CK41" s="300"/>
      <c r="CL41" s="139"/>
      <c r="CM41" s="117"/>
      <c r="CN41" s="120"/>
      <c r="CO41" s="121"/>
      <c r="CP41" s="122"/>
      <c r="CQ41" s="123">
        <f t="shared" si="37"/>
        <v>0</v>
      </c>
      <c r="CR41" s="296"/>
      <c r="CS41" s="118"/>
      <c r="CT41" s="302"/>
      <c r="CU41" s="354"/>
      <c r="CV41" s="300"/>
      <c r="CW41" s="139"/>
      <c r="CX41" s="117"/>
      <c r="CY41" s="120"/>
      <c r="CZ41" s="121"/>
      <c r="DA41" s="122"/>
      <c r="DB41" s="123">
        <f t="shared" si="38"/>
        <v>0</v>
      </c>
      <c r="DC41" s="296"/>
      <c r="DD41" s="118"/>
      <c r="DE41" s="302"/>
      <c r="DF41" s="354"/>
      <c r="DG41" s="300"/>
      <c r="DH41" s="139"/>
      <c r="DI41" s="117"/>
      <c r="DJ41" s="120"/>
      <c r="DK41" s="121"/>
      <c r="DL41" s="122"/>
      <c r="DM41" s="123">
        <f t="shared" si="39"/>
        <v>0</v>
      </c>
      <c r="DN41" s="296"/>
      <c r="DO41" s="118"/>
      <c r="DP41" s="302"/>
      <c r="DQ41" s="354"/>
      <c r="DR41" s="300"/>
      <c r="DS41" s="139"/>
      <c r="DT41" s="117"/>
      <c r="DU41" s="120"/>
      <c r="DV41" s="121"/>
      <c r="DW41" s="122"/>
      <c r="DX41" s="123">
        <f t="shared" si="40"/>
        <v>0</v>
      </c>
      <c r="DY41" s="296"/>
      <c r="DZ41" s="118"/>
      <c r="EA41" s="302"/>
      <c r="EB41" s="354"/>
    </row>
    <row r="42" spans="1:133" x14ac:dyDescent="0.25">
      <c r="A42" s="139"/>
      <c r="B42" s="137"/>
      <c r="C42" s="120"/>
      <c r="D42" s="120"/>
      <c r="E42" s="121"/>
      <c r="F42" s="122"/>
      <c r="G42" s="138">
        <f t="shared" si="49"/>
        <v>0</v>
      </c>
      <c r="H42" s="74"/>
      <c r="I42" s="73"/>
      <c r="J42" s="127"/>
      <c r="K42" s="135"/>
      <c r="L42" s="300"/>
      <c r="M42" s="139"/>
      <c r="N42" s="137"/>
      <c r="O42" s="120"/>
      <c r="P42" s="121"/>
      <c r="Q42" s="122"/>
      <c r="R42" s="138">
        <f t="shared" si="42"/>
        <v>0</v>
      </c>
      <c r="S42" s="296"/>
      <c r="T42" s="118"/>
      <c r="U42" s="302"/>
      <c r="V42" s="354"/>
      <c r="W42" s="300"/>
      <c r="X42" s="139"/>
      <c r="Y42" s="137"/>
      <c r="Z42" s="120"/>
      <c r="AA42" s="121"/>
      <c r="AB42" s="122"/>
      <c r="AC42" s="138">
        <f t="shared" si="43"/>
        <v>0</v>
      </c>
      <c r="AD42" s="296"/>
      <c r="AE42" s="118"/>
      <c r="AF42" s="302"/>
      <c r="AG42" s="354"/>
      <c r="AH42" s="300"/>
      <c r="AI42" s="139"/>
      <c r="AJ42" s="117"/>
      <c r="AK42" s="120"/>
      <c r="AL42" s="121"/>
      <c r="AM42" s="122"/>
      <c r="AN42" s="123">
        <f t="shared" si="44"/>
        <v>0</v>
      </c>
      <c r="AO42" s="296"/>
      <c r="AP42" s="118"/>
      <c r="AQ42" s="302"/>
      <c r="AR42" s="354"/>
      <c r="AS42" s="300"/>
      <c r="AT42" s="139"/>
      <c r="AU42" s="117"/>
      <c r="AV42" s="120"/>
      <c r="AW42" s="121"/>
      <c r="AX42" s="122"/>
      <c r="AY42" s="123">
        <f t="shared" si="45"/>
        <v>0</v>
      </c>
      <c r="AZ42" s="296"/>
      <c r="BA42" s="118"/>
      <c r="BB42" s="302"/>
      <c r="BC42" s="354"/>
      <c r="BD42" s="300"/>
      <c r="BE42" s="139"/>
      <c r="BF42" s="117"/>
      <c r="BG42" s="120"/>
      <c r="BH42" s="121"/>
      <c r="BI42" s="122"/>
      <c r="BJ42" s="123">
        <f t="shared" si="46"/>
        <v>0</v>
      </c>
      <c r="BK42" s="296"/>
      <c r="BL42" s="118"/>
      <c r="BM42" s="302"/>
      <c r="BN42" s="354"/>
      <c r="BO42" s="300"/>
      <c r="BP42" s="139"/>
      <c r="BQ42" s="117"/>
      <c r="BR42" s="120"/>
      <c r="BS42" s="121"/>
      <c r="BT42" s="122"/>
      <c r="BU42" s="123">
        <f t="shared" si="47"/>
        <v>0</v>
      </c>
      <c r="BV42" s="296"/>
      <c r="BW42" s="118"/>
      <c r="BX42" s="302"/>
      <c r="BY42" s="354"/>
      <c r="BZ42" s="300"/>
      <c r="CA42" s="139"/>
      <c r="CB42" s="117"/>
      <c r="CC42" s="120"/>
      <c r="CD42" s="121"/>
      <c r="CE42" s="122"/>
      <c r="CF42" s="123">
        <f t="shared" si="48"/>
        <v>0</v>
      </c>
      <c r="CG42" s="296"/>
      <c r="CH42" s="118"/>
      <c r="CI42" s="302"/>
      <c r="CJ42" s="354"/>
      <c r="CK42" s="300"/>
      <c r="CL42" s="139"/>
      <c r="CM42" s="117"/>
      <c r="CN42" s="120"/>
      <c r="CO42" s="121"/>
      <c r="CP42" s="122"/>
      <c r="CQ42" s="123">
        <f t="shared" si="37"/>
        <v>0</v>
      </c>
      <c r="CR42" s="296"/>
      <c r="CS42" s="118"/>
      <c r="CT42" s="302"/>
      <c r="CU42" s="354"/>
      <c r="CV42" s="300"/>
      <c r="CW42" s="139"/>
      <c r="CX42" s="117"/>
      <c r="CY42" s="120"/>
      <c r="CZ42" s="121"/>
      <c r="DA42" s="122"/>
      <c r="DB42" s="123">
        <f t="shared" si="38"/>
        <v>0</v>
      </c>
      <c r="DC42" s="296"/>
      <c r="DD42" s="118"/>
      <c r="DE42" s="302"/>
      <c r="DF42" s="354"/>
      <c r="DG42" s="300"/>
      <c r="DH42" s="139"/>
      <c r="DI42" s="117"/>
      <c r="DJ42" s="120"/>
      <c r="DK42" s="121"/>
      <c r="DL42" s="122"/>
      <c r="DM42" s="123">
        <f t="shared" si="39"/>
        <v>0</v>
      </c>
      <c r="DN42" s="296"/>
      <c r="DO42" s="118"/>
      <c r="DP42" s="302"/>
      <c r="DQ42" s="354"/>
      <c r="DR42" s="300"/>
      <c r="DS42" s="139"/>
      <c r="DT42" s="117"/>
      <c r="DU42" s="120"/>
      <c r="DV42" s="121"/>
      <c r="DW42" s="122"/>
      <c r="DX42" s="123">
        <f t="shared" si="40"/>
        <v>0</v>
      </c>
      <c r="DY42" s="296"/>
      <c r="DZ42" s="118"/>
      <c r="EA42" s="302"/>
      <c r="EB42" s="354"/>
    </row>
    <row r="43" spans="1:133" x14ac:dyDescent="0.25">
      <c r="A43" s="139"/>
      <c r="B43" s="137"/>
      <c r="C43" s="120"/>
      <c r="D43" s="120"/>
      <c r="E43" s="121"/>
      <c r="F43" s="122"/>
      <c r="G43" s="138">
        <f t="shared" si="49"/>
        <v>0</v>
      </c>
      <c r="H43" s="74"/>
      <c r="I43" s="73"/>
      <c r="J43" s="127"/>
      <c r="K43" s="135"/>
      <c r="L43" s="300"/>
      <c r="M43" s="139"/>
      <c r="N43" s="137"/>
      <c r="O43" s="120"/>
      <c r="P43" s="121"/>
      <c r="Q43" s="122"/>
      <c r="R43" s="138">
        <f t="shared" si="42"/>
        <v>0</v>
      </c>
      <c r="S43" s="296"/>
      <c r="T43" s="118"/>
      <c r="U43" s="302"/>
      <c r="V43" s="354"/>
      <c r="W43" s="300"/>
      <c r="X43" s="139"/>
      <c r="Y43" s="137"/>
      <c r="Z43" s="120"/>
      <c r="AA43" s="121"/>
      <c r="AB43" s="122"/>
      <c r="AC43" s="138">
        <f t="shared" si="43"/>
        <v>0</v>
      </c>
      <c r="AD43" s="296"/>
      <c r="AE43" s="118"/>
      <c r="AF43" s="302"/>
      <c r="AG43" s="354"/>
      <c r="AH43" s="300"/>
      <c r="AI43" s="139"/>
      <c r="AJ43" s="117"/>
      <c r="AK43" s="120"/>
      <c r="AL43" s="121"/>
      <c r="AM43" s="122"/>
      <c r="AN43" s="123">
        <f t="shared" si="44"/>
        <v>0</v>
      </c>
      <c r="AO43" s="296"/>
      <c r="AP43" s="118"/>
      <c r="AQ43" s="302"/>
      <c r="AR43" s="354"/>
      <c r="AS43" s="300"/>
      <c r="AT43" s="139"/>
      <c r="AU43" s="117"/>
      <c r="AV43" s="120"/>
      <c r="AW43" s="121"/>
      <c r="AX43" s="122"/>
      <c r="AY43" s="123">
        <f t="shared" si="45"/>
        <v>0</v>
      </c>
      <c r="AZ43" s="296"/>
      <c r="BA43" s="118"/>
      <c r="BB43" s="302"/>
      <c r="BC43" s="354"/>
      <c r="BD43" s="300"/>
      <c r="BE43" s="139"/>
      <c r="BF43" s="117"/>
      <c r="BG43" s="120"/>
      <c r="BH43" s="121"/>
      <c r="BI43" s="122"/>
      <c r="BJ43" s="123">
        <f t="shared" si="46"/>
        <v>0</v>
      </c>
      <c r="BK43" s="296"/>
      <c r="BL43" s="118"/>
      <c r="BM43" s="302"/>
      <c r="BN43" s="354"/>
      <c r="BO43" s="300"/>
      <c r="BP43" s="139"/>
      <c r="BQ43" s="117"/>
      <c r="BR43" s="120"/>
      <c r="BS43" s="121"/>
      <c r="BT43" s="122"/>
      <c r="BU43" s="123">
        <f t="shared" si="47"/>
        <v>0</v>
      </c>
      <c r="BV43" s="296"/>
      <c r="BW43" s="118"/>
      <c r="BX43" s="302"/>
      <c r="BY43" s="354"/>
      <c r="BZ43" s="300"/>
      <c r="CA43" s="139"/>
      <c r="CB43" s="117"/>
      <c r="CC43" s="120"/>
      <c r="CD43" s="121"/>
      <c r="CE43" s="122"/>
      <c r="CF43" s="123">
        <f t="shared" si="48"/>
        <v>0</v>
      </c>
      <c r="CG43" s="296"/>
      <c r="CH43" s="118"/>
      <c r="CI43" s="302"/>
      <c r="CJ43" s="354"/>
      <c r="CK43" s="300"/>
      <c r="CL43" s="139"/>
      <c r="CM43" s="117"/>
      <c r="CN43" s="120"/>
      <c r="CO43" s="121"/>
      <c r="CP43" s="122"/>
      <c r="CQ43" s="123">
        <f t="shared" si="37"/>
        <v>0</v>
      </c>
      <c r="CR43" s="296"/>
      <c r="CS43" s="118"/>
      <c r="CT43" s="302"/>
      <c r="CU43" s="354"/>
      <c r="CV43" s="300"/>
      <c r="CW43" s="139"/>
      <c r="CX43" s="117"/>
      <c r="CY43" s="120"/>
      <c r="CZ43" s="121"/>
      <c r="DA43" s="122"/>
      <c r="DB43" s="123">
        <f t="shared" si="38"/>
        <v>0</v>
      </c>
      <c r="DC43" s="296"/>
      <c r="DD43" s="118"/>
      <c r="DE43" s="302"/>
      <c r="DF43" s="354"/>
      <c r="DG43" s="300"/>
      <c r="DH43" s="139"/>
      <c r="DI43" s="117"/>
      <c r="DJ43" s="120"/>
      <c r="DK43" s="121"/>
      <c r="DL43" s="122"/>
      <c r="DM43" s="123">
        <f t="shared" si="39"/>
        <v>0</v>
      </c>
      <c r="DN43" s="296"/>
      <c r="DO43" s="118"/>
      <c r="DP43" s="302"/>
      <c r="DQ43" s="354"/>
      <c r="DR43" s="300"/>
      <c r="DS43" s="139"/>
      <c r="DT43" s="117"/>
      <c r="DU43" s="120"/>
      <c r="DV43" s="121"/>
      <c r="DW43" s="122"/>
      <c r="DX43" s="123">
        <f t="shared" si="40"/>
        <v>0</v>
      </c>
      <c r="DY43" s="296"/>
      <c r="DZ43" s="118"/>
      <c r="EA43" s="302"/>
      <c r="EB43" s="354"/>
    </row>
    <row r="44" spans="1:133" ht="15.75" thickBot="1" x14ac:dyDescent="0.3">
      <c r="A44" s="323"/>
      <c r="B44" s="324"/>
      <c r="C44" s="325"/>
      <c r="D44" s="325"/>
      <c r="E44" s="326"/>
      <c r="F44" s="327"/>
      <c r="G44" s="328">
        <f t="shared" si="49"/>
        <v>0</v>
      </c>
      <c r="H44" s="329"/>
      <c r="I44" s="330"/>
      <c r="J44" s="331"/>
      <c r="K44" s="332"/>
      <c r="L44" s="300"/>
      <c r="M44" s="323"/>
      <c r="N44" s="324"/>
      <c r="O44" s="325"/>
      <c r="P44" s="326"/>
      <c r="Q44" s="327"/>
      <c r="R44" s="328">
        <f t="shared" si="42"/>
        <v>0</v>
      </c>
      <c r="S44" s="136"/>
      <c r="T44" s="355"/>
      <c r="U44" s="359"/>
      <c r="V44" s="360"/>
      <c r="W44" s="300"/>
      <c r="X44" s="323"/>
      <c r="Y44" s="324"/>
      <c r="Z44" s="325"/>
      <c r="AA44" s="326"/>
      <c r="AB44" s="327"/>
      <c r="AC44" s="328">
        <f t="shared" si="43"/>
        <v>0</v>
      </c>
      <c r="AD44" s="136"/>
      <c r="AE44" s="355"/>
      <c r="AF44" s="359"/>
      <c r="AG44" s="360"/>
      <c r="AH44" s="300"/>
      <c r="AI44" s="323"/>
      <c r="AJ44" s="378"/>
      <c r="AK44" s="325"/>
      <c r="AL44" s="326"/>
      <c r="AM44" s="327"/>
      <c r="AN44" s="379">
        <f t="shared" si="44"/>
        <v>0</v>
      </c>
      <c r="AO44" s="136"/>
      <c r="AP44" s="355"/>
      <c r="AQ44" s="359"/>
      <c r="AR44" s="360"/>
      <c r="AS44" s="300"/>
      <c r="AT44" s="323"/>
      <c r="AU44" s="378"/>
      <c r="AV44" s="325"/>
      <c r="AW44" s="326"/>
      <c r="AX44" s="327"/>
      <c r="AY44" s="379">
        <f t="shared" si="45"/>
        <v>0</v>
      </c>
      <c r="AZ44" s="136"/>
      <c r="BA44" s="355"/>
      <c r="BB44" s="359"/>
      <c r="BC44" s="360"/>
      <c r="BD44" s="300"/>
      <c r="BE44" s="323"/>
      <c r="BF44" s="378"/>
      <c r="BG44" s="325"/>
      <c r="BH44" s="326"/>
      <c r="BI44" s="327"/>
      <c r="BJ44" s="379">
        <f t="shared" si="46"/>
        <v>0</v>
      </c>
      <c r="BK44" s="136"/>
      <c r="BL44" s="355"/>
      <c r="BM44" s="359"/>
      <c r="BN44" s="360"/>
      <c r="BO44" s="300"/>
      <c r="BP44" s="323"/>
      <c r="BQ44" s="378"/>
      <c r="BR44" s="325"/>
      <c r="BS44" s="326"/>
      <c r="BT44" s="327"/>
      <c r="BU44" s="379">
        <f t="shared" si="47"/>
        <v>0</v>
      </c>
      <c r="BV44" s="136"/>
      <c r="BW44" s="355"/>
      <c r="BX44" s="359"/>
      <c r="BY44" s="360"/>
      <c r="BZ44" s="300"/>
      <c r="CA44" s="323"/>
      <c r="CB44" s="378"/>
      <c r="CC44" s="325"/>
      <c r="CD44" s="326"/>
      <c r="CE44" s="327"/>
      <c r="CF44" s="379">
        <f t="shared" si="48"/>
        <v>0</v>
      </c>
      <c r="CG44" s="136"/>
      <c r="CH44" s="355"/>
      <c r="CI44" s="359"/>
      <c r="CJ44" s="360"/>
      <c r="CK44" s="300"/>
      <c r="CL44" s="323"/>
      <c r="CM44" s="378"/>
      <c r="CN44" s="325"/>
      <c r="CO44" s="326"/>
      <c r="CP44" s="327"/>
      <c r="CQ44" s="379">
        <f t="shared" si="37"/>
        <v>0</v>
      </c>
      <c r="CR44" s="136"/>
      <c r="CS44" s="355"/>
      <c r="CT44" s="359"/>
      <c r="CU44" s="360"/>
      <c r="CV44" s="300"/>
      <c r="CW44" s="323"/>
      <c r="CX44" s="378"/>
      <c r="CY44" s="325"/>
      <c r="CZ44" s="326"/>
      <c r="DA44" s="327"/>
      <c r="DB44" s="379">
        <f t="shared" si="38"/>
        <v>0</v>
      </c>
      <c r="DC44" s="136"/>
      <c r="DD44" s="355"/>
      <c r="DE44" s="359"/>
      <c r="DF44" s="360"/>
      <c r="DG44" s="300"/>
      <c r="DH44" s="323"/>
      <c r="DI44" s="378"/>
      <c r="DJ44" s="325"/>
      <c r="DK44" s="326"/>
      <c r="DL44" s="327"/>
      <c r="DM44" s="379">
        <f t="shared" si="39"/>
        <v>0</v>
      </c>
      <c r="DN44" s="136"/>
      <c r="DO44" s="355"/>
      <c r="DP44" s="359"/>
      <c r="DQ44" s="360"/>
      <c r="DR44" s="300"/>
      <c r="DS44" s="323"/>
      <c r="DT44" s="378"/>
      <c r="DU44" s="325"/>
      <c r="DV44" s="326"/>
      <c r="DW44" s="327"/>
      <c r="DX44" s="379">
        <f t="shared" si="40"/>
        <v>0</v>
      </c>
      <c r="DY44" s="136"/>
      <c r="DZ44" s="355"/>
      <c r="EA44" s="359"/>
      <c r="EB44" s="360"/>
      <c r="EC44" s="44"/>
    </row>
    <row r="45" spans="1:133" x14ac:dyDescent="0.25">
      <c r="A45" s="313"/>
      <c r="B45" s="314"/>
      <c r="C45" s="315"/>
      <c r="D45" s="315"/>
      <c r="E45" s="316"/>
      <c r="F45" s="317"/>
      <c r="G45" s="318">
        <f t="shared" si="49"/>
        <v>0</v>
      </c>
      <c r="H45" s="319">
        <f>+SUM(G45:G50)</f>
        <v>0</v>
      </c>
      <c r="I45" s="320">
        <v>1</v>
      </c>
      <c r="J45" s="321">
        <f>IF(I45=1,H45,0)</f>
        <v>0</v>
      </c>
      <c r="K45" s="322">
        <f>IF(I45=2,H45,0)</f>
        <v>0</v>
      </c>
      <c r="L45" s="300"/>
      <c r="M45" s="313"/>
      <c r="N45" s="314"/>
      <c r="O45" s="315"/>
      <c r="P45" s="316"/>
      <c r="Q45" s="317"/>
      <c r="R45" s="318">
        <f t="shared" si="42"/>
        <v>0</v>
      </c>
      <c r="S45" s="319">
        <f>+SUM(R45:R50)</f>
        <v>0</v>
      </c>
      <c r="T45" s="320">
        <v>1</v>
      </c>
      <c r="U45" s="321">
        <f>IF(T45=1,S45,0)</f>
        <v>0</v>
      </c>
      <c r="V45" s="322">
        <f>IF(T45=2,S45,0)</f>
        <v>0</v>
      </c>
      <c r="W45" s="300"/>
      <c r="X45" s="313"/>
      <c r="Y45" s="314"/>
      <c r="Z45" s="315"/>
      <c r="AA45" s="316"/>
      <c r="AB45" s="317"/>
      <c r="AC45" s="318">
        <f t="shared" si="43"/>
        <v>0</v>
      </c>
      <c r="AD45" s="319">
        <f>+SUM(AC45:AC50)</f>
        <v>0</v>
      </c>
      <c r="AE45" s="320">
        <v>1</v>
      </c>
      <c r="AF45" s="321">
        <f>IF(AE45=1,AD45,0)</f>
        <v>0</v>
      </c>
      <c r="AG45" s="322">
        <f>IF(AE45=2,AD45,0)</f>
        <v>0</v>
      </c>
      <c r="AH45" s="300"/>
      <c r="AI45" s="313"/>
      <c r="AJ45" s="374"/>
      <c r="AK45" s="315"/>
      <c r="AL45" s="316"/>
      <c r="AM45" s="317"/>
      <c r="AN45" s="375">
        <f t="shared" si="44"/>
        <v>0</v>
      </c>
      <c r="AO45" s="319">
        <f>+SUM(AN45:AN50)</f>
        <v>0</v>
      </c>
      <c r="AP45" s="320">
        <v>1</v>
      </c>
      <c r="AQ45" s="376">
        <f>IF(AP45=1,AO45,0)</f>
        <v>0</v>
      </c>
      <c r="AR45" s="377">
        <f>IF(AP45=2,AO45,0)</f>
        <v>0</v>
      </c>
      <c r="AS45" s="300"/>
      <c r="AT45" s="313"/>
      <c r="AU45" s="374"/>
      <c r="AV45" s="315"/>
      <c r="AW45" s="316"/>
      <c r="AX45" s="317"/>
      <c r="AY45" s="375">
        <f t="shared" si="45"/>
        <v>0</v>
      </c>
      <c r="AZ45" s="319">
        <f>+SUM(AY45:AY50)</f>
        <v>0</v>
      </c>
      <c r="BA45" s="320">
        <v>1</v>
      </c>
      <c r="BB45" s="376">
        <f>IF(BA45=1,AZ45,0)</f>
        <v>0</v>
      </c>
      <c r="BC45" s="377">
        <f>IF(BA45=2,AZ45,0)</f>
        <v>0</v>
      </c>
      <c r="BD45" s="300"/>
      <c r="BE45" s="313"/>
      <c r="BF45" s="374"/>
      <c r="BG45" s="315"/>
      <c r="BH45" s="316"/>
      <c r="BI45" s="317"/>
      <c r="BJ45" s="375">
        <f t="shared" si="46"/>
        <v>0</v>
      </c>
      <c r="BK45" s="319">
        <f>+SUM(BJ45:BJ50)</f>
        <v>0</v>
      </c>
      <c r="BL45" s="320">
        <v>1</v>
      </c>
      <c r="BM45" s="376">
        <f>IF(BL45=1,BK45,0)</f>
        <v>0</v>
      </c>
      <c r="BN45" s="377">
        <f>IF(BL45=2,BK45,0)</f>
        <v>0</v>
      </c>
      <c r="BO45" s="300"/>
      <c r="BP45" s="313"/>
      <c r="BQ45" s="374"/>
      <c r="BR45" s="315"/>
      <c r="BS45" s="316"/>
      <c r="BT45" s="317"/>
      <c r="BU45" s="375">
        <f t="shared" si="47"/>
        <v>0</v>
      </c>
      <c r="BV45" s="319">
        <f>+SUM(BU45:BU50)</f>
        <v>0</v>
      </c>
      <c r="BW45" s="320">
        <v>1</v>
      </c>
      <c r="BX45" s="376">
        <f>IF(BW45=1,BV45,0)</f>
        <v>0</v>
      </c>
      <c r="BY45" s="377">
        <f>IF(BW45=2,BV45,0)</f>
        <v>0</v>
      </c>
      <c r="BZ45" s="300"/>
      <c r="CA45" s="313"/>
      <c r="CB45" s="374"/>
      <c r="CC45" s="315"/>
      <c r="CD45" s="316"/>
      <c r="CE45" s="317"/>
      <c r="CF45" s="375">
        <f t="shared" si="48"/>
        <v>0</v>
      </c>
      <c r="CG45" s="319">
        <f>+SUM(CF45:CF50)</f>
        <v>0</v>
      </c>
      <c r="CH45" s="320">
        <v>1</v>
      </c>
      <c r="CI45" s="376">
        <f>IF(CH45=1,CG45,0)</f>
        <v>0</v>
      </c>
      <c r="CJ45" s="377">
        <f>IF(CH45=2,CG45,0)</f>
        <v>0</v>
      </c>
      <c r="CK45" s="300"/>
      <c r="CL45" s="313"/>
      <c r="CM45" s="374"/>
      <c r="CN45" s="315"/>
      <c r="CO45" s="316"/>
      <c r="CP45" s="317"/>
      <c r="CQ45" s="375">
        <f t="shared" si="37"/>
        <v>0</v>
      </c>
      <c r="CR45" s="319">
        <f>+SUM(CQ45:CQ50)</f>
        <v>0</v>
      </c>
      <c r="CS45" s="320">
        <v>1</v>
      </c>
      <c r="CT45" s="376">
        <f>IF(CS45=1,CR45,0)</f>
        <v>0</v>
      </c>
      <c r="CU45" s="377">
        <f>IF(CS45=2,CR45,0)</f>
        <v>0</v>
      </c>
      <c r="CV45" s="300"/>
      <c r="CW45" s="313"/>
      <c r="CX45" s="374"/>
      <c r="CY45" s="315"/>
      <c r="CZ45" s="316"/>
      <c r="DA45" s="317"/>
      <c r="DB45" s="375">
        <f t="shared" si="38"/>
        <v>0</v>
      </c>
      <c r="DC45" s="319">
        <f>+SUM(DB45:DB50)</f>
        <v>0</v>
      </c>
      <c r="DD45" s="320">
        <v>1</v>
      </c>
      <c r="DE45" s="376">
        <f>IF(DD45=1,DC45,0)</f>
        <v>0</v>
      </c>
      <c r="DF45" s="377">
        <f>IF(DD45=2,DC45,0)</f>
        <v>0</v>
      </c>
      <c r="DG45" s="300"/>
      <c r="DH45" s="313"/>
      <c r="DI45" s="374"/>
      <c r="DJ45" s="315"/>
      <c r="DK45" s="316"/>
      <c r="DL45" s="317"/>
      <c r="DM45" s="375">
        <f t="shared" si="39"/>
        <v>0</v>
      </c>
      <c r="DN45" s="319">
        <f>+SUM(DM45:DM50)</f>
        <v>0</v>
      </c>
      <c r="DO45" s="320">
        <v>1</v>
      </c>
      <c r="DP45" s="376">
        <f>IF(DO45=1,DN45,0)</f>
        <v>0</v>
      </c>
      <c r="DQ45" s="377">
        <f>IF(DO45=2,DN45,0)</f>
        <v>0</v>
      </c>
      <c r="DR45" s="300"/>
      <c r="DS45" s="313"/>
      <c r="DT45" s="374"/>
      <c r="DU45" s="315"/>
      <c r="DV45" s="316"/>
      <c r="DW45" s="317"/>
      <c r="DX45" s="375">
        <f t="shared" si="40"/>
        <v>0</v>
      </c>
      <c r="DY45" s="319">
        <f>+SUM(DX45:DX50)</f>
        <v>0</v>
      </c>
      <c r="DZ45" s="320">
        <v>1</v>
      </c>
      <c r="EA45" s="376">
        <f>IF(DZ45=1,DY45,0)</f>
        <v>0</v>
      </c>
      <c r="EB45" s="377">
        <f>IF(DZ45=2,DY45,0)</f>
        <v>0</v>
      </c>
    </row>
    <row r="46" spans="1:133" x14ac:dyDescent="0.25">
      <c r="A46" s="139"/>
      <c r="B46" s="137"/>
      <c r="C46" s="120"/>
      <c r="D46" s="120"/>
      <c r="E46" s="121"/>
      <c r="F46" s="122"/>
      <c r="G46" s="138">
        <f t="shared" si="49"/>
        <v>0</v>
      </c>
      <c r="H46" s="74"/>
      <c r="I46" s="73"/>
      <c r="J46" s="127"/>
      <c r="K46" s="135"/>
      <c r="L46" s="300"/>
      <c r="M46" s="139"/>
      <c r="N46" s="137"/>
      <c r="O46" s="120"/>
      <c r="P46" s="121"/>
      <c r="Q46" s="122"/>
      <c r="R46" s="138">
        <f t="shared" si="42"/>
        <v>0</v>
      </c>
      <c r="S46" s="296"/>
      <c r="T46" s="118"/>
      <c r="U46" s="302"/>
      <c r="V46" s="354"/>
      <c r="W46" s="300"/>
      <c r="X46" s="139"/>
      <c r="Y46" s="137"/>
      <c r="Z46" s="120"/>
      <c r="AA46" s="121"/>
      <c r="AB46" s="122"/>
      <c r="AC46" s="138">
        <f t="shared" si="43"/>
        <v>0</v>
      </c>
      <c r="AD46" s="296"/>
      <c r="AE46" s="118"/>
      <c r="AF46" s="302"/>
      <c r="AG46" s="354"/>
      <c r="AH46" s="300"/>
      <c r="AI46" s="139"/>
      <c r="AJ46" s="117"/>
      <c r="AK46" s="120"/>
      <c r="AL46" s="121"/>
      <c r="AM46" s="122"/>
      <c r="AN46" s="123">
        <f t="shared" si="44"/>
        <v>0</v>
      </c>
      <c r="AO46" s="296"/>
      <c r="AP46" s="118"/>
      <c r="AQ46" s="302"/>
      <c r="AR46" s="354"/>
      <c r="AS46" s="300"/>
      <c r="AT46" s="139"/>
      <c r="AU46" s="117"/>
      <c r="AV46" s="120"/>
      <c r="AW46" s="121"/>
      <c r="AX46" s="122"/>
      <c r="AY46" s="123">
        <f t="shared" si="45"/>
        <v>0</v>
      </c>
      <c r="AZ46" s="296"/>
      <c r="BA46" s="118"/>
      <c r="BB46" s="302"/>
      <c r="BC46" s="354"/>
      <c r="BD46" s="300"/>
      <c r="BE46" s="139"/>
      <c r="BF46" s="117"/>
      <c r="BG46" s="120"/>
      <c r="BH46" s="121"/>
      <c r="BI46" s="122"/>
      <c r="BJ46" s="123">
        <f t="shared" si="46"/>
        <v>0</v>
      </c>
      <c r="BK46" s="296"/>
      <c r="BL46" s="118"/>
      <c r="BM46" s="302"/>
      <c r="BN46" s="354"/>
      <c r="BO46" s="300"/>
      <c r="BP46" s="139"/>
      <c r="BQ46" s="117"/>
      <c r="BR46" s="120"/>
      <c r="BS46" s="121"/>
      <c r="BT46" s="122"/>
      <c r="BU46" s="123">
        <f t="shared" si="47"/>
        <v>0</v>
      </c>
      <c r="BV46" s="296"/>
      <c r="BW46" s="118"/>
      <c r="BX46" s="302"/>
      <c r="BY46" s="354"/>
      <c r="BZ46" s="300"/>
      <c r="CA46" s="139"/>
      <c r="CB46" s="117"/>
      <c r="CC46" s="120"/>
      <c r="CD46" s="121"/>
      <c r="CE46" s="122"/>
      <c r="CF46" s="123">
        <f t="shared" si="48"/>
        <v>0</v>
      </c>
      <c r="CG46" s="296"/>
      <c r="CH46" s="118"/>
      <c r="CI46" s="302"/>
      <c r="CJ46" s="354"/>
      <c r="CK46" s="300"/>
      <c r="CL46" s="139"/>
      <c r="CM46" s="117"/>
      <c r="CN46" s="120"/>
      <c r="CO46" s="121"/>
      <c r="CP46" s="122"/>
      <c r="CQ46" s="123">
        <f t="shared" si="37"/>
        <v>0</v>
      </c>
      <c r="CR46" s="296"/>
      <c r="CS46" s="118"/>
      <c r="CT46" s="302"/>
      <c r="CU46" s="354"/>
      <c r="CV46" s="300"/>
      <c r="CW46" s="139"/>
      <c r="CX46" s="117"/>
      <c r="CY46" s="120"/>
      <c r="CZ46" s="121"/>
      <c r="DA46" s="122"/>
      <c r="DB46" s="123">
        <f t="shared" si="38"/>
        <v>0</v>
      </c>
      <c r="DC46" s="296"/>
      <c r="DD46" s="118"/>
      <c r="DE46" s="302"/>
      <c r="DF46" s="354"/>
      <c r="DG46" s="300"/>
      <c r="DH46" s="139"/>
      <c r="DI46" s="117"/>
      <c r="DJ46" s="120"/>
      <c r="DK46" s="121"/>
      <c r="DL46" s="122"/>
      <c r="DM46" s="123">
        <f t="shared" si="39"/>
        <v>0</v>
      </c>
      <c r="DN46" s="296"/>
      <c r="DO46" s="118"/>
      <c r="DP46" s="302"/>
      <c r="DQ46" s="354"/>
      <c r="DR46" s="300"/>
      <c r="DS46" s="139"/>
      <c r="DT46" s="117"/>
      <c r="DU46" s="120"/>
      <c r="DV46" s="121"/>
      <c r="DW46" s="122"/>
      <c r="DX46" s="123">
        <f t="shared" si="40"/>
        <v>0</v>
      </c>
      <c r="DY46" s="296"/>
      <c r="DZ46" s="118"/>
      <c r="EA46" s="302"/>
      <c r="EB46" s="354"/>
    </row>
    <row r="47" spans="1:133" x14ac:dyDescent="0.25">
      <c r="A47" s="139"/>
      <c r="B47" s="137"/>
      <c r="C47" s="120"/>
      <c r="D47" s="120"/>
      <c r="E47" s="121"/>
      <c r="F47" s="122"/>
      <c r="G47" s="138">
        <f t="shared" si="49"/>
        <v>0</v>
      </c>
      <c r="H47" s="74"/>
      <c r="I47" s="73"/>
      <c r="J47" s="127"/>
      <c r="K47" s="135"/>
      <c r="L47" s="300"/>
      <c r="M47" s="139"/>
      <c r="N47" s="137"/>
      <c r="O47" s="120"/>
      <c r="P47" s="121"/>
      <c r="Q47" s="122"/>
      <c r="R47" s="138">
        <f t="shared" si="42"/>
        <v>0</v>
      </c>
      <c r="S47" s="296"/>
      <c r="T47" s="118"/>
      <c r="U47" s="302"/>
      <c r="V47" s="354"/>
      <c r="W47" s="300"/>
      <c r="X47" s="139"/>
      <c r="Y47" s="137"/>
      <c r="Z47" s="120"/>
      <c r="AA47" s="121"/>
      <c r="AB47" s="122"/>
      <c r="AC47" s="138">
        <f t="shared" si="43"/>
        <v>0</v>
      </c>
      <c r="AD47" s="296"/>
      <c r="AE47" s="118"/>
      <c r="AF47" s="302"/>
      <c r="AG47" s="354"/>
      <c r="AH47" s="300"/>
      <c r="AI47" s="139"/>
      <c r="AJ47" s="117"/>
      <c r="AK47" s="120"/>
      <c r="AL47" s="121"/>
      <c r="AM47" s="122"/>
      <c r="AN47" s="123">
        <f t="shared" si="44"/>
        <v>0</v>
      </c>
      <c r="AO47" s="296"/>
      <c r="AP47" s="118"/>
      <c r="AQ47" s="302"/>
      <c r="AR47" s="354"/>
      <c r="AS47" s="300"/>
      <c r="AT47" s="139"/>
      <c r="AU47" s="117"/>
      <c r="AV47" s="120"/>
      <c r="AW47" s="121"/>
      <c r="AX47" s="122"/>
      <c r="AY47" s="123">
        <f t="shared" si="45"/>
        <v>0</v>
      </c>
      <c r="AZ47" s="296"/>
      <c r="BA47" s="118"/>
      <c r="BB47" s="302"/>
      <c r="BC47" s="354"/>
      <c r="BD47" s="300"/>
      <c r="BE47" s="139"/>
      <c r="BF47" s="117"/>
      <c r="BG47" s="120"/>
      <c r="BH47" s="121"/>
      <c r="BI47" s="122"/>
      <c r="BJ47" s="123">
        <f t="shared" si="46"/>
        <v>0</v>
      </c>
      <c r="BK47" s="296"/>
      <c r="BL47" s="118"/>
      <c r="BM47" s="302"/>
      <c r="BN47" s="354"/>
      <c r="BO47" s="300"/>
      <c r="BP47" s="139"/>
      <c r="BQ47" s="117"/>
      <c r="BR47" s="120"/>
      <c r="BS47" s="121"/>
      <c r="BT47" s="122"/>
      <c r="BU47" s="123">
        <f t="shared" si="47"/>
        <v>0</v>
      </c>
      <c r="BV47" s="296"/>
      <c r="BW47" s="118"/>
      <c r="BX47" s="302"/>
      <c r="BY47" s="354"/>
      <c r="BZ47" s="300"/>
      <c r="CA47" s="139"/>
      <c r="CB47" s="117"/>
      <c r="CC47" s="120"/>
      <c r="CD47" s="121"/>
      <c r="CE47" s="122"/>
      <c r="CF47" s="123">
        <f t="shared" si="48"/>
        <v>0</v>
      </c>
      <c r="CG47" s="296"/>
      <c r="CH47" s="118"/>
      <c r="CI47" s="302"/>
      <c r="CJ47" s="354"/>
      <c r="CK47" s="300"/>
      <c r="CL47" s="139"/>
      <c r="CM47" s="117"/>
      <c r="CN47" s="120"/>
      <c r="CO47" s="121"/>
      <c r="CP47" s="122"/>
      <c r="CQ47" s="123">
        <f t="shared" si="37"/>
        <v>0</v>
      </c>
      <c r="CR47" s="296"/>
      <c r="CS47" s="118"/>
      <c r="CT47" s="302"/>
      <c r="CU47" s="354"/>
      <c r="CV47" s="300"/>
      <c r="CW47" s="139"/>
      <c r="CX47" s="117"/>
      <c r="CY47" s="120"/>
      <c r="CZ47" s="121"/>
      <c r="DA47" s="122"/>
      <c r="DB47" s="123">
        <f t="shared" si="38"/>
        <v>0</v>
      </c>
      <c r="DC47" s="296"/>
      <c r="DD47" s="118"/>
      <c r="DE47" s="302"/>
      <c r="DF47" s="354"/>
      <c r="DG47" s="300"/>
      <c r="DH47" s="139"/>
      <c r="DI47" s="117"/>
      <c r="DJ47" s="120"/>
      <c r="DK47" s="121"/>
      <c r="DL47" s="122"/>
      <c r="DM47" s="123">
        <f t="shared" si="39"/>
        <v>0</v>
      </c>
      <c r="DN47" s="296"/>
      <c r="DO47" s="118"/>
      <c r="DP47" s="302"/>
      <c r="DQ47" s="354"/>
      <c r="DR47" s="300"/>
      <c r="DS47" s="139"/>
      <c r="DT47" s="117"/>
      <c r="DU47" s="120"/>
      <c r="DV47" s="121"/>
      <c r="DW47" s="122"/>
      <c r="DX47" s="123">
        <f t="shared" si="40"/>
        <v>0</v>
      </c>
      <c r="DY47" s="296"/>
      <c r="DZ47" s="118"/>
      <c r="EA47" s="302"/>
      <c r="EB47" s="354"/>
    </row>
    <row r="48" spans="1:133" x14ac:dyDescent="0.25">
      <c r="A48" s="139"/>
      <c r="B48" s="137"/>
      <c r="C48" s="120"/>
      <c r="D48" s="120"/>
      <c r="E48" s="121"/>
      <c r="F48" s="122"/>
      <c r="G48" s="138">
        <f t="shared" si="49"/>
        <v>0</v>
      </c>
      <c r="H48" s="74"/>
      <c r="I48" s="73"/>
      <c r="J48" s="127"/>
      <c r="K48" s="135"/>
      <c r="L48" s="300"/>
      <c r="M48" s="139"/>
      <c r="N48" s="137"/>
      <c r="O48" s="120"/>
      <c r="P48" s="121"/>
      <c r="Q48" s="122"/>
      <c r="R48" s="138">
        <f t="shared" si="42"/>
        <v>0</v>
      </c>
      <c r="S48" s="296"/>
      <c r="T48" s="118"/>
      <c r="U48" s="302"/>
      <c r="V48" s="354"/>
      <c r="W48" s="300"/>
      <c r="X48" s="139"/>
      <c r="Y48" s="137"/>
      <c r="Z48" s="120"/>
      <c r="AA48" s="121"/>
      <c r="AB48" s="122"/>
      <c r="AC48" s="138">
        <f t="shared" si="43"/>
        <v>0</v>
      </c>
      <c r="AD48" s="296"/>
      <c r="AE48" s="118"/>
      <c r="AF48" s="302"/>
      <c r="AG48" s="354"/>
      <c r="AH48" s="300"/>
      <c r="AI48" s="139"/>
      <c r="AJ48" s="117"/>
      <c r="AK48" s="120"/>
      <c r="AL48" s="121"/>
      <c r="AM48" s="122"/>
      <c r="AN48" s="123">
        <f t="shared" si="44"/>
        <v>0</v>
      </c>
      <c r="AO48" s="296"/>
      <c r="AP48" s="118"/>
      <c r="AQ48" s="302"/>
      <c r="AR48" s="354"/>
      <c r="AS48" s="300"/>
      <c r="AT48" s="139"/>
      <c r="AU48" s="117"/>
      <c r="AV48" s="120"/>
      <c r="AW48" s="121"/>
      <c r="AX48" s="122"/>
      <c r="AY48" s="123">
        <f t="shared" si="45"/>
        <v>0</v>
      </c>
      <c r="AZ48" s="296"/>
      <c r="BA48" s="118"/>
      <c r="BB48" s="302"/>
      <c r="BC48" s="354"/>
      <c r="BD48" s="300"/>
      <c r="BE48" s="139"/>
      <c r="BF48" s="117"/>
      <c r="BG48" s="120"/>
      <c r="BH48" s="121"/>
      <c r="BI48" s="122"/>
      <c r="BJ48" s="123">
        <f t="shared" si="46"/>
        <v>0</v>
      </c>
      <c r="BK48" s="296"/>
      <c r="BL48" s="118"/>
      <c r="BM48" s="302"/>
      <c r="BN48" s="354"/>
      <c r="BO48" s="300"/>
      <c r="BP48" s="139"/>
      <c r="BQ48" s="117"/>
      <c r="BR48" s="120"/>
      <c r="BS48" s="121"/>
      <c r="BT48" s="122"/>
      <c r="BU48" s="123">
        <f t="shared" si="47"/>
        <v>0</v>
      </c>
      <c r="BV48" s="296"/>
      <c r="BW48" s="118"/>
      <c r="BX48" s="302"/>
      <c r="BY48" s="354"/>
      <c r="BZ48" s="300"/>
      <c r="CA48" s="139"/>
      <c r="CB48" s="117"/>
      <c r="CC48" s="120"/>
      <c r="CD48" s="121"/>
      <c r="CE48" s="122"/>
      <c r="CF48" s="123">
        <f t="shared" si="48"/>
        <v>0</v>
      </c>
      <c r="CG48" s="296"/>
      <c r="CH48" s="118"/>
      <c r="CI48" s="302"/>
      <c r="CJ48" s="354"/>
      <c r="CK48" s="300"/>
      <c r="CL48" s="139"/>
      <c r="CM48" s="117"/>
      <c r="CN48" s="120"/>
      <c r="CO48" s="121"/>
      <c r="CP48" s="122"/>
      <c r="CQ48" s="123">
        <f t="shared" ref="CQ48:CQ68" si="50">+CO48*CP48</f>
        <v>0</v>
      </c>
      <c r="CR48" s="296"/>
      <c r="CS48" s="118"/>
      <c r="CT48" s="302"/>
      <c r="CU48" s="354"/>
      <c r="CV48" s="300"/>
      <c r="CW48" s="139"/>
      <c r="CX48" s="117"/>
      <c r="CY48" s="120"/>
      <c r="CZ48" s="121"/>
      <c r="DA48" s="122"/>
      <c r="DB48" s="123">
        <f t="shared" ref="DB48:DB68" si="51">+CZ48*DA48</f>
        <v>0</v>
      </c>
      <c r="DC48" s="296"/>
      <c r="DD48" s="118"/>
      <c r="DE48" s="302"/>
      <c r="DF48" s="354"/>
      <c r="DG48" s="300"/>
      <c r="DH48" s="139"/>
      <c r="DI48" s="117"/>
      <c r="DJ48" s="120"/>
      <c r="DK48" s="121"/>
      <c r="DL48" s="122"/>
      <c r="DM48" s="123">
        <f t="shared" ref="DM48:DM68" si="52">+DK48*DL48</f>
        <v>0</v>
      </c>
      <c r="DN48" s="296"/>
      <c r="DO48" s="118"/>
      <c r="DP48" s="302"/>
      <c r="DQ48" s="354"/>
      <c r="DR48" s="300"/>
      <c r="DS48" s="139"/>
      <c r="DT48" s="117"/>
      <c r="DU48" s="120"/>
      <c r="DV48" s="121"/>
      <c r="DW48" s="122"/>
      <c r="DX48" s="123">
        <f t="shared" ref="DX48:DX68" si="53">+DV48*DW48</f>
        <v>0</v>
      </c>
      <c r="DY48" s="296"/>
      <c r="DZ48" s="118"/>
      <c r="EA48" s="302"/>
      <c r="EB48" s="354"/>
    </row>
    <row r="49" spans="1:133" x14ac:dyDescent="0.25">
      <c r="A49" s="139"/>
      <c r="B49" s="137"/>
      <c r="C49" s="120"/>
      <c r="D49" s="120"/>
      <c r="E49" s="121"/>
      <c r="F49" s="122"/>
      <c r="G49" s="138">
        <f t="shared" si="49"/>
        <v>0</v>
      </c>
      <c r="H49" s="74"/>
      <c r="I49" s="73"/>
      <c r="J49" s="127"/>
      <c r="K49" s="135"/>
      <c r="L49" s="300"/>
      <c r="M49" s="139"/>
      <c r="N49" s="137"/>
      <c r="O49" s="120"/>
      <c r="P49" s="121"/>
      <c r="Q49" s="122"/>
      <c r="R49" s="138">
        <f t="shared" si="42"/>
        <v>0</v>
      </c>
      <c r="S49" s="296"/>
      <c r="T49" s="118"/>
      <c r="U49" s="302"/>
      <c r="V49" s="354"/>
      <c r="W49" s="300"/>
      <c r="X49" s="139"/>
      <c r="Y49" s="137"/>
      <c r="Z49" s="120"/>
      <c r="AA49" s="121"/>
      <c r="AB49" s="122"/>
      <c r="AC49" s="138">
        <f t="shared" si="43"/>
        <v>0</v>
      </c>
      <c r="AD49" s="296"/>
      <c r="AE49" s="118"/>
      <c r="AF49" s="302"/>
      <c r="AG49" s="354"/>
      <c r="AH49" s="300"/>
      <c r="AI49" s="139"/>
      <c r="AJ49" s="117"/>
      <c r="AK49" s="120"/>
      <c r="AL49" s="121"/>
      <c r="AM49" s="122"/>
      <c r="AN49" s="123">
        <f t="shared" si="44"/>
        <v>0</v>
      </c>
      <c r="AO49" s="296"/>
      <c r="AP49" s="118"/>
      <c r="AQ49" s="302"/>
      <c r="AR49" s="354"/>
      <c r="AS49" s="300"/>
      <c r="AT49" s="139"/>
      <c r="AU49" s="117"/>
      <c r="AV49" s="120"/>
      <c r="AW49" s="121"/>
      <c r="AX49" s="122"/>
      <c r="AY49" s="123">
        <f t="shared" si="45"/>
        <v>0</v>
      </c>
      <c r="AZ49" s="296"/>
      <c r="BA49" s="118"/>
      <c r="BB49" s="302"/>
      <c r="BC49" s="354"/>
      <c r="BD49" s="300"/>
      <c r="BE49" s="139"/>
      <c r="BF49" s="117"/>
      <c r="BG49" s="120"/>
      <c r="BH49" s="121"/>
      <c r="BI49" s="122"/>
      <c r="BJ49" s="123">
        <f t="shared" si="46"/>
        <v>0</v>
      </c>
      <c r="BK49" s="296"/>
      <c r="BL49" s="118"/>
      <c r="BM49" s="302"/>
      <c r="BN49" s="354"/>
      <c r="BO49" s="300"/>
      <c r="BP49" s="139"/>
      <c r="BQ49" s="117"/>
      <c r="BR49" s="120"/>
      <c r="BS49" s="121"/>
      <c r="BT49" s="122"/>
      <c r="BU49" s="123">
        <f t="shared" si="47"/>
        <v>0</v>
      </c>
      <c r="BV49" s="296"/>
      <c r="BW49" s="118"/>
      <c r="BX49" s="302"/>
      <c r="BY49" s="354"/>
      <c r="BZ49" s="300"/>
      <c r="CA49" s="139"/>
      <c r="CB49" s="117"/>
      <c r="CC49" s="120"/>
      <c r="CD49" s="121"/>
      <c r="CE49" s="122"/>
      <c r="CF49" s="123">
        <f t="shared" si="48"/>
        <v>0</v>
      </c>
      <c r="CG49" s="296"/>
      <c r="CH49" s="118"/>
      <c r="CI49" s="302"/>
      <c r="CJ49" s="354"/>
      <c r="CK49" s="300"/>
      <c r="CL49" s="139"/>
      <c r="CM49" s="117"/>
      <c r="CN49" s="120"/>
      <c r="CO49" s="121"/>
      <c r="CP49" s="122"/>
      <c r="CQ49" s="123">
        <f t="shared" si="50"/>
        <v>0</v>
      </c>
      <c r="CR49" s="296"/>
      <c r="CS49" s="118"/>
      <c r="CT49" s="302"/>
      <c r="CU49" s="354"/>
      <c r="CV49" s="300"/>
      <c r="CW49" s="139"/>
      <c r="CX49" s="117"/>
      <c r="CY49" s="120"/>
      <c r="CZ49" s="121"/>
      <c r="DA49" s="122"/>
      <c r="DB49" s="123">
        <f t="shared" si="51"/>
        <v>0</v>
      </c>
      <c r="DC49" s="296"/>
      <c r="DD49" s="118"/>
      <c r="DE49" s="302"/>
      <c r="DF49" s="354"/>
      <c r="DG49" s="300"/>
      <c r="DH49" s="139"/>
      <c r="DI49" s="117"/>
      <c r="DJ49" s="120"/>
      <c r="DK49" s="121"/>
      <c r="DL49" s="122"/>
      <c r="DM49" s="123">
        <f t="shared" si="52"/>
        <v>0</v>
      </c>
      <c r="DN49" s="296"/>
      <c r="DO49" s="118"/>
      <c r="DP49" s="302"/>
      <c r="DQ49" s="354"/>
      <c r="DR49" s="300"/>
      <c r="DS49" s="139"/>
      <c r="DT49" s="117"/>
      <c r="DU49" s="120"/>
      <c r="DV49" s="121"/>
      <c r="DW49" s="122"/>
      <c r="DX49" s="123">
        <f t="shared" si="53"/>
        <v>0</v>
      </c>
      <c r="DY49" s="296"/>
      <c r="DZ49" s="118"/>
      <c r="EA49" s="302"/>
      <c r="EB49" s="354"/>
    </row>
    <row r="50" spans="1:133" ht="15.75" thickBot="1" x14ac:dyDescent="0.3">
      <c r="A50" s="323"/>
      <c r="B50" s="324"/>
      <c r="C50" s="325"/>
      <c r="D50" s="325"/>
      <c r="E50" s="326"/>
      <c r="F50" s="327"/>
      <c r="G50" s="328">
        <f t="shared" si="49"/>
        <v>0</v>
      </c>
      <c r="H50" s="329"/>
      <c r="I50" s="330"/>
      <c r="J50" s="331"/>
      <c r="K50" s="332"/>
      <c r="L50" s="300"/>
      <c r="M50" s="323"/>
      <c r="N50" s="324"/>
      <c r="O50" s="325"/>
      <c r="P50" s="326"/>
      <c r="Q50" s="327"/>
      <c r="R50" s="328">
        <f t="shared" si="42"/>
        <v>0</v>
      </c>
      <c r="S50" s="136"/>
      <c r="T50" s="355"/>
      <c r="U50" s="359"/>
      <c r="V50" s="360"/>
      <c r="W50" s="300"/>
      <c r="X50" s="323"/>
      <c r="Y50" s="324"/>
      <c r="Z50" s="325"/>
      <c r="AA50" s="326"/>
      <c r="AB50" s="327"/>
      <c r="AC50" s="328">
        <f t="shared" si="43"/>
        <v>0</v>
      </c>
      <c r="AD50" s="136"/>
      <c r="AE50" s="355"/>
      <c r="AF50" s="359"/>
      <c r="AG50" s="360"/>
      <c r="AH50" s="300"/>
      <c r="AI50" s="323"/>
      <c r="AJ50" s="378"/>
      <c r="AK50" s="325"/>
      <c r="AL50" s="326"/>
      <c r="AM50" s="327"/>
      <c r="AN50" s="379">
        <f t="shared" si="44"/>
        <v>0</v>
      </c>
      <c r="AO50" s="136"/>
      <c r="AP50" s="355"/>
      <c r="AQ50" s="359"/>
      <c r="AR50" s="360"/>
      <c r="AS50" s="300"/>
      <c r="AT50" s="323"/>
      <c r="AU50" s="378"/>
      <c r="AV50" s="325"/>
      <c r="AW50" s="326"/>
      <c r="AX50" s="327"/>
      <c r="AY50" s="379">
        <f t="shared" si="45"/>
        <v>0</v>
      </c>
      <c r="AZ50" s="136"/>
      <c r="BA50" s="355"/>
      <c r="BB50" s="359"/>
      <c r="BC50" s="360"/>
      <c r="BD50" s="300"/>
      <c r="BE50" s="323"/>
      <c r="BF50" s="378"/>
      <c r="BG50" s="325"/>
      <c r="BH50" s="326"/>
      <c r="BI50" s="327"/>
      <c r="BJ50" s="379">
        <f t="shared" si="46"/>
        <v>0</v>
      </c>
      <c r="BK50" s="136"/>
      <c r="BL50" s="355"/>
      <c r="BM50" s="359"/>
      <c r="BN50" s="360"/>
      <c r="BO50" s="300"/>
      <c r="BP50" s="323"/>
      <c r="BQ50" s="378"/>
      <c r="BR50" s="325"/>
      <c r="BS50" s="326"/>
      <c r="BT50" s="327"/>
      <c r="BU50" s="379">
        <f t="shared" si="47"/>
        <v>0</v>
      </c>
      <c r="BV50" s="136"/>
      <c r="BW50" s="355"/>
      <c r="BX50" s="359"/>
      <c r="BY50" s="360"/>
      <c r="BZ50" s="300"/>
      <c r="CA50" s="323"/>
      <c r="CB50" s="378"/>
      <c r="CC50" s="325"/>
      <c r="CD50" s="326"/>
      <c r="CE50" s="327"/>
      <c r="CF50" s="379">
        <f t="shared" si="48"/>
        <v>0</v>
      </c>
      <c r="CG50" s="136"/>
      <c r="CH50" s="355"/>
      <c r="CI50" s="359"/>
      <c r="CJ50" s="360"/>
      <c r="CK50" s="300"/>
      <c r="CL50" s="323"/>
      <c r="CM50" s="378"/>
      <c r="CN50" s="325"/>
      <c r="CO50" s="326"/>
      <c r="CP50" s="327"/>
      <c r="CQ50" s="379">
        <f t="shared" si="50"/>
        <v>0</v>
      </c>
      <c r="CR50" s="136"/>
      <c r="CS50" s="355"/>
      <c r="CT50" s="359"/>
      <c r="CU50" s="360"/>
      <c r="CV50" s="300"/>
      <c r="CW50" s="323"/>
      <c r="CX50" s="378"/>
      <c r="CY50" s="325"/>
      <c r="CZ50" s="326"/>
      <c r="DA50" s="327"/>
      <c r="DB50" s="379">
        <f t="shared" si="51"/>
        <v>0</v>
      </c>
      <c r="DC50" s="136"/>
      <c r="DD50" s="355"/>
      <c r="DE50" s="359"/>
      <c r="DF50" s="360"/>
      <c r="DG50" s="300"/>
      <c r="DH50" s="323"/>
      <c r="DI50" s="378"/>
      <c r="DJ50" s="325"/>
      <c r="DK50" s="326"/>
      <c r="DL50" s="327"/>
      <c r="DM50" s="379">
        <f t="shared" si="52"/>
        <v>0</v>
      </c>
      <c r="DN50" s="136"/>
      <c r="DO50" s="355"/>
      <c r="DP50" s="359"/>
      <c r="DQ50" s="360"/>
      <c r="DR50" s="300"/>
      <c r="DS50" s="323"/>
      <c r="DT50" s="378"/>
      <c r="DU50" s="325"/>
      <c r="DV50" s="326"/>
      <c r="DW50" s="327"/>
      <c r="DX50" s="379">
        <f t="shared" si="53"/>
        <v>0</v>
      </c>
      <c r="DY50" s="136"/>
      <c r="DZ50" s="355"/>
      <c r="EA50" s="359"/>
      <c r="EB50" s="360"/>
      <c r="EC50" s="44"/>
    </row>
    <row r="51" spans="1:133" x14ac:dyDescent="0.25">
      <c r="A51" s="313"/>
      <c r="B51" s="314"/>
      <c r="C51" s="315"/>
      <c r="D51" s="315"/>
      <c r="E51" s="316"/>
      <c r="F51" s="317"/>
      <c r="G51" s="318">
        <f t="shared" si="41"/>
        <v>0</v>
      </c>
      <c r="H51" s="319">
        <f>+SUM(G51:G56)</f>
        <v>0</v>
      </c>
      <c r="I51" s="320">
        <v>1</v>
      </c>
      <c r="J51" s="321">
        <f>IF(I51=1,H51,0)</f>
        <v>0</v>
      </c>
      <c r="K51" s="322">
        <f>IF(I51=2,H51,0)</f>
        <v>0</v>
      </c>
      <c r="L51" s="300"/>
      <c r="M51" s="313"/>
      <c r="N51" s="314"/>
      <c r="O51" s="315"/>
      <c r="P51" s="316"/>
      <c r="Q51" s="317"/>
      <c r="R51" s="318">
        <f t="shared" si="42"/>
        <v>0</v>
      </c>
      <c r="S51" s="319">
        <f>+SUM(R51:R56)</f>
        <v>0</v>
      </c>
      <c r="T51" s="320">
        <v>1</v>
      </c>
      <c r="U51" s="321">
        <f>IF(T51=1,S51,0)</f>
        <v>0</v>
      </c>
      <c r="V51" s="322">
        <f>IF(T51=2,S51,0)</f>
        <v>0</v>
      </c>
      <c r="W51" s="300"/>
      <c r="X51" s="313"/>
      <c r="Y51" s="314"/>
      <c r="Z51" s="315"/>
      <c r="AA51" s="316"/>
      <c r="AB51" s="317"/>
      <c r="AC51" s="318">
        <f t="shared" si="43"/>
        <v>0</v>
      </c>
      <c r="AD51" s="319">
        <f>+SUM(AC51:AC56)</f>
        <v>0</v>
      </c>
      <c r="AE51" s="320">
        <v>1</v>
      </c>
      <c r="AF51" s="321">
        <f>IF(AE51=1,AD51,0)</f>
        <v>0</v>
      </c>
      <c r="AG51" s="322">
        <f>IF(AE51=2,AD51,0)</f>
        <v>0</v>
      </c>
      <c r="AH51" s="300"/>
      <c r="AI51" s="313"/>
      <c r="AJ51" s="374"/>
      <c r="AK51" s="315"/>
      <c r="AL51" s="316"/>
      <c r="AM51" s="317"/>
      <c r="AN51" s="375">
        <f t="shared" si="44"/>
        <v>0</v>
      </c>
      <c r="AO51" s="319">
        <f>+SUM(AN51:AN56)</f>
        <v>0</v>
      </c>
      <c r="AP51" s="320">
        <v>1</v>
      </c>
      <c r="AQ51" s="376">
        <f>IF(AP51=1,AO51,0)</f>
        <v>0</v>
      </c>
      <c r="AR51" s="377">
        <f>IF(AP51=2,AO51,0)</f>
        <v>0</v>
      </c>
      <c r="AS51" s="300"/>
      <c r="AT51" s="313"/>
      <c r="AU51" s="374"/>
      <c r="AV51" s="315"/>
      <c r="AW51" s="316"/>
      <c r="AX51" s="317"/>
      <c r="AY51" s="375">
        <f t="shared" si="45"/>
        <v>0</v>
      </c>
      <c r="AZ51" s="319">
        <f>+SUM(AY51:AY56)</f>
        <v>0</v>
      </c>
      <c r="BA51" s="320">
        <v>1</v>
      </c>
      <c r="BB51" s="376">
        <f>IF(BA51=1,AZ51,0)</f>
        <v>0</v>
      </c>
      <c r="BC51" s="377">
        <f>IF(BA51=2,AZ51,0)</f>
        <v>0</v>
      </c>
      <c r="BD51" s="300"/>
      <c r="BE51" s="313"/>
      <c r="BF51" s="374"/>
      <c r="BG51" s="315"/>
      <c r="BH51" s="316"/>
      <c r="BI51" s="317"/>
      <c r="BJ51" s="375">
        <f t="shared" si="46"/>
        <v>0</v>
      </c>
      <c r="BK51" s="319">
        <f>+SUM(BJ51:BJ56)</f>
        <v>0</v>
      </c>
      <c r="BL51" s="320">
        <v>1</v>
      </c>
      <c r="BM51" s="376">
        <f>IF(BL51=1,BK51,0)</f>
        <v>0</v>
      </c>
      <c r="BN51" s="377">
        <f>IF(BL51=2,BK51,0)</f>
        <v>0</v>
      </c>
      <c r="BO51" s="300"/>
      <c r="BP51" s="313"/>
      <c r="BQ51" s="374"/>
      <c r="BR51" s="315"/>
      <c r="BS51" s="316"/>
      <c r="BT51" s="317"/>
      <c r="BU51" s="375">
        <f t="shared" si="47"/>
        <v>0</v>
      </c>
      <c r="BV51" s="319">
        <f>+SUM(BU51:BU56)</f>
        <v>0</v>
      </c>
      <c r="BW51" s="320">
        <v>1</v>
      </c>
      <c r="BX51" s="376">
        <f>IF(BW51=1,BV51,0)</f>
        <v>0</v>
      </c>
      <c r="BY51" s="377">
        <f>IF(BW51=2,BV51,0)</f>
        <v>0</v>
      </c>
      <c r="BZ51" s="300"/>
      <c r="CA51" s="313"/>
      <c r="CB51" s="374"/>
      <c r="CC51" s="315"/>
      <c r="CD51" s="316"/>
      <c r="CE51" s="317"/>
      <c r="CF51" s="375">
        <f t="shared" si="48"/>
        <v>0</v>
      </c>
      <c r="CG51" s="319">
        <f>+SUM(CF51:CF56)</f>
        <v>0</v>
      </c>
      <c r="CH51" s="320">
        <v>1</v>
      </c>
      <c r="CI51" s="376">
        <f>IF(CH51=1,CG51,0)</f>
        <v>0</v>
      </c>
      <c r="CJ51" s="377">
        <f>IF(CH51=2,CG51,0)</f>
        <v>0</v>
      </c>
      <c r="CK51" s="300"/>
      <c r="CL51" s="313"/>
      <c r="CM51" s="374"/>
      <c r="CN51" s="315"/>
      <c r="CO51" s="316"/>
      <c r="CP51" s="317"/>
      <c r="CQ51" s="375">
        <f t="shared" si="50"/>
        <v>0</v>
      </c>
      <c r="CR51" s="319">
        <f>+SUM(CQ51:CQ56)</f>
        <v>0</v>
      </c>
      <c r="CS51" s="320">
        <v>1</v>
      </c>
      <c r="CT51" s="376">
        <f>IF(CS51=1,CR51,0)</f>
        <v>0</v>
      </c>
      <c r="CU51" s="377">
        <f>IF(CS51=2,CR51,0)</f>
        <v>0</v>
      </c>
      <c r="CV51" s="300"/>
      <c r="CW51" s="313"/>
      <c r="CX51" s="374"/>
      <c r="CY51" s="315"/>
      <c r="CZ51" s="316"/>
      <c r="DA51" s="317"/>
      <c r="DB51" s="375">
        <f t="shared" si="51"/>
        <v>0</v>
      </c>
      <c r="DC51" s="319">
        <f>+SUM(DB51:DB56)</f>
        <v>0</v>
      </c>
      <c r="DD51" s="320">
        <v>1</v>
      </c>
      <c r="DE51" s="376">
        <f>IF(DD51=1,DC51,0)</f>
        <v>0</v>
      </c>
      <c r="DF51" s="377">
        <f>IF(DD51=2,DC51,0)</f>
        <v>0</v>
      </c>
      <c r="DG51" s="300"/>
      <c r="DH51" s="313"/>
      <c r="DI51" s="374"/>
      <c r="DJ51" s="315"/>
      <c r="DK51" s="316"/>
      <c r="DL51" s="317"/>
      <c r="DM51" s="375">
        <f t="shared" si="52"/>
        <v>0</v>
      </c>
      <c r="DN51" s="319">
        <f>+SUM(DM51:DM56)</f>
        <v>0</v>
      </c>
      <c r="DO51" s="320">
        <v>1</v>
      </c>
      <c r="DP51" s="376">
        <f>IF(DO51=1,DN51,0)</f>
        <v>0</v>
      </c>
      <c r="DQ51" s="377">
        <f>IF(DO51=2,DN51,0)</f>
        <v>0</v>
      </c>
      <c r="DR51" s="300"/>
      <c r="DS51" s="313"/>
      <c r="DT51" s="374"/>
      <c r="DU51" s="315"/>
      <c r="DV51" s="316"/>
      <c r="DW51" s="317"/>
      <c r="DX51" s="375">
        <f t="shared" si="53"/>
        <v>0</v>
      </c>
      <c r="DY51" s="319">
        <f>+SUM(DX51:DX56)</f>
        <v>0</v>
      </c>
      <c r="DZ51" s="320">
        <v>1</v>
      </c>
      <c r="EA51" s="376">
        <f>IF(DZ51=1,DY51,0)</f>
        <v>0</v>
      </c>
      <c r="EB51" s="377">
        <f>IF(DZ51=2,DY51,0)</f>
        <v>0</v>
      </c>
    </row>
    <row r="52" spans="1:133" x14ac:dyDescent="0.25">
      <c r="A52" s="139"/>
      <c r="B52" s="137"/>
      <c r="C52" s="120"/>
      <c r="D52" s="120"/>
      <c r="E52" s="121"/>
      <c r="F52" s="122"/>
      <c r="G52" s="138">
        <f t="shared" si="41"/>
        <v>0</v>
      </c>
      <c r="H52" s="74"/>
      <c r="I52" s="73"/>
      <c r="J52" s="127"/>
      <c r="K52" s="135"/>
      <c r="L52" s="300"/>
      <c r="M52" s="139"/>
      <c r="N52" s="137"/>
      <c r="O52" s="120"/>
      <c r="P52" s="121"/>
      <c r="Q52" s="122"/>
      <c r="R52" s="138">
        <f t="shared" si="42"/>
        <v>0</v>
      </c>
      <c r="S52" s="296"/>
      <c r="T52" s="118"/>
      <c r="U52" s="302"/>
      <c r="V52" s="354"/>
      <c r="W52" s="300"/>
      <c r="X52" s="139"/>
      <c r="Y52" s="137"/>
      <c r="Z52" s="120"/>
      <c r="AA52" s="121"/>
      <c r="AB52" s="122"/>
      <c r="AC52" s="138">
        <f t="shared" si="43"/>
        <v>0</v>
      </c>
      <c r="AD52" s="296"/>
      <c r="AE52" s="118"/>
      <c r="AF52" s="302"/>
      <c r="AG52" s="354"/>
      <c r="AH52" s="300"/>
      <c r="AI52" s="139"/>
      <c r="AJ52" s="117"/>
      <c r="AK52" s="120"/>
      <c r="AL52" s="121"/>
      <c r="AM52" s="122"/>
      <c r="AN52" s="123">
        <f t="shared" si="44"/>
        <v>0</v>
      </c>
      <c r="AO52" s="296"/>
      <c r="AP52" s="118"/>
      <c r="AQ52" s="302"/>
      <c r="AR52" s="354"/>
      <c r="AS52" s="300"/>
      <c r="AT52" s="139"/>
      <c r="AU52" s="117"/>
      <c r="AV52" s="120"/>
      <c r="AW52" s="121"/>
      <c r="AX52" s="122"/>
      <c r="AY52" s="123">
        <f t="shared" si="45"/>
        <v>0</v>
      </c>
      <c r="AZ52" s="296"/>
      <c r="BA52" s="118"/>
      <c r="BB52" s="302"/>
      <c r="BC52" s="354"/>
      <c r="BD52" s="300"/>
      <c r="BE52" s="139"/>
      <c r="BF52" s="117"/>
      <c r="BG52" s="120"/>
      <c r="BH52" s="121"/>
      <c r="BI52" s="122"/>
      <c r="BJ52" s="123">
        <f t="shared" si="46"/>
        <v>0</v>
      </c>
      <c r="BK52" s="296"/>
      <c r="BL52" s="118"/>
      <c r="BM52" s="302"/>
      <c r="BN52" s="354"/>
      <c r="BO52" s="300"/>
      <c r="BP52" s="139"/>
      <c r="BQ52" s="117"/>
      <c r="BR52" s="120"/>
      <c r="BS52" s="121"/>
      <c r="BT52" s="122"/>
      <c r="BU52" s="123">
        <f t="shared" si="47"/>
        <v>0</v>
      </c>
      <c r="BV52" s="296"/>
      <c r="BW52" s="118"/>
      <c r="BX52" s="302"/>
      <c r="BY52" s="354"/>
      <c r="BZ52" s="300"/>
      <c r="CA52" s="139"/>
      <c r="CB52" s="117"/>
      <c r="CC52" s="120"/>
      <c r="CD52" s="121"/>
      <c r="CE52" s="122"/>
      <c r="CF52" s="123">
        <f t="shared" si="48"/>
        <v>0</v>
      </c>
      <c r="CG52" s="296"/>
      <c r="CH52" s="118"/>
      <c r="CI52" s="302"/>
      <c r="CJ52" s="354"/>
      <c r="CK52" s="300"/>
      <c r="CL52" s="139"/>
      <c r="CM52" s="117"/>
      <c r="CN52" s="120"/>
      <c r="CO52" s="121"/>
      <c r="CP52" s="122"/>
      <c r="CQ52" s="123">
        <f t="shared" si="50"/>
        <v>0</v>
      </c>
      <c r="CR52" s="296"/>
      <c r="CS52" s="118"/>
      <c r="CT52" s="302"/>
      <c r="CU52" s="354"/>
      <c r="CV52" s="300"/>
      <c r="CW52" s="139"/>
      <c r="CX52" s="117"/>
      <c r="CY52" s="120"/>
      <c r="CZ52" s="121"/>
      <c r="DA52" s="122"/>
      <c r="DB52" s="123">
        <f t="shared" si="51"/>
        <v>0</v>
      </c>
      <c r="DC52" s="296"/>
      <c r="DD52" s="118"/>
      <c r="DE52" s="302"/>
      <c r="DF52" s="354"/>
      <c r="DG52" s="300"/>
      <c r="DH52" s="139"/>
      <c r="DI52" s="117"/>
      <c r="DJ52" s="120"/>
      <c r="DK52" s="121"/>
      <c r="DL52" s="122"/>
      <c r="DM52" s="123">
        <f t="shared" si="52"/>
        <v>0</v>
      </c>
      <c r="DN52" s="296"/>
      <c r="DO52" s="118"/>
      <c r="DP52" s="302"/>
      <c r="DQ52" s="354"/>
      <c r="DR52" s="300"/>
      <c r="DS52" s="139"/>
      <c r="DT52" s="117"/>
      <c r="DU52" s="120"/>
      <c r="DV52" s="121"/>
      <c r="DW52" s="122"/>
      <c r="DX52" s="123">
        <f t="shared" si="53"/>
        <v>0</v>
      </c>
      <c r="DY52" s="296"/>
      <c r="DZ52" s="118"/>
      <c r="EA52" s="302"/>
      <c r="EB52" s="354"/>
    </row>
    <row r="53" spans="1:133" x14ac:dyDescent="0.25">
      <c r="A53" s="139"/>
      <c r="B53" s="137"/>
      <c r="C53" s="120"/>
      <c r="D53" s="120"/>
      <c r="E53" s="121"/>
      <c r="F53" s="122"/>
      <c r="G53" s="138">
        <f t="shared" si="41"/>
        <v>0</v>
      </c>
      <c r="H53" s="74"/>
      <c r="I53" s="73"/>
      <c r="J53" s="127"/>
      <c r="K53" s="135"/>
      <c r="L53" s="300"/>
      <c r="M53" s="139"/>
      <c r="N53" s="137"/>
      <c r="O53" s="120"/>
      <c r="P53" s="121"/>
      <c r="Q53" s="122"/>
      <c r="R53" s="138">
        <f t="shared" si="42"/>
        <v>0</v>
      </c>
      <c r="S53" s="296"/>
      <c r="T53" s="118"/>
      <c r="U53" s="302"/>
      <c r="V53" s="354"/>
      <c r="W53" s="300"/>
      <c r="X53" s="139"/>
      <c r="Y53" s="137"/>
      <c r="Z53" s="120"/>
      <c r="AA53" s="121"/>
      <c r="AB53" s="122"/>
      <c r="AC53" s="138">
        <f t="shared" si="43"/>
        <v>0</v>
      </c>
      <c r="AD53" s="296"/>
      <c r="AE53" s="118"/>
      <c r="AF53" s="302"/>
      <c r="AG53" s="354"/>
      <c r="AH53" s="300"/>
      <c r="AI53" s="139"/>
      <c r="AJ53" s="117"/>
      <c r="AK53" s="120"/>
      <c r="AL53" s="121"/>
      <c r="AM53" s="122"/>
      <c r="AN53" s="123">
        <f t="shared" si="44"/>
        <v>0</v>
      </c>
      <c r="AO53" s="296"/>
      <c r="AP53" s="118"/>
      <c r="AQ53" s="302"/>
      <c r="AR53" s="354"/>
      <c r="AS53" s="300"/>
      <c r="AT53" s="139"/>
      <c r="AU53" s="117"/>
      <c r="AV53" s="120"/>
      <c r="AW53" s="121"/>
      <c r="AX53" s="122"/>
      <c r="AY53" s="123">
        <f t="shared" si="45"/>
        <v>0</v>
      </c>
      <c r="AZ53" s="296"/>
      <c r="BA53" s="118"/>
      <c r="BB53" s="302"/>
      <c r="BC53" s="354"/>
      <c r="BD53" s="300"/>
      <c r="BE53" s="139"/>
      <c r="BF53" s="117"/>
      <c r="BG53" s="120"/>
      <c r="BH53" s="121"/>
      <c r="BI53" s="122"/>
      <c r="BJ53" s="123">
        <f t="shared" si="46"/>
        <v>0</v>
      </c>
      <c r="BK53" s="296"/>
      <c r="BL53" s="118"/>
      <c r="BM53" s="302"/>
      <c r="BN53" s="354"/>
      <c r="BO53" s="300"/>
      <c r="BP53" s="139"/>
      <c r="BQ53" s="117"/>
      <c r="BR53" s="120"/>
      <c r="BS53" s="121"/>
      <c r="BT53" s="122"/>
      <c r="BU53" s="123">
        <f t="shared" si="47"/>
        <v>0</v>
      </c>
      <c r="BV53" s="296"/>
      <c r="BW53" s="118"/>
      <c r="BX53" s="302"/>
      <c r="BY53" s="354"/>
      <c r="BZ53" s="300"/>
      <c r="CA53" s="139"/>
      <c r="CB53" s="117"/>
      <c r="CC53" s="120"/>
      <c r="CD53" s="121"/>
      <c r="CE53" s="122"/>
      <c r="CF53" s="123">
        <f t="shared" si="48"/>
        <v>0</v>
      </c>
      <c r="CG53" s="296"/>
      <c r="CH53" s="118"/>
      <c r="CI53" s="302"/>
      <c r="CJ53" s="354"/>
      <c r="CK53" s="300"/>
      <c r="CL53" s="139"/>
      <c r="CM53" s="117"/>
      <c r="CN53" s="120"/>
      <c r="CO53" s="121"/>
      <c r="CP53" s="122"/>
      <c r="CQ53" s="123">
        <f t="shared" si="50"/>
        <v>0</v>
      </c>
      <c r="CR53" s="296"/>
      <c r="CS53" s="118"/>
      <c r="CT53" s="302"/>
      <c r="CU53" s="354"/>
      <c r="CV53" s="300"/>
      <c r="CW53" s="139"/>
      <c r="CX53" s="117"/>
      <c r="CY53" s="120"/>
      <c r="CZ53" s="121"/>
      <c r="DA53" s="122"/>
      <c r="DB53" s="123">
        <f t="shared" si="51"/>
        <v>0</v>
      </c>
      <c r="DC53" s="296"/>
      <c r="DD53" s="118"/>
      <c r="DE53" s="302"/>
      <c r="DF53" s="354"/>
      <c r="DG53" s="300"/>
      <c r="DH53" s="139"/>
      <c r="DI53" s="117"/>
      <c r="DJ53" s="120"/>
      <c r="DK53" s="121"/>
      <c r="DL53" s="122"/>
      <c r="DM53" s="123">
        <f t="shared" si="52"/>
        <v>0</v>
      </c>
      <c r="DN53" s="296"/>
      <c r="DO53" s="118"/>
      <c r="DP53" s="302"/>
      <c r="DQ53" s="354"/>
      <c r="DR53" s="300"/>
      <c r="DS53" s="139"/>
      <c r="DT53" s="117"/>
      <c r="DU53" s="120"/>
      <c r="DV53" s="121"/>
      <c r="DW53" s="122"/>
      <c r="DX53" s="123">
        <f t="shared" si="53"/>
        <v>0</v>
      </c>
      <c r="DY53" s="296"/>
      <c r="DZ53" s="118"/>
      <c r="EA53" s="302"/>
      <c r="EB53" s="354"/>
    </row>
    <row r="54" spans="1:133" x14ac:dyDescent="0.25">
      <c r="A54" s="139"/>
      <c r="B54" s="137"/>
      <c r="C54" s="120"/>
      <c r="D54" s="120"/>
      <c r="E54" s="121"/>
      <c r="F54" s="122"/>
      <c r="G54" s="138">
        <f t="shared" si="41"/>
        <v>0</v>
      </c>
      <c r="H54" s="74"/>
      <c r="I54" s="73"/>
      <c r="J54" s="127"/>
      <c r="K54" s="135"/>
      <c r="L54" s="300"/>
      <c r="M54" s="139"/>
      <c r="N54" s="137"/>
      <c r="O54" s="120"/>
      <c r="P54" s="121"/>
      <c r="Q54" s="122"/>
      <c r="R54" s="138">
        <f t="shared" si="42"/>
        <v>0</v>
      </c>
      <c r="S54" s="296"/>
      <c r="T54" s="118"/>
      <c r="U54" s="302"/>
      <c r="V54" s="354"/>
      <c r="W54" s="300"/>
      <c r="X54" s="139"/>
      <c r="Y54" s="137"/>
      <c r="Z54" s="120"/>
      <c r="AA54" s="121"/>
      <c r="AB54" s="122"/>
      <c r="AC54" s="138">
        <f t="shared" si="43"/>
        <v>0</v>
      </c>
      <c r="AD54" s="296"/>
      <c r="AE54" s="118"/>
      <c r="AF54" s="302"/>
      <c r="AG54" s="354"/>
      <c r="AH54" s="300"/>
      <c r="AI54" s="139"/>
      <c r="AJ54" s="117"/>
      <c r="AK54" s="120"/>
      <c r="AL54" s="121"/>
      <c r="AM54" s="122"/>
      <c r="AN54" s="123">
        <f t="shared" si="44"/>
        <v>0</v>
      </c>
      <c r="AO54" s="296"/>
      <c r="AP54" s="118"/>
      <c r="AQ54" s="302"/>
      <c r="AR54" s="354"/>
      <c r="AS54" s="300"/>
      <c r="AT54" s="139"/>
      <c r="AU54" s="117"/>
      <c r="AV54" s="120"/>
      <c r="AW54" s="121"/>
      <c r="AX54" s="122"/>
      <c r="AY54" s="123">
        <f t="shared" si="45"/>
        <v>0</v>
      </c>
      <c r="AZ54" s="296"/>
      <c r="BA54" s="118"/>
      <c r="BB54" s="302"/>
      <c r="BC54" s="354"/>
      <c r="BD54" s="300"/>
      <c r="BE54" s="139"/>
      <c r="BF54" s="117"/>
      <c r="BG54" s="120"/>
      <c r="BH54" s="121"/>
      <c r="BI54" s="122"/>
      <c r="BJ54" s="123">
        <f t="shared" si="46"/>
        <v>0</v>
      </c>
      <c r="BK54" s="296"/>
      <c r="BL54" s="118"/>
      <c r="BM54" s="302"/>
      <c r="BN54" s="354"/>
      <c r="BO54" s="300"/>
      <c r="BP54" s="139"/>
      <c r="BQ54" s="117"/>
      <c r="BR54" s="120"/>
      <c r="BS54" s="121"/>
      <c r="BT54" s="122"/>
      <c r="BU54" s="123">
        <f t="shared" si="47"/>
        <v>0</v>
      </c>
      <c r="BV54" s="296"/>
      <c r="BW54" s="118"/>
      <c r="BX54" s="302"/>
      <c r="BY54" s="354"/>
      <c r="BZ54" s="300"/>
      <c r="CA54" s="139"/>
      <c r="CB54" s="117"/>
      <c r="CC54" s="120"/>
      <c r="CD54" s="121"/>
      <c r="CE54" s="122"/>
      <c r="CF54" s="123">
        <f t="shared" si="48"/>
        <v>0</v>
      </c>
      <c r="CG54" s="296"/>
      <c r="CH54" s="118"/>
      <c r="CI54" s="302"/>
      <c r="CJ54" s="354"/>
      <c r="CK54" s="300"/>
      <c r="CL54" s="139"/>
      <c r="CM54" s="117"/>
      <c r="CN54" s="120"/>
      <c r="CO54" s="121"/>
      <c r="CP54" s="122"/>
      <c r="CQ54" s="123">
        <f t="shared" si="50"/>
        <v>0</v>
      </c>
      <c r="CR54" s="296"/>
      <c r="CS54" s="118"/>
      <c r="CT54" s="302"/>
      <c r="CU54" s="354"/>
      <c r="CV54" s="300"/>
      <c r="CW54" s="139"/>
      <c r="CX54" s="117"/>
      <c r="CY54" s="120"/>
      <c r="CZ54" s="121"/>
      <c r="DA54" s="122"/>
      <c r="DB54" s="123">
        <f t="shared" si="51"/>
        <v>0</v>
      </c>
      <c r="DC54" s="296"/>
      <c r="DD54" s="118"/>
      <c r="DE54" s="302"/>
      <c r="DF54" s="354"/>
      <c r="DG54" s="300"/>
      <c r="DH54" s="139"/>
      <c r="DI54" s="117"/>
      <c r="DJ54" s="120"/>
      <c r="DK54" s="121"/>
      <c r="DL54" s="122"/>
      <c r="DM54" s="123">
        <f t="shared" si="52"/>
        <v>0</v>
      </c>
      <c r="DN54" s="296"/>
      <c r="DO54" s="118"/>
      <c r="DP54" s="302"/>
      <c r="DQ54" s="354"/>
      <c r="DR54" s="300"/>
      <c r="DS54" s="139"/>
      <c r="DT54" s="117"/>
      <c r="DU54" s="120"/>
      <c r="DV54" s="121"/>
      <c r="DW54" s="122"/>
      <c r="DX54" s="123">
        <f t="shared" si="53"/>
        <v>0</v>
      </c>
      <c r="DY54" s="296"/>
      <c r="DZ54" s="118"/>
      <c r="EA54" s="302"/>
      <c r="EB54" s="354"/>
    </row>
    <row r="55" spans="1:133" x14ac:dyDescent="0.25">
      <c r="A55" s="139"/>
      <c r="B55" s="137"/>
      <c r="C55" s="120"/>
      <c r="D55" s="120"/>
      <c r="E55" s="121"/>
      <c r="F55" s="122"/>
      <c r="G55" s="138">
        <f t="shared" si="41"/>
        <v>0</v>
      </c>
      <c r="H55" s="74"/>
      <c r="I55" s="73"/>
      <c r="J55" s="127"/>
      <c r="K55" s="135"/>
      <c r="L55" s="300"/>
      <c r="M55" s="139"/>
      <c r="N55" s="137"/>
      <c r="O55" s="120"/>
      <c r="P55" s="121"/>
      <c r="Q55" s="122"/>
      <c r="R55" s="138">
        <f t="shared" si="42"/>
        <v>0</v>
      </c>
      <c r="S55" s="296"/>
      <c r="T55" s="118"/>
      <c r="U55" s="302"/>
      <c r="V55" s="354"/>
      <c r="W55" s="300"/>
      <c r="X55" s="139"/>
      <c r="Y55" s="137"/>
      <c r="Z55" s="120"/>
      <c r="AA55" s="121"/>
      <c r="AB55" s="122"/>
      <c r="AC55" s="138">
        <f t="shared" si="43"/>
        <v>0</v>
      </c>
      <c r="AD55" s="296"/>
      <c r="AE55" s="118"/>
      <c r="AF55" s="302"/>
      <c r="AG55" s="354"/>
      <c r="AH55" s="300"/>
      <c r="AI55" s="139"/>
      <c r="AJ55" s="117"/>
      <c r="AK55" s="120"/>
      <c r="AL55" s="121"/>
      <c r="AM55" s="122"/>
      <c r="AN55" s="123">
        <f t="shared" si="44"/>
        <v>0</v>
      </c>
      <c r="AO55" s="296"/>
      <c r="AP55" s="118"/>
      <c r="AQ55" s="302"/>
      <c r="AR55" s="354"/>
      <c r="AS55" s="300"/>
      <c r="AT55" s="139"/>
      <c r="AU55" s="117"/>
      <c r="AV55" s="120"/>
      <c r="AW55" s="121"/>
      <c r="AX55" s="122"/>
      <c r="AY55" s="123">
        <f t="shared" si="45"/>
        <v>0</v>
      </c>
      <c r="AZ55" s="296"/>
      <c r="BA55" s="118"/>
      <c r="BB55" s="302"/>
      <c r="BC55" s="354"/>
      <c r="BD55" s="300"/>
      <c r="BE55" s="139"/>
      <c r="BF55" s="117"/>
      <c r="BG55" s="120"/>
      <c r="BH55" s="121"/>
      <c r="BI55" s="122"/>
      <c r="BJ55" s="123">
        <f t="shared" si="46"/>
        <v>0</v>
      </c>
      <c r="BK55" s="296"/>
      <c r="BL55" s="118"/>
      <c r="BM55" s="302"/>
      <c r="BN55" s="354"/>
      <c r="BO55" s="300"/>
      <c r="BP55" s="139"/>
      <c r="BQ55" s="117"/>
      <c r="BR55" s="120"/>
      <c r="BS55" s="121"/>
      <c r="BT55" s="122"/>
      <c r="BU55" s="123">
        <f t="shared" si="47"/>
        <v>0</v>
      </c>
      <c r="BV55" s="296"/>
      <c r="BW55" s="118"/>
      <c r="BX55" s="302"/>
      <c r="BY55" s="354"/>
      <c r="BZ55" s="300"/>
      <c r="CA55" s="139"/>
      <c r="CB55" s="117"/>
      <c r="CC55" s="120"/>
      <c r="CD55" s="121"/>
      <c r="CE55" s="122"/>
      <c r="CF55" s="123">
        <f t="shared" si="48"/>
        <v>0</v>
      </c>
      <c r="CG55" s="296"/>
      <c r="CH55" s="118"/>
      <c r="CI55" s="302"/>
      <c r="CJ55" s="354"/>
      <c r="CK55" s="300"/>
      <c r="CL55" s="139"/>
      <c r="CM55" s="117"/>
      <c r="CN55" s="120"/>
      <c r="CO55" s="121"/>
      <c r="CP55" s="122"/>
      <c r="CQ55" s="123">
        <f t="shared" si="50"/>
        <v>0</v>
      </c>
      <c r="CR55" s="296"/>
      <c r="CS55" s="118"/>
      <c r="CT55" s="302"/>
      <c r="CU55" s="354"/>
      <c r="CV55" s="300"/>
      <c r="CW55" s="139"/>
      <c r="CX55" s="117"/>
      <c r="CY55" s="120"/>
      <c r="CZ55" s="121"/>
      <c r="DA55" s="122"/>
      <c r="DB55" s="123">
        <f t="shared" si="51"/>
        <v>0</v>
      </c>
      <c r="DC55" s="296"/>
      <c r="DD55" s="118"/>
      <c r="DE55" s="302"/>
      <c r="DF55" s="354"/>
      <c r="DG55" s="300"/>
      <c r="DH55" s="139"/>
      <c r="DI55" s="117"/>
      <c r="DJ55" s="120"/>
      <c r="DK55" s="121"/>
      <c r="DL55" s="122"/>
      <c r="DM55" s="123">
        <f t="shared" si="52"/>
        <v>0</v>
      </c>
      <c r="DN55" s="296"/>
      <c r="DO55" s="118"/>
      <c r="DP55" s="302"/>
      <c r="DQ55" s="354"/>
      <c r="DR55" s="300"/>
      <c r="DS55" s="139"/>
      <c r="DT55" s="117"/>
      <c r="DU55" s="120"/>
      <c r="DV55" s="121"/>
      <c r="DW55" s="122"/>
      <c r="DX55" s="123">
        <f t="shared" si="53"/>
        <v>0</v>
      </c>
      <c r="DY55" s="296"/>
      <c r="DZ55" s="118"/>
      <c r="EA55" s="302"/>
      <c r="EB55" s="354"/>
    </row>
    <row r="56" spans="1:133" ht="15.75" thickBot="1" x14ac:dyDescent="0.3">
      <c r="A56" s="323"/>
      <c r="B56" s="324"/>
      <c r="C56" s="325"/>
      <c r="D56" s="325"/>
      <c r="E56" s="326"/>
      <c r="F56" s="327"/>
      <c r="G56" s="328">
        <f t="shared" si="41"/>
        <v>0</v>
      </c>
      <c r="H56" s="329"/>
      <c r="I56" s="330"/>
      <c r="J56" s="331"/>
      <c r="K56" s="332"/>
      <c r="L56" s="300"/>
      <c r="M56" s="323"/>
      <c r="N56" s="324"/>
      <c r="O56" s="325"/>
      <c r="P56" s="326"/>
      <c r="Q56" s="327"/>
      <c r="R56" s="328">
        <f t="shared" si="42"/>
        <v>0</v>
      </c>
      <c r="S56" s="136"/>
      <c r="T56" s="355"/>
      <c r="U56" s="359"/>
      <c r="V56" s="360"/>
      <c r="W56" s="300"/>
      <c r="X56" s="323"/>
      <c r="Y56" s="324"/>
      <c r="Z56" s="325"/>
      <c r="AA56" s="326"/>
      <c r="AB56" s="327"/>
      <c r="AC56" s="328">
        <f t="shared" si="43"/>
        <v>0</v>
      </c>
      <c r="AD56" s="136"/>
      <c r="AE56" s="355"/>
      <c r="AF56" s="359"/>
      <c r="AG56" s="360"/>
      <c r="AH56" s="300"/>
      <c r="AI56" s="323"/>
      <c r="AJ56" s="378"/>
      <c r="AK56" s="325"/>
      <c r="AL56" s="326"/>
      <c r="AM56" s="327"/>
      <c r="AN56" s="379">
        <f t="shared" si="44"/>
        <v>0</v>
      </c>
      <c r="AO56" s="136"/>
      <c r="AP56" s="355"/>
      <c r="AQ56" s="359"/>
      <c r="AR56" s="360"/>
      <c r="AS56" s="300"/>
      <c r="AT56" s="323"/>
      <c r="AU56" s="378"/>
      <c r="AV56" s="325"/>
      <c r="AW56" s="326"/>
      <c r="AX56" s="327"/>
      <c r="AY56" s="379">
        <f t="shared" si="45"/>
        <v>0</v>
      </c>
      <c r="AZ56" s="136"/>
      <c r="BA56" s="355"/>
      <c r="BB56" s="359"/>
      <c r="BC56" s="360"/>
      <c r="BD56" s="300"/>
      <c r="BE56" s="323"/>
      <c r="BF56" s="378"/>
      <c r="BG56" s="325"/>
      <c r="BH56" s="326"/>
      <c r="BI56" s="327"/>
      <c r="BJ56" s="379">
        <f t="shared" si="46"/>
        <v>0</v>
      </c>
      <c r="BK56" s="136"/>
      <c r="BL56" s="355"/>
      <c r="BM56" s="359"/>
      <c r="BN56" s="360"/>
      <c r="BO56" s="300"/>
      <c r="BP56" s="323"/>
      <c r="BQ56" s="378"/>
      <c r="BR56" s="325"/>
      <c r="BS56" s="326"/>
      <c r="BT56" s="327"/>
      <c r="BU56" s="379">
        <f t="shared" si="47"/>
        <v>0</v>
      </c>
      <c r="BV56" s="136"/>
      <c r="BW56" s="355"/>
      <c r="BX56" s="359"/>
      <c r="BY56" s="360"/>
      <c r="BZ56" s="300"/>
      <c r="CA56" s="323"/>
      <c r="CB56" s="378"/>
      <c r="CC56" s="325"/>
      <c r="CD56" s="326"/>
      <c r="CE56" s="327"/>
      <c r="CF56" s="379">
        <f t="shared" si="48"/>
        <v>0</v>
      </c>
      <c r="CG56" s="136"/>
      <c r="CH56" s="355"/>
      <c r="CI56" s="359"/>
      <c r="CJ56" s="360"/>
      <c r="CK56" s="300"/>
      <c r="CL56" s="323"/>
      <c r="CM56" s="378"/>
      <c r="CN56" s="325"/>
      <c r="CO56" s="326"/>
      <c r="CP56" s="327"/>
      <c r="CQ56" s="379">
        <f t="shared" si="50"/>
        <v>0</v>
      </c>
      <c r="CR56" s="136"/>
      <c r="CS56" s="355"/>
      <c r="CT56" s="359"/>
      <c r="CU56" s="360"/>
      <c r="CV56" s="300"/>
      <c r="CW56" s="323"/>
      <c r="CX56" s="378"/>
      <c r="CY56" s="325"/>
      <c r="CZ56" s="326"/>
      <c r="DA56" s="327"/>
      <c r="DB56" s="379">
        <f t="shared" si="51"/>
        <v>0</v>
      </c>
      <c r="DC56" s="136"/>
      <c r="DD56" s="355"/>
      <c r="DE56" s="359"/>
      <c r="DF56" s="360"/>
      <c r="DG56" s="300"/>
      <c r="DH56" s="323"/>
      <c r="DI56" s="378"/>
      <c r="DJ56" s="325"/>
      <c r="DK56" s="326"/>
      <c r="DL56" s="327"/>
      <c r="DM56" s="379">
        <f t="shared" si="52"/>
        <v>0</v>
      </c>
      <c r="DN56" s="136"/>
      <c r="DO56" s="355"/>
      <c r="DP56" s="359"/>
      <c r="DQ56" s="360"/>
      <c r="DR56" s="300"/>
      <c r="DS56" s="323"/>
      <c r="DT56" s="378"/>
      <c r="DU56" s="325"/>
      <c r="DV56" s="326"/>
      <c r="DW56" s="327"/>
      <c r="DX56" s="379">
        <f t="shared" si="53"/>
        <v>0</v>
      </c>
      <c r="DY56" s="136"/>
      <c r="DZ56" s="355"/>
      <c r="EA56" s="359"/>
      <c r="EB56" s="360"/>
      <c r="EC56" s="44"/>
    </row>
    <row r="57" spans="1:133" x14ac:dyDescent="0.25">
      <c r="A57" s="313"/>
      <c r="B57" s="314"/>
      <c r="C57" s="315"/>
      <c r="D57" s="315"/>
      <c r="E57" s="316"/>
      <c r="F57" s="317"/>
      <c r="G57" s="318">
        <f t="shared" ref="G57:G62" si="54">+E57*F57</f>
        <v>0</v>
      </c>
      <c r="H57" s="319">
        <f>+SUM(G57:G62)</f>
        <v>0</v>
      </c>
      <c r="I57" s="320">
        <v>1</v>
      </c>
      <c r="J57" s="321">
        <f>IF(I57=1,H57,0)</f>
        <v>0</v>
      </c>
      <c r="K57" s="322">
        <f>IF(I57=2,H57,0)</f>
        <v>0</v>
      </c>
      <c r="L57" s="300"/>
      <c r="M57" s="313"/>
      <c r="N57" s="314"/>
      <c r="O57" s="315"/>
      <c r="P57" s="316"/>
      <c r="Q57" s="317"/>
      <c r="R57" s="318">
        <f t="shared" si="42"/>
        <v>0</v>
      </c>
      <c r="S57" s="319">
        <f>+SUM(R57:R62)</f>
        <v>0</v>
      </c>
      <c r="T57" s="320">
        <v>1</v>
      </c>
      <c r="U57" s="321">
        <f>IF(T57=1,S57,0)</f>
        <v>0</v>
      </c>
      <c r="V57" s="322">
        <f>IF(T57=2,S57,0)</f>
        <v>0</v>
      </c>
      <c r="W57" s="300"/>
      <c r="X57" s="313"/>
      <c r="Y57" s="314"/>
      <c r="Z57" s="315"/>
      <c r="AA57" s="316"/>
      <c r="AB57" s="317"/>
      <c r="AC57" s="318">
        <f t="shared" si="43"/>
        <v>0</v>
      </c>
      <c r="AD57" s="319">
        <f>+SUM(AC57:AC62)</f>
        <v>0</v>
      </c>
      <c r="AE57" s="320">
        <v>1</v>
      </c>
      <c r="AF57" s="321">
        <f>IF(AE57=1,AD57,0)</f>
        <v>0</v>
      </c>
      <c r="AG57" s="322">
        <f>IF(AE57=2,AD57,0)</f>
        <v>0</v>
      </c>
      <c r="AH57" s="300"/>
      <c r="AI57" s="313"/>
      <c r="AJ57" s="374"/>
      <c r="AK57" s="315"/>
      <c r="AL57" s="316"/>
      <c r="AM57" s="317"/>
      <c r="AN57" s="375">
        <f t="shared" si="44"/>
        <v>0</v>
      </c>
      <c r="AO57" s="319">
        <f>+SUM(AN57:AN62)</f>
        <v>0</v>
      </c>
      <c r="AP57" s="320">
        <v>1</v>
      </c>
      <c r="AQ57" s="376">
        <f>IF(AP57=1,AO57,0)</f>
        <v>0</v>
      </c>
      <c r="AR57" s="377">
        <f>IF(AP57=2,AO57,0)</f>
        <v>0</v>
      </c>
      <c r="AS57" s="300"/>
      <c r="AT57" s="313"/>
      <c r="AU57" s="374"/>
      <c r="AV57" s="315"/>
      <c r="AW57" s="316"/>
      <c r="AX57" s="317"/>
      <c r="AY57" s="375">
        <f t="shared" si="45"/>
        <v>0</v>
      </c>
      <c r="AZ57" s="319">
        <f>+SUM(AY57:AY62)</f>
        <v>0</v>
      </c>
      <c r="BA57" s="320">
        <v>1</v>
      </c>
      <c r="BB57" s="376">
        <f>IF(BA57=1,AZ57,0)</f>
        <v>0</v>
      </c>
      <c r="BC57" s="377">
        <f>IF(BA57=2,AZ57,0)</f>
        <v>0</v>
      </c>
      <c r="BD57" s="300"/>
      <c r="BE57" s="313"/>
      <c r="BF57" s="374"/>
      <c r="BG57" s="315"/>
      <c r="BH57" s="316"/>
      <c r="BI57" s="317"/>
      <c r="BJ57" s="375">
        <f t="shared" si="46"/>
        <v>0</v>
      </c>
      <c r="BK57" s="319">
        <f>+SUM(BJ57:BJ62)</f>
        <v>0</v>
      </c>
      <c r="BL57" s="320">
        <v>1</v>
      </c>
      <c r="BM57" s="376">
        <f>IF(BL57=1,BK57,0)</f>
        <v>0</v>
      </c>
      <c r="BN57" s="377">
        <f>IF(BL57=2,BK57,0)</f>
        <v>0</v>
      </c>
      <c r="BO57" s="300"/>
      <c r="BP57" s="313"/>
      <c r="BQ57" s="374"/>
      <c r="BR57" s="315"/>
      <c r="BS57" s="316"/>
      <c r="BT57" s="317"/>
      <c r="BU57" s="375">
        <f t="shared" si="47"/>
        <v>0</v>
      </c>
      <c r="BV57" s="319">
        <f>+SUM(BU57:BU62)</f>
        <v>0</v>
      </c>
      <c r="BW57" s="320">
        <v>1</v>
      </c>
      <c r="BX57" s="376">
        <f>IF(BW57=1,BV57,0)</f>
        <v>0</v>
      </c>
      <c r="BY57" s="377">
        <f>IF(BW57=2,BV57,0)</f>
        <v>0</v>
      </c>
      <c r="BZ57" s="300"/>
      <c r="CA57" s="313"/>
      <c r="CB57" s="374"/>
      <c r="CC57" s="315"/>
      <c r="CD57" s="316"/>
      <c r="CE57" s="317"/>
      <c r="CF57" s="375">
        <f t="shared" si="48"/>
        <v>0</v>
      </c>
      <c r="CG57" s="319">
        <f>+SUM(CF57:CF62)</f>
        <v>0</v>
      </c>
      <c r="CH57" s="320">
        <v>1</v>
      </c>
      <c r="CI57" s="376">
        <f>IF(CH57=1,CG57,0)</f>
        <v>0</v>
      </c>
      <c r="CJ57" s="377">
        <f>IF(CH57=2,CG57,0)</f>
        <v>0</v>
      </c>
      <c r="CK57" s="300"/>
      <c r="CL57" s="313"/>
      <c r="CM57" s="374"/>
      <c r="CN57" s="315"/>
      <c r="CO57" s="316"/>
      <c r="CP57" s="317"/>
      <c r="CQ57" s="375">
        <f t="shared" si="50"/>
        <v>0</v>
      </c>
      <c r="CR57" s="319">
        <f>+SUM(CQ57:CQ62)</f>
        <v>0</v>
      </c>
      <c r="CS57" s="320">
        <v>1</v>
      </c>
      <c r="CT57" s="376">
        <f>IF(CS57=1,CR57,0)</f>
        <v>0</v>
      </c>
      <c r="CU57" s="377">
        <f>IF(CS57=2,CR57,0)</f>
        <v>0</v>
      </c>
      <c r="CV57" s="300"/>
      <c r="CW57" s="313"/>
      <c r="CX57" s="374"/>
      <c r="CY57" s="315"/>
      <c r="CZ57" s="316"/>
      <c r="DA57" s="317"/>
      <c r="DB57" s="375">
        <f t="shared" si="51"/>
        <v>0</v>
      </c>
      <c r="DC57" s="319">
        <f>+SUM(DB57:DB62)</f>
        <v>0</v>
      </c>
      <c r="DD57" s="320">
        <v>1</v>
      </c>
      <c r="DE57" s="376">
        <f>IF(DD57=1,DC57,0)</f>
        <v>0</v>
      </c>
      <c r="DF57" s="377">
        <f>IF(DD57=2,DC57,0)</f>
        <v>0</v>
      </c>
      <c r="DG57" s="300"/>
      <c r="DH57" s="313"/>
      <c r="DI57" s="374"/>
      <c r="DJ57" s="315"/>
      <c r="DK57" s="316"/>
      <c r="DL57" s="317"/>
      <c r="DM57" s="375">
        <f t="shared" si="52"/>
        <v>0</v>
      </c>
      <c r="DN57" s="319">
        <f>+SUM(DM57:DM62)</f>
        <v>0</v>
      </c>
      <c r="DO57" s="320">
        <v>1</v>
      </c>
      <c r="DP57" s="376">
        <f>IF(DO57=1,DN57,0)</f>
        <v>0</v>
      </c>
      <c r="DQ57" s="377">
        <f>IF(DO57=2,DN57,0)</f>
        <v>0</v>
      </c>
      <c r="DR57" s="300"/>
      <c r="DS57" s="313"/>
      <c r="DT57" s="374"/>
      <c r="DU57" s="315"/>
      <c r="DV57" s="316"/>
      <c r="DW57" s="317"/>
      <c r="DX57" s="375">
        <f t="shared" si="53"/>
        <v>0</v>
      </c>
      <c r="DY57" s="319">
        <f>+SUM(DX57:DX62)</f>
        <v>0</v>
      </c>
      <c r="DZ57" s="320">
        <v>1</v>
      </c>
      <c r="EA57" s="376">
        <f>IF(DZ57=1,DY57,0)</f>
        <v>0</v>
      </c>
      <c r="EB57" s="377">
        <f>IF(DZ57=2,DY57,0)</f>
        <v>0</v>
      </c>
    </row>
    <row r="58" spans="1:133" x14ac:dyDescent="0.25">
      <c r="A58" s="139"/>
      <c r="B58" s="137"/>
      <c r="C58" s="120"/>
      <c r="D58" s="120"/>
      <c r="E58" s="121"/>
      <c r="F58" s="122"/>
      <c r="G58" s="138">
        <f t="shared" si="54"/>
        <v>0</v>
      </c>
      <c r="H58" s="74"/>
      <c r="I58" s="73"/>
      <c r="J58" s="127"/>
      <c r="K58" s="135"/>
      <c r="L58" s="300"/>
      <c r="M58" s="139"/>
      <c r="N58" s="137"/>
      <c r="O58" s="120"/>
      <c r="P58" s="121"/>
      <c r="Q58" s="122"/>
      <c r="R58" s="138">
        <f t="shared" si="42"/>
        <v>0</v>
      </c>
      <c r="S58" s="296"/>
      <c r="T58" s="118"/>
      <c r="U58" s="302"/>
      <c r="V58" s="354"/>
      <c r="W58" s="300"/>
      <c r="X58" s="139"/>
      <c r="Y58" s="137"/>
      <c r="Z58" s="120"/>
      <c r="AA58" s="121"/>
      <c r="AB58" s="122"/>
      <c r="AC58" s="138">
        <f t="shared" si="43"/>
        <v>0</v>
      </c>
      <c r="AD58" s="296"/>
      <c r="AE58" s="118"/>
      <c r="AF58" s="302"/>
      <c r="AG58" s="354"/>
      <c r="AH58" s="300"/>
      <c r="AI58" s="139"/>
      <c r="AJ58" s="117"/>
      <c r="AK58" s="120"/>
      <c r="AL58" s="121"/>
      <c r="AM58" s="122"/>
      <c r="AN58" s="123">
        <f t="shared" si="44"/>
        <v>0</v>
      </c>
      <c r="AO58" s="296"/>
      <c r="AP58" s="118"/>
      <c r="AQ58" s="302"/>
      <c r="AR58" s="354"/>
      <c r="AS58" s="300"/>
      <c r="AT58" s="139"/>
      <c r="AU58" s="117"/>
      <c r="AV58" s="120"/>
      <c r="AW58" s="121"/>
      <c r="AX58" s="122"/>
      <c r="AY58" s="123">
        <f t="shared" si="45"/>
        <v>0</v>
      </c>
      <c r="AZ58" s="296"/>
      <c r="BA58" s="118"/>
      <c r="BB58" s="302"/>
      <c r="BC58" s="354"/>
      <c r="BD58" s="300"/>
      <c r="BE58" s="139"/>
      <c r="BF58" s="117"/>
      <c r="BG58" s="120"/>
      <c r="BH58" s="121"/>
      <c r="BI58" s="122"/>
      <c r="BJ58" s="123">
        <f t="shared" si="46"/>
        <v>0</v>
      </c>
      <c r="BK58" s="296"/>
      <c r="BL58" s="118"/>
      <c r="BM58" s="302"/>
      <c r="BN58" s="354"/>
      <c r="BO58" s="300"/>
      <c r="BP58" s="139"/>
      <c r="BQ58" s="117"/>
      <c r="BR58" s="120"/>
      <c r="BS58" s="121"/>
      <c r="BT58" s="122"/>
      <c r="BU58" s="123">
        <f t="shared" si="47"/>
        <v>0</v>
      </c>
      <c r="BV58" s="296"/>
      <c r="BW58" s="118"/>
      <c r="BX58" s="302"/>
      <c r="BY58" s="354"/>
      <c r="BZ58" s="300"/>
      <c r="CA58" s="139"/>
      <c r="CB58" s="117"/>
      <c r="CC58" s="120"/>
      <c r="CD58" s="121"/>
      <c r="CE58" s="122"/>
      <c r="CF58" s="123">
        <f t="shared" si="48"/>
        <v>0</v>
      </c>
      <c r="CG58" s="296"/>
      <c r="CH58" s="118"/>
      <c r="CI58" s="302"/>
      <c r="CJ58" s="354"/>
      <c r="CK58" s="300"/>
      <c r="CL58" s="139"/>
      <c r="CM58" s="117"/>
      <c r="CN58" s="120"/>
      <c r="CO58" s="121"/>
      <c r="CP58" s="122"/>
      <c r="CQ58" s="123">
        <f t="shared" si="50"/>
        <v>0</v>
      </c>
      <c r="CR58" s="296"/>
      <c r="CS58" s="118"/>
      <c r="CT58" s="302"/>
      <c r="CU58" s="354"/>
      <c r="CV58" s="300"/>
      <c r="CW58" s="139"/>
      <c r="CX58" s="117"/>
      <c r="CY58" s="120"/>
      <c r="CZ58" s="121"/>
      <c r="DA58" s="122"/>
      <c r="DB58" s="123">
        <f t="shared" si="51"/>
        <v>0</v>
      </c>
      <c r="DC58" s="296"/>
      <c r="DD58" s="118"/>
      <c r="DE58" s="302"/>
      <c r="DF58" s="354"/>
      <c r="DG58" s="300"/>
      <c r="DH58" s="139"/>
      <c r="DI58" s="117"/>
      <c r="DJ58" s="120"/>
      <c r="DK58" s="121"/>
      <c r="DL58" s="122"/>
      <c r="DM58" s="123">
        <f t="shared" si="52"/>
        <v>0</v>
      </c>
      <c r="DN58" s="296"/>
      <c r="DO58" s="118"/>
      <c r="DP58" s="302"/>
      <c r="DQ58" s="354"/>
      <c r="DR58" s="300"/>
      <c r="DS58" s="139"/>
      <c r="DT58" s="117"/>
      <c r="DU58" s="120"/>
      <c r="DV58" s="121"/>
      <c r="DW58" s="122"/>
      <c r="DX58" s="123">
        <f t="shared" si="53"/>
        <v>0</v>
      </c>
      <c r="DY58" s="296"/>
      <c r="DZ58" s="118"/>
      <c r="EA58" s="302"/>
      <c r="EB58" s="354"/>
    </row>
    <row r="59" spans="1:133" x14ac:dyDescent="0.25">
      <c r="A59" s="139"/>
      <c r="B59" s="137"/>
      <c r="C59" s="120"/>
      <c r="D59" s="120"/>
      <c r="E59" s="121"/>
      <c r="F59" s="122"/>
      <c r="G59" s="138">
        <f t="shared" si="54"/>
        <v>0</v>
      </c>
      <c r="H59" s="74"/>
      <c r="I59" s="73"/>
      <c r="J59" s="127"/>
      <c r="K59" s="135"/>
      <c r="L59" s="300"/>
      <c r="M59" s="139"/>
      <c r="N59" s="137"/>
      <c r="O59" s="120"/>
      <c r="P59" s="121"/>
      <c r="Q59" s="122"/>
      <c r="R59" s="138">
        <f t="shared" si="42"/>
        <v>0</v>
      </c>
      <c r="S59" s="296"/>
      <c r="T59" s="118"/>
      <c r="U59" s="302"/>
      <c r="V59" s="354"/>
      <c r="W59" s="300"/>
      <c r="X59" s="139"/>
      <c r="Y59" s="137"/>
      <c r="Z59" s="120"/>
      <c r="AA59" s="121"/>
      <c r="AB59" s="122"/>
      <c r="AC59" s="138">
        <f t="shared" si="43"/>
        <v>0</v>
      </c>
      <c r="AD59" s="296"/>
      <c r="AE59" s="118"/>
      <c r="AF59" s="302"/>
      <c r="AG59" s="354"/>
      <c r="AH59" s="300"/>
      <c r="AI59" s="139"/>
      <c r="AJ59" s="117"/>
      <c r="AK59" s="120"/>
      <c r="AL59" s="121"/>
      <c r="AM59" s="122"/>
      <c r="AN59" s="123">
        <f t="shared" si="44"/>
        <v>0</v>
      </c>
      <c r="AO59" s="296"/>
      <c r="AP59" s="118"/>
      <c r="AQ59" s="302"/>
      <c r="AR59" s="354"/>
      <c r="AS59" s="300"/>
      <c r="AT59" s="139"/>
      <c r="AU59" s="117"/>
      <c r="AV59" s="120"/>
      <c r="AW59" s="121"/>
      <c r="AX59" s="122"/>
      <c r="AY59" s="123">
        <f t="shared" si="45"/>
        <v>0</v>
      </c>
      <c r="AZ59" s="296"/>
      <c r="BA59" s="118"/>
      <c r="BB59" s="302"/>
      <c r="BC59" s="354"/>
      <c r="BD59" s="300"/>
      <c r="BE59" s="139"/>
      <c r="BF59" s="117"/>
      <c r="BG59" s="120"/>
      <c r="BH59" s="121"/>
      <c r="BI59" s="122"/>
      <c r="BJ59" s="123">
        <f t="shared" si="46"/>
        <v>0</v>
      </c>
      <c r="BK59" s="296"/>
      <c r="BL59" s="118"/>
      <c r="BM59" s="302"/>
      <c r="BN59" s="354"/>
      <c r="BO59" s="300"/>
      <c r="BP59" s="139"/>
      <c r="BQ59" s="117"/>
      <c r="BR59" s="120"/>
      <c r="BS59" s="121"/>
      <c r="BT59" s="122"/>
      <c r="BU59" s="123">
        <f t="shared" si="47"/>
        <v>0</v>
      </c>
      <c r="BV59" s="296"/>
      <c r="BW59" s="118"/>
      <c r="BX59" s="302"/>
      <c r="BY59" s="354"/>
      <c r="BZ59" s="300"/>
      <c r="CA59" s="139"/>
      <c r="CB59" s="117"/>
      <c r="CC59" s="120"/>
      <c r="CD59" s="121"/>
      <c r="CE59" s="122"/>
      <c r="CF59" s="123">
        <f t="shared" si="48"/>
        <v>0</v>
      </c>
      <c r="CG59" s="296"/>
      <c r="CH59" s="118"/>
      <c r="CI59" s="302"/>
      <c r="CJ59" s="354"/>
      <c r="CK59" s="300"/>
      <c r="CL59" s="139"/>
      <c r="CM59" s="117"/>
      <c r="CN59" s="120"/>
      <c r="CO59" s="121"/>
      <c r="CP59" s="122"/>
      <c r="CQ59" s="123">
        <f t="shared" si="50"/>
        <v>0</v>
      </c>
      <c r="CR59" s="296"/>
      <c r="CS59" s="118"/>
      <c r="CT59" s="302"/>
      <c r="CU59" s="354"/>
      <c r="CV59" s="300"/>
      <c r="CW59" s="139"/>
      <c r="CX59" s="117"/>
      <c r="CY59" s="120"/>
      <c r="CZ59" s="121"/>
      <c r="DA59" s="122"/>
      <c r="DB59" s="123">
        <f t="shared" si="51"/>
        <v>0</v>
      </c>
      <c r="DC59" s="296"/>
      <c r="DD59" s="118"/>
      <c r="DE59" s="302"/>
      <c r="DF59" s="354"/>
      <c r="DG59" s="300"/>
      <c r="DH59" s="139"/>
      <c r="DI59" s="117"/>
      <c r="DJ59" s="120"/>
      <c r="DK59" s="121"/>
      <c r="DL59" s="122"/>
      <c r="DM59" s="123">
        <f t="shared" si="52"/>
        <v>0</v>
      </c>
      <c r="DN59" s="296"/>
      <c r="DO59" s="118"/>
      <c r="DP59" s="302"/>
      <c r="DQ59" s="354"/>
      <c r="DR59" s="300"/>
      <c r="DS59" s="139"/>
      <c r="DT59" s="117"/>
      <c r="DU59" s="120"/>
      <c r="DV59" s="121"/>
      <c r="DW59" s="122"/>
      <c r="DX59" s="123">
        <f t="shared" si="53"/>
        <v>0</v>
      </c>
      <c r="DY59" s="296"/>
      <c r="DZ59" s="118"/>
      <c r="EA59" s="302"/>
      <c r="EB59" s="354"/>
    </row>
    <row r="60" spans="1:133" x14ac:dyDescent="0.25">
      <c r="A60" s="139"/>
      <c r="B60" s="137"/>
      <c r="C60" s="120"/>
      <c r="D60" s="120"/>
      <c r="E60" s="121"/>
      <c r="F60" s="122"/>
      <c r="G60" s="138">
        <f t="shared" si="54"/>
        <v>0</v>
      </c>
      <c r="H60" s="74"/>
      <c r="I60" s="73"/>
      <c r="J60" s="127"/>
      <c r="K60" s="135"/>
      <c r="L60" s="300"/>
      <c r="M60" s="139"/>
      <c r="N60" s="137"/>
      <c r="O60" s="120"/>
      <c r="P60" s="121"/>
      <c r="Q60" s="122"/>
      <c r="R60" s="138">
        <f t="shared" si="42"/>
        <v>0</v>
      </c>
      <c r="S60" s="296"/>
      <c r="T60" s="118"/>
      <c r="U60" s="302"/>
      <c r="V60" s="354"/>
      <c r="W60" s="300"/>
      <c r="X60" s="139"/>
      <c r="Y60" s="137"/>
      <c r="Z60" s="120"/>
      <c r="AA60" s="121"/>
      <c r="AB60" s="122"/>
      <c r="AC60" s="138">
        <f t="shared" si="43"/>
        <v>0</v>
      </c>
      <c r="AD60" s="296"/>
      <c r="AE60" s="118"/>
      <c r="AF60" s="302"/>
      <c r="AG60" s="354"/>
      <c r="AH60" s="300"/>
      <c r="AI60" s="139"/>
      <c r="AJ60" s="117"/>
      <c r="AK60" s="120"/>
      <c r="AL60" s="121"/>
      <c r="AM60" s="122"/>
      <c r="AN60" s="123">
        <f t="shared" si="44"/>
        <v>0</v>
      </c>
      <c r="AO60" s="296"/>
      <c r="AP60" s="118"/>
      <c r="AQ60" s="302"/>
      <c r="AR60" s="354"/>
      <c r="AS60" s="300"/>
      <c r="AT60" s="139"/>
      <c r="AU60" s="117"/>
      <c r="AV60" s="120"/>
      <c r="AW60" s="121"/>
      <c r="AX60" s="122"/>
      <c r="AY60" s="123">
        <f t="shared" si="45"/>
        <v>0</v>
      </c>
      <c r="AZ60" s="296"/>
      <c r="BA60" s="118"/>
      <c r="BB60" s="302"/>
      <c r="BC60" s="354"/>
      <c r="BD60" s="300"/>
      <c r="BE60" s="139"/>
      <c r="BF60" s="117"/>
      <c r="BG60" s="120"/>
      <c r="BH60" s="121"/>
      <c r="BI60" s="122"/>
      <c r="BJ60" s="123">
        <f t="shared" si="46"/>
        <v>0</v>
      </c>
      <c r="BK60" s="296"/>
      <c r="BL60" s="118"/>
      <c r="BM60" s="302"/>
      <c r="BN60" s="354"/>
      <c r="BO60" s="300"/>
      <c r="BP60" s="139"/>
      <c r="BQ60" s="117"/>
      <c r="BR60" s="120"/>
      <c r="BS60" s="121"/>
      <c r="BT60" s="122"/>
      <c r="BU60" s="123">
        <f t="shared" si="47"/>
        <v>0</v>
      </c>
      <c r="BV60" s="296"/>
      <c r="BW60" s="118"/>
      <c r="BX60" s="302"/>
      <c r="BY60" s="354"/>
      <c r="BZ60" s="300"/>
      <c r="CA60" s="139"/>
      <c r="CB60" s="117"/>
      <c r="CC60" s="120"/>
      <c r="CD60" s="121"/>
      <c r="CE60" s="122"/>
      <c r="CF60" s="123">
        <f t="shared" si="48"/>
        <v>0</v>
      </c>
      <c r="CG60" s="296"/>
      <c r="CH60" s="118"/>
      <c r="CI60" s="302"/>
      <c r="CJ60" s="354"/>
      <c r="CK60" s="300"/>
      <c r="CL60" s="139"/>
      <c r="CM60" s="117"/>
      <c r="CN60" s="120"/>
      <c r="CO60" s="121"/>
      <c r="CP60" s="122"/>
      <c r="CQ60" s="123">
        <f t="shared" si="50"/>
        <v>0</v>
      </c>
      <c r="CR60" s="296"/>
      <c r="CS60" s="118"/>
      <c r="CT60" s="302"/>
      <c r="CU60" s="354"/>
      <c r="CV60" s="300"/>
      <c r="CW60" s="139"/>
      <c r="CX60" s="117"/>
      <c r="CY60" s="120"/>
      <c r="CZ60" s="121"/>
      <c r="DA60" s="122"/>
      <c r="DB60" s="123">
        <f t="shared" si="51"/>
        <v>0</v>
      </c>
      <c r="DC60" s="296"/>
      <c r="DD60" s="118"/>
      <c r="DE60" s="302"/>
      <c r="DF60" s="354"/>
      <c r="DG60" s="300"/>
      <c r="DH60" s="139"/>
      <c r="DI60" s="117"/>
      <c r="DJ60" s="120"/>
      <c r="DK60" s="121"/>
      <c r="DL60" s="122"/>
      <c r="DM60" s="123">
        <f t="shared" si="52"/>
        <v>0</v>
      </c>
      <c r="DN60" s="296"/>
      <c r="DO60" s="118"/>
      <c r="DP60" s="302"/>
      <c r="DQ60" s="354"/>
      <c r="DR60" s="300"/>
      <c r="DS60" s="139"/>
      <c r="DT60" s="117"/>
      <c r="DU60" s="120"/>
      <c r="DV60" s="121"/>
      <c r="DW60" s="122"/>
      <c r="DX60" s="123">
        <f t="shared" si="53"/>
        <v>0</v>
      </c>
      <c r="DY60" s="296"/>
      <c r="DZ60" s="118"/>
      <c r="EA60" s="302"/>
      <c r="EB60" s="354"/>
    </row>
    <row r="61" spans="1:133" x14ac:dyDescent="0.25">
      <c r="A61" s="139"/>
      <c r="B61" s="137"/>
      <c r="C61" s="120"/>
      <c r="D61" s="120"/>
      <c r="E61" s="121"/>
      <c r="F61" s="122"/>
      <c r="G61" s="138">
        <f t="shared" si="54"/>
        <v>0</v>
      </c>
      <c r="H61" s="74"/>
      <c r="I61" s="73"/>
      <c r="J61" s="127"/>
      <c r="K61" s="135"/>
      <c r="L61" s="300"/>
      <c r="M61" s="139"/>
      <c r="N61" s="137"/>
      <c r="O61" s="120"/>
      <c r="P61" s="121"/>
      <c r="Q61" s="122"/>
      <c r="R61" s="138">
        <f t="shared" si="42"/>
        <v>0</v>
      </c>
      <c r="S61" s="296"/>
      <c r="T61" s="118"/>
      <c r="U61" s="302"/>
      <c r="V61" s="354"/>
      <c r="W61" s="300"/>
      <c r="X61" s="139"/>
      <c r="Y61" s="137"/>
      <c r="Z61" s="120"/>
      <c r="AA61" s="121"/>
      <c r="AB61" s="122"/>
      <c r="AC61" s="138">
        <f t="shared" si="43"/>
        <v>0</v>
      </c>
      <c r="AD61" s="296"/>
      <c r="AE61" s="118"/>
      <c r="AF61" s="302"/>
      <c r="AG61" s="354"/>
      <c r="AH61" s="300"/>
      <c r="AI61" s="139"/>
      <c r="AJ61" s="117"/>
      <c r="AK61" s="120"/>
      <c r="AL61" s="121"/>
      <c r="AM61" s="122"/>
      <c r="AN61" s="123">
        <f t="shared" si="44"/>
        <v>0</v>
      </c>
      <c r="AO61" s="296"/>
      <c r="AP61" s="118"/>
      <c r="AQ61" s="302"/>
      <c r="AR61" s="354"/>
      <c r="AS61" s="300"/>
      <c r="AT61" s="139"/>
      <c r="AU61" s="117"/>
      <c r="AV61" s="120"/>
      <c r="AW61" s="121"/>
      <c r="AX61" s="122"/>
      <c r="AY61" s="123">
        <f t="shared" si="45"/>
        <v>0</v>
      </c>
      <c r="AZ61" s="296"/>
      <c r="BA61" s="118"/>
      <c r="BB61" s="302"/>
      <c r="BC61" s="354"/>
      <c r="BD61" s="300"/>
      <c r="BE61" s="139"/>
      <c r="BF61" s="117"/>
      <c r="BG61" s="120"/>
      <c r="BH61" s="121"/>
      <c r="BI61" s="122"/>
      <c r="BJ61" s="123">
        <f t="shared" si="46"/>
        <v>0</v>
      </c>
      <c r="BK61" s="296"/>
      <c r="BL61" s="118"/>
      <c r="BM61" s="302"/>
      <c r="BN61" s="354"/>
      <c r="BO61" s="300"/>
      <c r="BP61" s="139"/>
      <c r="BQ61" s="117"/>
      <c r="BR61" s="120"/>
      <c r="BS61" s="121"/>
      <c r="BT61" s="122"/>
      <c r="BU61" s="123">
        <f t="shared" si="47"/>
        <v>0</v>
      </c>
      <c r="BV61" s="296"/>
      <c r="BW61" s="118"/>
      <c r="BX61" s="302"/>
      <c r="BY61" s="354"/>
      <c r="BZ61" s="300"/>
      <c r="CA61" s="139"/>
      <c r="CB61" s="117"/>
      <c r="CC61" s="120"/>
      <c r="CD61" s="121"/>
      <c r="CE61" s="122"/>
      <c r="CF61" s="123">
        <f t="shared" si="48"/>
        <v>0</v>
      </c>
      <c r="CG61" s="296"/>
      <c r="CH61" s="118"/>
      <c r="CI61" s="302"/>
      <c r="CJ61" s="354"/>
      <c r="CK61" s="300"/>
      <c r="CL61" s="139"/>
      <c r="CM61" s="117"/>
      <c r="CN61" s="120"/>
      <c r="CO61" s="121"/>
      <c r="CP61" s="122"/>
      <c r="CQ61" s="123">
        <f t="shared" si="50"/>
        <v>0</v>
      </c>
      <c r="CR61" s="296"/>
      <c r="CS61" s="118"/>
      <c r="CT61" s="302"/>
      <c r="CU61" s="354"/>
      <c r="CV61" s="300"/>
      <c r="CW61" s="139"/>
      <c r="CX61" s="117"/>
      <c r="CY61" s="120"/>
      <c r="CZ61" s="121"/>
      <c r="DA61" s="122"/>
      <c r="DB61" s="123">
        <f t="shared" si="51"/>
        <v>0</v>
      </c>
      <c r="DC61" s="296"/>
      <c r="DD61" s="118"/>
      <c r="DE61" s="302"/>
      <c r="DF61" s="354"/>
      <c r="DG61" s="300"/>
      <c r="DH61" s="139"/>
      <c r="DI61" s="117"/>
      <c r="DJ61" s="120"/>
      <c r="DK61" s="121"/>
      <c r="DL61" s="122"/>
      <c r="DM61" s="123">
        <f t="shared" si="52"/>
        <v>0</v>
      </c>
      <c r="DN61" s="296"/>
      <c r="DO61" s="118"/>
      <c r="DP61" s="302"/>
      <c r="DQ61" s="354"/>
      <c r="DR61" s="300"/>
      <c r="DS61" s="139"/>
      <c r="DT61" s="117"/>
      <c r="DU61" s="120"/>
      <c r="DV61" s="121"/>
      <c r="DW61" s="122"/>
      <c r="DX61" s="123">
        <f t="shared" si="53"/>
        <v>0</v>
      </c>
      <c r="DY61" s="296"/>
      <c r="DZ61" s="118"/>
      <c r="EA61" s="302"/>
      <c r="EB61" s="354"/>
    </row>
    <row r="62" spans="1:133" ht="15.75" thickBot="1" x14ac:dyDescent="0.3">
      <c r="A62" s="323"/>
      <c r="B62" s="324"/>
      <c r="C62" s="325"/>
      <c r="D62" s="325"/>
      <c r="E62" s="326"/>
      <c r="F62" s="327"/>
      <c r="G62" s="328">
        <f t="shared" si="54"/>
        <v>0</v>
      </c>
      <c r="H62" s="329"/>
      <c r="I62" s="330"/>
      <c r="J62" s="331"/>
      <c r="K62" s="332"/>
      <c r="L62" s="300"/>
      <c r="M62" s="323"/>
      <c r="N62" s="324"/>
      <c r="O62" s="325"/>
      <c r="P62" s="326"/>
      <c r="Q62" s="327"/>
      <c r="R62" s="328">
        <f t="shared" si="42"/>
        <v>0</v>
      </c>
      <c r="S62" s="136"/>
      <c r="T62" s="355"/>
      <c r="U62" s="359"/>
      <c r="V62" s="360"/>
      <c r="W62" s="300"/>
      <c r="X62" s="323"/>
      <c r="Y62" s="324"/>
      <c r="Z62" s="325"/>
      <c r="AA62" s="326"/>
      <c r="AB62" s="327"/>
      <c r="AC62" s="328">
        <f t="shared" si="43"/>
        <v>0</v>
      </c>
      <c r="AD62" s="136"/>
      <c r="AE62" s="355"/>
      <c r="AF62" s="359"/>
      <c r="AG62" s="360"/>
      <c r="AH62" s="300"/>
      <c r="AI62" s="323"/>
      <c r="AJ62" s="378"/>
      <c r="AK62" s="325"/>
      <c r="AL62" s="326"/>
      <c r="AM62" s="327"/>
      <c r="AN62" s="379">
        <f t="shared" si="44"/>
        <v>0</v>
      </c>
      <c r="AO62" s="136"/>
      <c r="AP62" s="355"/>
      <c r="AQ62" s="359"/>
      <c r="AR62" s="360"/>
      <c r="AS62" s="300"/>
      <c r="AT62" s="323"/>
      <c r="AU62" s="378"/>
      <c r="AV62" s="325"/>
      <c r="AW62" s="326"/>
      <c r="AX62" s="327"/>
      <c r="AY62" s="379">
        <f t="shared" si="45"/>
        <v>0</v>
      </c>
      <c r="AZ62" s="136"/>
      <c r="BA62" s="355"/>
      <c r="BB62" s="359"/>
      <c r="BC62" s="360"/>
      <c r="BD62" s="300"/>
      <c r="BE62" s="323"/>
      <c r="BF62" s="378"/>
      <c r="BG62" s="325"/>
      <c r="BH62" s="326"/>
      <c r="BI62" s="327"/>
      <c r="BJ62" s="379">
        <f t="shared" si="46"/>
        <v>0</v>
      </c>
      <c r="BK62" s="136"/>
      <c r="BL62" s="355"/>
      <c r="BM62" s="359"/>
      <c r="BN62" s="360"/>
      <c r="BO62" s="300"/>
      <c r="BP62" s="323"/>
      <c r="BQ62" s="378"/>
      <c r="BR62" s="325"/>
      <c r="BS62" s="326"/>
      <c r="BT62" s="327"/>
      <c r="BU62" s="379">
        <f t="shared" si="47"/>
        <v>0</v>
      </c>
      <c r="BV62" s="136"/>
      <c r="BW62" s="355"/>
      <c r="BX62" s="359"/>
      <c r="BY62" s="360"/>
      <c r="BZ62" s="300"/>
      <c r="CA62" s="323"/>
      <c r="CB62" s="378"/>
      <c r="CC62" s="325"/>
      <c r="CD62" s="326"/>
      <c r="CE62" s="327"/>
      <c r="CF62" s="379">
        <f t="shared" si="48"/>
        <v>0</v>
      </c>
      <c r="CG62" s="136"/>
      <c r="CH62" s="355"/>
      <c r="CI62" s="359"/>
      <c r="CJ62" s="360"/>
      <c r="CK62" s="300"/>
      <c r="CL62" s="323"/>
      <c r="CM62" s="378"/>
      <c r="CN62" s="325"/>
      <c r="CO62" s="326"/>
      <c r="CP62" s="327"/>
      <c r="CQ62" s="379">
        <f t="shared" si="50"/>
        <v>0</v>
      </c>
      <c r="CR62" s="136"/>
      <c r="CS62" s="355"/>
      <c r="CT62" s="359"/>
      <c r="CU62" s="360"/>
      <c r="CV62" s="300"/>
      <c r="CW62" s="323"/>
      <c r="CX62" s="378"/>
      <c r="CY62" s="325"/>
      <c r="CZ62" s="326"/>
      <c r="DA62" s="327"/>
      <c r="DB62" s="379">
        <f t="shared" si="51"/>
        <v>0</v>
      </c>
      <c r="DC62" s="136"/>
      <c r="DD62" s="355"/>
      <c r="DE62" s="359"/>
      <c r="DF62" s="360"/>
      <c r="DG62" s="300"/>
      <c r="DH62" s="323"/>
      <c r="DI62" s="378"/>
      <c r="DJ62" s="325"/>
      <c r="DK62" s="326"/>
      <c r="DL62" s="327"/>
      <c r="DM62" s="379">
        <f t="shared" si="52"/>
        <v>0</v>
      </c>
      <c r="DN62" s="136"/>
      <c r="DO62" s="355"/>
      <c r="DP62" s="359"/>
      <c r="DQ62" s="360"/>
      <c r="DR62" s="300"/>
      <c r="DS62" s="323"/>
      <c r="DT62" s="378"/>
      <c r="DU62" s="325"/>
      <c r="DV62" s="326"/>
      <c r="DW62" s="327"/>
      <c r="DX62" s="379">
        <f t="shared" si="53"/>
        <v>0</v>
      </c>
      <c r="DY62" s="136"/>
      <c r="DZ62" s="355"/>
      <c r="EA62" s="359"/>
      <c r="EB62" s="360"/>
      <c r="EC62" s="44"/>
    </row>
    <row r="63" spans="1:133" x14ac:dyDescent="0.25">
      <c r="A63" s="313"/>
      <c r="B63" s="314"/>
      <c r="C63" s="315"/>
      <c r="D63" s="315"/>
      <c r="E63" s="316"/>
      <c r="F63" s="317"/>
      <c r="G63" s="318">
        <f t="shared" ref="G63:G68" si="55">+E63*F63</f>
        <v>0</v>
      </c>
      <c r="H63" s="319">
        <f>+SUM(G63:G68)</f>
        <v>0</v>
      </c>
      <c r="I63" s="320">
        <v>1</v>
      </c>
      <c r="J63" s="321">
        <f>IF(I63=1,H63,0)</f>
        <v>0</v>
      </c>
      <c r="K63" s="322">
        <f>IF(I63=2,H63,0)</f>
        <v>0</v>
      </c>
      <c r="L63" s="300"/>
      <c r="M63" s="313"/>
      <c r="N63" s="314"/>
      <c r="O63" s="315"/>
      <c r="P63" s="316"/>
      <c r="Q63" s="317"/>
      <c r="R63" s="318">
        <f t="shared" ref="R63:R68" si="56">+P63*Q63</f>
        <v>0</v>
      </c>
      <c r="S63" s="319">
        <f>+SUM(R63:R68)</f>
        <v>0</v>
      </c>
      <c r="T63" s="320">
        <v>1</v>
      </c>
      <c r="U63" s="321">
        <f>IF(T63=1,S63,0)</f>
        <v>0</v>
      </c>
      <c r="V63" s="322">
        <f>IF(T63=2,S63,0)</f>
        <v>0</v>
      </c>
      <c r="W63" s="300"/>
      <c r="X63" s="313"/>
      <c r="Y63" s="314"/>
      <c r="Z63" s="315"/>
      <c r="AA63" s="316"/>
      <c r="AB63" s="317"/>
      <c r="AC63" s="318">
        <f t="shared" ref="AC63:AC68" si="57">+AA63*AB63</f>
        <v>0</v>
      </c>
      <c r="AD63" s="319">
        <f>+SUM(AC63:AC68)</f>
        <v>0</v>
      </c>
      <c r="AE63" s="320">
        <v>1</v>
      </c>
      <c r="AF63" s="321">
        <f>IF(AE63=1,AD63,0)</f>
        <v>0</v>
      </c>
      <c r="AG63" s="322">
        <f>IF(AE63=2,AD63,0)</f>
        <v>0</v>
      </c>
      <c r="AH63" s="300"/>
      <c r="AI63" s="313"/>
      <c r="AJ63" s="374"/>
      <c r="AK63" s="315"/>
      <c r="AL63" s="316"/>
      <c r="AM63" s="317"/>
      <c r="AN63" s="375">
        <f t="shared" ref="AN63:AN68" si="58">+AL63*AM63</f>
        <v>0</v>
      </c>
      <c r="AO63" s="319">
        <f>+SUM(AN63:AN68)</f>
        <v>0</v>
      </c>
      <c r="AP63" s="320">
        <v>1</v>
      </c>
      <c r="AQ63" s="376">
        <f>IF(AP63=1,AO63,0)</f>
        <v>0</v>
      </c>
      <c r="AR63" s="377">
        <f>IF(AP63=2,AO63,0)</f>
        <v>0</v>
      </c>
      <c r="AS63" s="300"/>
      <c r="AT63" s="313"/>
      <c r="AU63" s="374"/>
      <c r="AV63" s="315"/>
      <c r="AW63" s="316"/>
      <c r="AX63" s="317"/>
      <c r="AY63" s="375">
        <f t="shared" ref="AY63:AY68" si="59">+AW63*AX63</f>
        <v>0</v>
      </c>
      <c r="AZ63" s="319">
        <f>+SUM(AY63:AY68)</f>
        <v>0</v>
      </c>
      <c r="BA63" s="320">
        <v>1</v>
      </c>
      <c r="BB63" s="376">
        <f>IF(BA63=1,AZ63,0)</f>
        <v>0</v>
      </c>
      <c r="BC63" s="377">
        <f>IF(BA63=2,AZ63,0)</f>
        <v>0</v>
      </c>
      <c r="BD63" s="300"/>
      <c r="BE63" s="313"/>
      <c r="BF63" s="374"/>
      <c r="BG63" s="315"/>
      <c r="BH63" s="316"/>
      <c r="BI63" s="317"/>
      <c r="BJ63" s="375">
        <f t="shared" ref="BJ63:BJ68" si="60">+BH63*BI63</f>
        <v>0</v>
      </c>
      <c r="BK63" s="319">
        <f>+SUM(BJ63:BJ68)</f>
        <v>0</v>
      </c>
      <c r="BL63" s="320">
        <v>1</v>
      </c>
      <c r="BM63" s="376">
        <f>IF(BL63=1,BK63,0)</f>
        <v>0</v>
      </c>
      <c r="BN63" s="377">
        <f>IF(BL63=2,BK63,0)</f>
        <v>0</v>
      </c>
      <c r="BO63" s="300"/>
      <c r="BP63" s="313"/>
      <c r="BQ63" s="374"/>
      <c r="BR63" s="315"/>
      <c r="BS63" s="316"/>
      <c r="BT63" s="317"/>
      <c r="BU63" s="375">
        <f t="shared" ref="BU63:BU68" si="61">+BS63*BT63</f>
        <v>0</v>
      </c>
      <c r="BV63" s="319">
        <f>+SUM(BU63:BU68)</f>
        <v>0</v>
      </c>
      <c r="BW63" s="320">
        <v>1</v>
      </c>
      <c r="BX63" s="376">
        <f>IF(BW63=1,BV63,0)</f>
        <v>0</v>
      </c>
      <c r="BY63" s="377">
        <f>IF(BW63=2,BV63,0)</f>
        <v>0</v>
      </c>
      <c r="BZ63" s="300"/>
      <c r="CA63" s="313"/>
      <c r="CB63" s="374"/>
      <c r="CC63" s="315"/>
      <c r="CD63" s="316"/>
      <c r="CE63" s="317"/>
      <c r="CF63" s="375">
        <f t="shared" ref="CF63:CF68" si="62">+CD63*CE63</f>
        <v>0</v>
      </c>
      <c r="CG63" s="319">
        <f>+SUM(CF63:CF68)</f>
        <v>0</v>
      </c>
      <c r="CH63" s="320">
        <v>1</v>
      </c>
      <c r="CI63" s="376">
        <f>IF(CH63=1,CG63,0)</f>
        <v>0</v>
      </c>
      <c r="CJ63" s="377">
        <f>IF(CH63=2,CG63,0)</f>
        <v>0</v>
      </c>
      <c r="CK63" s="300"/>
      <c r="CL63" s="313"/>
      <c r="CM63" s="374"/>
      <c r="CN63" s="315"/>
      <c r="CO63" s="316"/>
      <c r="CP63" s="317"/>
      <c r="CQ63" s="375">
        <f t="shared" si="50"/>
        <v>0</v>
      </c>
      <c r="CR63" s="319">
        <f>+SUM(CQ63:CQ68)</f>
        <v>0</v>
      </c>
      <c r="CS63" s="320">
        <v>1</v>
      </c>
      <c r="CT63" s="376">
        <f>IF(CS63=1,CR63,0)</f>
        <v>0</v>
      </c>
      <c r="CU63" s="377">
        <f>IF(CS63=2,CR63,0)</f>
        <v>0</v>
      </c>
      <c r="CV63" s="300"/>
      <c r="CW63" s="313"/>
      <c r="CX63" s="374"/>
      <c r="CY63" s="315"/>
      <c r="CZ63" s="316"/>
      <c r="DA63" s="317"/>
      <c r="DB63" s="375">
        <f t="shared" si="51"/>
        <v>0</v>
      </c>
      <c r="DC63" s="319">
        <f>+SUM(DB63:DB68)</f>
        <v>0</v>
      </c>
      <c r="DD63" s="320">
        <v>1</v>
      </c>
      <c r="DE63" s="376">
        <f>IF(DD63=1,DC63,0)</f>
        <v>0</v>
      </c>
      <c r="DF63" s="377">
        <f>IF(DD63=2,DC63,0)</f>
        <v>0</v>
      </c>
      <c r="DG63" s="300"/>
      <c r="DH63" s="313"/>
      <c r="DI63" s="374"/>
      <c r="DJ63" s="315"/>
      <c r="DK63" s="316"/>
      <c r="DL63" s="317"/>
      <c r="DM63" s="375">
        <f t="shared" si="52"/>
        <v>0</v>
      </c>
      <c r="DN63" s="319">
        <f>+SUM(DM63:DM68)</f>
        <v>0</v>
      </c>
      <c r="DO63" s="320">
        <v>1</v>
      </c>
      <c r="DP63" s="376">
        <f>IF(DO63=1,DN63,0)</f>
        <v>0</v>
      </c>
      <c r="DQ63" s="377">
        <f>IF(DO63=2,DN63,0)</f>
        <v>0</v>
      </c>
      <c r="DR63" s="300"/>
      <c r="DS63" s="313"/>
      <c r="DT63" s="374"/>
      <c r="DU63" s="315"/>
      <c r="DV63" s="316"/>
      <c r="DW63" s="317"/>
      <c r="DX63" s="375">
        <f t="shared" si="53"/>
        <v>0</v>
      </c>
      <c r="DY63" s="319">
        <f>+SUM(DX63:DX68)</f>
        <v>0</v>
      </c>
      <c r="DZ63" s="320">
        <v>1</v>
      </c>
      <c r="EA63" s="376">
        <f>IF(DZ63=1,DY63,0)</f>
        <v>0</v>
      </c>
      <c r="EB63" s="377">
        <f>IF(DZ63=2,DY63,0)</f>
        <v>0</v>
      </c>
    </row>
    <row r="64" spans="1:133" x14ac:dyDescent="0.25">
      <c r="A64" s="139"/>
      <c r="B64" s="137"/>
      <c r="C64" s="120"/>
      <c r="D64" s="120"/>
      <c r="E64" s="121"/>
      <c r="F64" s="122"/>
      <c r="G64" s="138">
        <f t="shared" si="55"/>
        <v>0</v>
      </c>
      <c r="H64" s="74"/>
      <c r="I64" s="73"/>
      <c r="J64" s="127"/>
      <c r="K64" s="135"/>
      <c r="L64" s="300"/>
      <c r="M64" s="139"/>
      <c r="N64" s="137"/>
      <c r="O64" s="120"/>
      <c r="P64" s="121"/>
      <c r="Q64" s="122"/>
      <c r="R64" s="138">
        <f t="shared" si="56"/>
        <v>0</v>
      </c>
      <c r="S64" s="296"/>
      <c r="T64" s="118"/>
      <c r="U64" s="302"/>
      <c r="V64" s="354"/>
      <c r="W64" s="300"/>
      <c r="X64" s="139"/>
      <c r="Y64" s="137"/>
      <c r="Z64" s="120"/>
      <c r="AA64" s="121"/>
      <c r="AB64" s="122"/>
      <c r="AC64" s="138">
        <f t="shared" si="57"/>
        <v>0</v>
      </c>
      <c r="AD64" s="296"/>
      <c r="AE64" s="118"/>
      <c r="AF64" s="302"/>
      <c r="AG64" s="354"/>
      <c r="AH64" s="300"/>
      <c r="AI64" s="139"/>
      <c r="AJ64" s="117"/>
      <c r="AK64" s="120"/>
      <c r="AL64" s="121"/>
      <c r="AM64" s="122"/>
      <c r="AN64" s="123">
        <f t="shared" si="58"/>
        <v>0</v>
      </c>
      <c r="AO64" s="296"/>
      <c r="AP64" s="118"/>
      <c r="AQ64" s="302"/>
      <c r="AR64" s="354"/>
      <c r="AS64" s="300"/>
      <c r="AT64" s="139"/>
      <c r="AU64" s="117"/>
      <c r="AV64" s="120"/>
      <c r="AW64" s="121"/>
      <c r="AX64" s="122"/>
      <c r="AY64" s="123">
        <f t="shared" si="59"/>
        <v>0</v>
      </c>
      <c r="AZ64" s="296"/>
      <c r="BA64" s="118"/>
      <c r="BB64" s="302"/>
      <c r="BC64" s="354"/>
      <c r="BD64" s="300"/>
      <c r="BE64" s="139"/>
      <c r="BF64" s="117"/>
      <c r="BG64" s="120"/>
      <c r="BH64" s="121"/>
      <c r="BI64" s="122"/>
      <c r="BJ64" s="123">
        <f t="shared" si="60"/>
        <v>0</v>
      </c>
      <c r="BK64" s="296"/>
      <c r="BL64" s="118"/>
      <c r="BM64" s="302"/>
      <c r="BN64" s="354"/>
      <c r="BO64" s="300"/>
      <c r="BP64" s="139"/>
      <c r="BQ64" s="117"/>
      <c r="BR64" s="120"/>
      <c r="BS64" s="121"/>
      <c r="BT64" s="122"/>
      <c r="BU64" s="123">
        <f t="shared" si="61"/>
        <v>0</v>
      </c>
      <c r="BV64" s="296"/>
      <c r="BW64" s="118"/>
      <c r="BX64" s="302"/>
      <c r="BY64" s="354"/>
      <c r="BZ64" s="300"/>
      <c r="CA64" s="139"/>
      <c r="CB64" s="117"/>
      <c r="CC64" s="120"/>
      <c r="CD64" s="121"/>
      <c r="CE64" s="122"/>
      <c r="CF64" s="123">
        <f t="shared" si="62"/>
        <v>0</v>
      </c>
      <c r="CG64" s="296"/>
      <c r="CH64" s="118"/>
      <c r="CI64" s="302"/>
      <c r="CJ64" s="354"/>
      <c r="CK64" s="300"/>
      <c r="CL64" s="139"/>
      <c r="CM64" s="117"/>
      <c r="CN64" s="120"/>
      <c r="CO64" s="121"/>
      <c r="CP64" s="122"/>
      <c r="CQ64" s="123">
        <f t="shared" si="50"/>
        <v>0</v>
      </c>
      <c r="CR64" s="296"/>
      <c r="CS64" s="118"/>
      <c r="CT64" s="302"/>
      <c r="CU64" s="354"/>
      <c r="CV64" s="300"/>
      <c r="CW64" s="139"/>
      <c r="CX64" s="117"/>
      <c r="CY64" s="120"/>
      <c r="CZ64" s="121"/>
      <c r="DA64" s="122"/>
      <c r="DB64" s="123">
        <f t="shared" si="51"/>
        <v>0</v>
      </c>
      <c r="DC64" s="296"/>
      <c r="DD64" s="118"/>
      <c r="DE64" s="302"/>
      <c r="DF64" s="354"/>
      <c r="DG64" s="300"/>
      <c r="DH64" s="139"/>
      <c r="DI64" s="117"/>
      <c r="DJ64" s="120"/>
      <c r="DK64" s="121"/>
      <c r="DL64" s="122"/>
      <c r="DM64" s="123">
        <f t="shared" si="52"/>
        <v>0</v>
      </c>
      <c r="DN64" s="296"/>
      <c r="DO64" s="118"/>
      <c r="DP64" s="302"/>
      <c r="DQ64" s="354"/>
      <c r="DR64" s="300"/>
      <c r="DS64" s="139"/>
      <c r="DT64" s="117"/>
      <c r="DU64" s="120"/>
      <c r="DV64" s="121"/>
      <c r="DW64" s="122"/>
      <c r="DX64" s="123">
        <f t="shared" si="53"/>
        <v>0</v>
      </c>
      <c r="DY64" s="296"/>
      <c r="DZ64" s="118"/>
      <c r="EA64" s="302"/>
      <c r="EB64" s="354"/>
    </row>
    <row r="65" spans="1:133" x14ac:dyDescent="0.25">
      <c r="A65" s="139"/>
      <c r="B65" s="137"/>
      <c r="C65" s="120"/>
      <c r="D65" s="120"/>
      <c r="E65" s="121"/>
      <c r="F65" s="122"/>
      <c r="G65" s="138">
        <f t="shared" si="55"/>
        <v>0</v>
      </c>
      <c r="H65" s="74"/>
      <c r="I65" s="73"/>
      <c r="J65" s="127"/>
      <c r="K65" s="135"/>
      <c r="L65" s="300"/>
      <c r="M65" s="139"/>
      <c r="N65" s="137"/>
      <c r="O65" s="120"/>
      <c r="P65" s="121"/>
      <c r="Q65" s="122"/>
      <c r="R65" s="138">
        <f t="shared" si="56"/>
        <v>0</v>
      </c>
      <c r="S65" s="296"/>
      <c r="T65" s="118"/>
      <c r="U65" s="302"/>
      <c r="V65" s="354"/>
      <c r="W65" s="300"/>
      <c r="X65" s="139"/>
      <c r="Y65" s="137"/>
      <c r="Z65" s="120"/>
      <c r="AA65" s="121"/>
      <c r="AB65" s="122"/>
      <c r="AC65" s="138">
        <f t="shared" si="57"/>
        <v>0</v>
      </c>
      <c r="AD65" s="296"/>
      <c r="AE65" s="118"/>
      <c r="AF65" s="302"/>
      <c r="AG65" s="354"/>
      <c r="AH65" s="300"/>
      <c r="AI65" s="139"/>
      <c r="AJ65" s="117"/>
      <c r="AK65" s="120"/>
      <c r="AL65" s="121"/>
      <c r="AM65" s="122"/>
      <c r="AN65" s="123">
        <f t="shared" si="58"/>
        <v>0</v>
      </c>
      <c r="AO65" s="296"/>
      <c r="AP65" s="118"/>
      <c r="AQ65" s="302"/>
      <c r="AR65" s="354"/>
      <c r="AS65" s="300"/>
      <c r="AT65" s="139"/>
      <c r="AU65" s="117"/>
      <c r="AV65" s="120"/>
      <c r="AW65" s="121"/>
      <c r="AX65" s="122"/>
      <c r="AY65" s="123">
        <f t="shared" si="59"/>
        <v>0</v>
      </c>
      <c r="AZ65" s="296"/>
      <c r="BA65" s="118"/>
      <c r="BB65" s="302"/>
      <c r="BC65" s="354"/>
      <c r="BD65" s="300"/>
      <c r="BE65" s="139"/>
      <c r="BF65" s="117"/>
      <c r="BG65" s="120"/>
      <c r="BH65" s="121"/>
      <c r="BI65" s="122"/>
      <c r="BJ65" s="123">
        <f t="shared" si="60"/>
        <v>0</v>
      </c>
      <c r="BK65" s="296"/>
      <c r="BL65" s="118"/>
      <c r="BM65" s="302"/>
      <c r="BN65" s="354"/>
      <c r="BO65" s="300"/>
      <c r="BP65" s="139"/>
      <c r="BQ65" s="117"/>
      <c r="BR65" s="120"/>
      <c r="BS65" s="121"/>
      <c r="BT65" s="122"/>
      <c r="BU65" s="123">
        <f t="shared" si="61"/>
        <v>0</v>
      </c>
      <c r="BV65" s="296"/>
      <c r="BW65" s="118"/>
      <c r="BX65" s="302"/>
      <c r="BY65" s="354"/>
      <c r="BZ65" s="300"/>
      <c r="CA65" s="139"/>
      <c r="CB65" s="117"/>
      <c r="CC65" s="120"/>
      <c r="CD65" s="121"/>
      <c r="CE65" s="122"/>
      <c r="CF65" s="123">
        <f t="shared" si="62"/>
        <v>0</v>
      </c>
      <c r="CG65" s="296"/>
      <c r="CH65" s="118"/>
      <c r="CI65" s="302"/>
      <c r="CJ65" s="354"/>
      <c r="CK65" s="300"/>
      <c r="CL65" s="139"/>
      <c r="CM65" s="117"/>
      <c r="CN65" s="120"/>
      <c r="CO65" s="121"/>
      <c r="CP65" s="122"/>
      <c r="CQ65" s="123">
        <f t="shared" si="50"/>
        <v>0</v>
      </c>
      <c r="CR65" s="296"/>
      <c r="CS65" s="118"/>
      <c r="CT65" s="302"/>
      <c r="CU65" s="354"/>
      <c r="CV65" s="300"/>
      <c r="CW65" s="139"/>
      <c r="CX65" s="117"/>
      <c r="CY65" s="120"/>
      <c r="CZ65" s="121"/>
      <c r="DA65" s="122"/>
      <c r="DB65" s="123">
        <f t="shared" si="51"/>
        <v>0</v>
      </c>
      <c r="DC65" s="296"/>
      <c r="DD65" s="118"/>
      <c r="DE65" s="302"/>
      <c r="DF65" s="354"/>
      <c r="DG65" s="300"/>
      <c r="DH65" s="139"/>
      <c r="DI65" s="117"/>
      <c r="DJ65" s="120"/>
      <c r="DK65" s="121"/>
      <c r="DL65" s="122"/>
      <c r="DM65" s="123">
        <f t="shared" si="52"/>
        <v>0</v>
      </c>
      <c r="DN65" s="296"/>
      <c r="DO65" s="118"/>
      <c r="DP65" s="302"/>
      <c r="DQ65" s="354"/>
      <c r="DR65" s="300"/>
      <c r="DS65" s="139"/>
      <c r="DT65" s="117"/>
      <c r="DU65" s="120"/>
      <c r="DV65" s="121"/>
      <c r="DW65" s="122"/>
      <c r="DX65" s="123">
        <f t="shared" si="53"/>
        <v>0</v>
      </c>
      <c r="DY65" s="296"/>
      <c r="DZ65" s="118"/>
      <c r="EA65" s="302"/>
      <c r="EB65" s="354"/>
    </row>
    <row r="66" spans="1:133" x14ac:dyDescent="0.25">
      <c r="A66" s="139"/>
      <c r="B66" s="137"/>
      <c r="C66" s="120"/>
      <c r="D66" s="120"/>
      <c r="E66" s="121"/>
      <c r="F66" s="122"/>
      <c r="G66" s="138">
        <f t="shared" si="55"/>
        <v>0</v>
      </c>
      <c r="H66" s="74"/>
      <c r="I66" s="73"/>
      <c r="J66" s="127"/>
      <c r="K66" s="135"/>
      <c r="L66" s="300"/>
      <c r="M66" s="139"/>
      <c r="N66" s="137"/>
      <c r="O66" s="120"/>
      <c r="P66" s="121"/>
      <c r="Q66" s="122"/>
      <c r="R66" s="138">
        <f t="shared" si="56"/>
        <v>0</v>
      </c>
      <c r="S66" s="296"/>
      <c r="T66" s="118"/>
      <c r="U66" s="302"/>
      <c r="V66" s="354"/>
      <c r="W66" s="300"/>
      <c r="X66" s="139"/>
      <c r="Y66" s="137"/>
      <c r="Z66" s="120"/>
      <c r="AA66" s="121"/>
      <c r="AB66" s="122"/>
      <c r="AC66" s="138">
        <f t="shared" si="57"/>
        <v>0</v>
      </c>
      <c r="AD66" s="296"/>
      <c r="AE66" s="118"/>
      <c r="AF66" s="302"/>
      <c r="AG66" s="354"/>
      <c r="AH66" s="300"/>
      <c r="AI66" s="139"/>
      <c r="AJ66" s="117"/>
      <c r="AK66" s="120"/>
      <c r="AL66" s="121"/>
      <c r="AM66" s="122"/>
      <c r="AN66" s="123">
        <f t="shared" si="58"/>
        <v>0</v>
      </c>
      <c r="AO66" s="296"/>
      <c r="AP66" s="118"/>
      <c r="AQ66" s="302"/>
      <c r="AR66" s="354"/>
      <c r="AS66" s="300"/>
      <c r="AT66" s="139"/>
      <c r="AU66" s="117"/>
      <c r="AV66" s="120"/>
      <c r="AW66" s="121"/>
      <c r="AX66" s="122"/>
      <c r="AY66" s="123">
        <f t="shared" si="59"/>
        <v>0</v>
      </c>
      <c r="AZ66" s="296"/>
      <c r="BA66" s="118"/>
      <c r="BB66" s="302"/>
      <c r="BC66" s="354"/>
      <c r="BD66" s="300"/>
      <c r="BE66" s="139"/>
      <c r="BF66" s="117"/>
      <c r="BG66" s="120"/>
      <c r="BH66" s="121"/>
      <c r="BI66" s="122"/>
      <c r="BJ66" s="123">
        <f t="shared" si="60"/>
        <v>0</v>
      </c>
      <c r="BK66" s="296"/>
      <c r="BL66" s="118"/>
      <c r="BM66" s="302"/>
      <c r="BN66" s="354"/>
      <c r="BO66" s="300"/>
      <c r="BP66" s="139"/>
      <c r="BQ66" s="117"/>
      <c r="BR66" s="120"/>
      <c r="BS66" s="121"/>
      <c r="BT66" s="122"/>
      <c r="BU66" s="123">
        <f t="shared" si="61"/>
        <v>0</v>
      </c>
      <c r="BV66" s="296"/>
      <c r="BW66" s="118"/>
      <c r="BX66" s="302"/>
      <c r="BY66" s="354"/>
      <c r="BZ66" s="300"/>
      <c r="CA66" s="139"/>
      <c r="CB66" s="117"/>
      <c r="CC66" s="120"/>
      <c r="CD66" s="121"/>
      <c r="CE66" s="122"/>
      <c r="CF66" s="123">
        <f t="shared" si="62"/>
        <v>0</v>
      </c>
      <c r="CG66" s="296"/>
      <c r="CH66" s="118"/>
      <c r="CI66" s="302"/>
      <c r="CJ66" s="354"/>
      <c r="CK66" s="300"/>
      <c r="CL66" s="139"/>
      <c r="CM66" s="117"/>
      <c r="CN66" s="120"/>
      <c r="CO66" s="121"/>
      <c r="CP66" s="122"/>
      <c r="CQ66" s="123">
        <f t="shared" si="50"/>
        <v>0</v>
      </c>
      <c r="CR66" s="296"/>
      <c r="CS66" s="118"/>
      <c r="CT66" s="302"/>
      <c r="CU66" s="354"/>
      <c r="CV66" s="300"/>
      <c r="CW66" s="139"/>
      <c r="CX66" s="117"/>
      <c r="CY66" s="120"/>
      <c r="CZ66" s="121"/>
      <c r="DA66" s="122"/>
      <c r="DB66" s="123">
        <f t="shared" si="51"/>
        <v>0</v>
      </c>
      <c r="DC66" s="296"/>
      <c r="DD66" s="118"/>
      <c r="DE66" s="302"/>
      <c r="DF66" s="354"/>
      <c r="DG66" s="300"/>
      <c r="DH66" s="139"/>
      <c r="DI66" s="117"/>
      <c r="DJ66" s="120"/>
      <c r="DK66" s="121"/>
      <c r="DL66" s="122"/>
      <c r="DM66" s="123">
        <f t="shared" si="52"/>
        <v>0</v>
      </c>
      <c r="DN66" s="296"/>
      <c r="DO66" s="118"/>
      <c r="DP66" s="302"/>
      <c r="DQ66" s="354"/>
      <c r="DR66" s="300"/>
      <c r="DS66" s="139"/>
      <c r="DT66" s="117"/>
      <c r="DU66" s="120"/>
      <c r="DV66" s="121"/>
      <c r="DW66" s="122"/>
      <c r="DX66" s="123">
        <f t="shared" si="53"/>
        <v>0</v>
      </c>
      <c r="DY66" s="296"/>
      <c r="DZ66" s="118"/>
      <c r="EA66" s="302"/>
      <c r="EB66" s="354"/>
    </row>
    <row r="67" spans="1:133" x14ac:dyDescent="0.25">
      <c r="A67" s="139"/>
      <c r="B67" s="137"/>
      <c r="C67" s="120"/>
      <c r="D67" s="120"/>
      <c r="E67" s="121"/>
      <c r="F67" s="122"/>
      <c r="G67" s="138">
        <f t="shared" si="55"/>
        <v>0</v>
      </c>
      <c r="H67" s="74"/>
      <c r="I67" s="73"/>
      <c r="J67" s="127"/>
      <c r="K67" s="135"/>
      <c r="L67" s="300"/>
      <c r="M67" s="139"/>
      <c r="N67" s="137"/>
      <c r="O67" s="120"/>
      <c r="P67" s="121"/>
      <c r="Q67" s="122"/>
      <c r="R67" s="138">
        <f t="shared" si="56"/>
        <v>0</v>
      </c>
      <c r="S67" s="296"/>
      <c r="T67" s="118"/>
      <c r="U67" s="302"/>
      <c r="V67" s="354"/>
      <c r="W67" s="300"/>
      <c r="X67" s="139"/>
      <c r="Y67" s="137"/>
      <c r="Z67" s="120"/>
      <c r="AA67" s="121"/>
      <c r="AB67" s="122"/>
      <c r="AC67" s="138">
        <f t="shared" si="57"/>
        <v>0</v>
      </c>
      <c r="AD67" s="296"/>
      <c r="AE67" s="118"/>
      <c r="AF67" s="302"/>
      <c r="AG67" s="354"/>
      <c r="AH67" s="300"/>
      <c r="AI67" s="139"/>
      <c r="AJ67" s="117"/>
      <c r="AK67" s="120"/>
      <c r="AL67" s="121"/>
      <c r="AM67" s="122"/>
      <c r="AN67" s="123">
        <f t="shared" si="58"/>
        <v>0</v>
      </c>
      <c r="AO67" s="296"/>
      <c r="AP67" s="118"/>
      <c r="AQ67" s="302"/>
      <c r="AR67" s="354"/>
      <c r="AS67" s="300"/>
      <c r="AT67" s="139"/>
      <c r="AU67" s="117"/>
      <c r="AV67" s="120"/>
      <c r="AW67" s="121"/>
      <c r="AX67" s="122"/>
      <c r="AY67" s="123">
        <f t="shared" si="59"/>
        <v>0</v>
      </c>
      <c r="AZ67" s="296"/>
      <c r="BA67" s="118"/>
      <c r="BB67" s="302"/>
      <c r="BC67" s="354"/>
      <c r="BD67" s="300"/>
      <c r="BE67" s="139"/>
      <c r="BF67" s="117"/>
      <c r="BG67" s="120"/>
      <c r="BH67" s="121"/>
      <c r="BI67" s="122"/>
      <c r="BJ67" s="123">
        <f t="shared" si="60"/>
        <v>0</v>
      </c>
      <c r="BK67" s="296"/>
      <c r="BL67" s="118"/>
      <c r="BM67" s="302"/>
      <c r="BN67" s="354"/>
      <c r="BO67" s="300"/>
      <c r="BP67" s="139"/>
      <c r="BQ67" s="117"/>
      <c r="BR67" s="120"/>
      <c r="BS67" s="121"/>
      <c r="BT67" s="122"/>
      <c r="BU67" s="123">
        <f t="shared" si="61"/>
        <v>0</v>
      </c>
      <c r="BV67" s="296"/>
      <c r="BW67" s="118"/>
      <c r="BX67" s="302"/>
      <c r="BY67" s="354"/>
      <c r="BZ67" s="300"/>
      <c r="CA67" s="139"/>
      <c r="CB67" s="117"/>
      <c r="CC67" s="120"/>
      <c r="CD67" s="121"/>
      <c r="CE67" s="122"/>
      <c r="CF67" s="123">
        <f t="shared" si="62"/>
        <v>0</v>
      </c>
      <c r="CG67" s="296"/>
      <c r="CH67" s="118"/>
      <c r="CI67" s="302"/>
      <c r="CJ67" s="354"/>
      <c r="CK67" s="300"/>
      <c r="CL67" s="139"/>
      <c r="CM67" s="117"/>
      <c r="CN67" s="120"/>
      <c r="CO67" s="121"/>
      <c r="CP67" s="122"/>
      <c r="CQ67" s="123">
        <f t="shared" si="50"/>
        <v>0</v>
      </c>
      <c r="CR67" s="296"/>
      <c r="CS67" s="118"/>
      <c r="CT67" s="302"/>
      <c r="CU67" s="354"/>
      <c r="CV67" s="300"/>
      <c r="CW67" s="139"/>
      <c r="CX67" s="117"/>
      <c r="CY67" s="120"/>
      <c r="CZ67" s="121"/>
      <c r="DA67" s="122"/>
      <c r="DB67" s="123">
        <f t="shared" si="51"/>
        <v>0</v>
      </c>
      <c r="DC67" s="296"/>
      <c r="DD67" s="118"/>
      <c r="DE67" s="302"/>
      <c r="DF67" s="354"/>
      <c r="DG67" s="300"/>
      <c r="DH67" s="139"/>
      <c r="DI67" s="117"/>
      <c r="DJ67" s="120"/>
      <c r="DK67" s="121"/>
      <c r="DL67" s="122"/>
      <c r="DM67" s="123">
        <f t="shared" si="52"/>
        <v>0</v>
      </c>
      <c r="DN67" s="296"/>
      <c r="DO67" s="118"/>
      <c r="DP67" s="302"/>
      <c r="DQ67" s="354"/>
      <c r="DR67" s="300"/>
      <c r="DS67" s="139"/>
      <c r="DT67" s="117"/>
      <c r="DU67" s="120"/>
      <c r="DV67" s="121"/>
      <c r="DW67" s="122"/>
      <c r="DX67" s="123">
        <f t="shared" si="53"/>
        <v>0</v>
      </c>
      <c r="DY67" s="296"/>
      <c r="DZ67" s="118"/>
      <c r="EA67" s="302"/>
      <c r="EB67" s="354"/>
    </row>
    <row r="68" spans="1:133" ht="15.75" thickBot="1" x14ac:dyDescent="0.3">
      <c r="A68" s="323"/>
      <c r="B68" s="324"/>
      <c r="C68" s="325"/>
      <c r="D68" s="325"/>
      <c r="E68" s="326"/>
      <c r="F68" s="327"/>
      <c r="G68" s="328">
        <f t="shared" si="55"/>
        <v>0</v>
      </c>
      <c r="H68" s="329"/>
      <c r="I68" s="330"/>
      <c r="J68" s="331"/>
      <c r="K68" s="332"/>
      <c r="L68" s="300"/>
      <c r="M68" s="323"/>
      <c r="N68" s="324"/>
      <c r="O68" s="325"/>
      <c r="P68" s="326"/>
      <c r="Q68" s="327"/>
      <c r="R68" s="328">
        <f t="shared" si="56"/>
        <v>0</v>
      </c>
      <c r="S68" s="136"/>
      <c r="T68" s="355"/>
      <c r="U68" s="359"/>
      <c r="V68" s="360"/>
      <c r="W68" s="300"/>
      <c r="X68" s="323"/>
      <c r="Y68" s="324"/>
      <c r="Z68" s="325"/>
      <c r="AA68" s="326"/>
      <c r="AB68" s="327"/>
      <c r="AC68" s="328">
        <f t="shared" si="57"/>
        <v>0</v>
      </c>
      <c r="AD68" s="136"/>
      <c r="AE68" s="355"/>
      <c r="AF68" s="359"/>
      <c r="AG68" s="360"/>
      <c r="AH68" s="300"/>
      <c r="AI68" s="323"/>
      <c r="AJ68" s="378"/>
      <c r="AK68" s="325"/>
      <c r="AL68" s="326"/>
      <c r="AM68" s="327"/>
      <c r="AN68" s="379">
        <f t="shared" si="58"/>
        <v>0</v>
      </c>
      <c r="AO68" s="136"/>
      <c r="AP68" s="355"/>
      <c r="AQ68" s="359"/>
      <c r="AR68" s="360"/>
      <c r="AS68" s="300"/>
      <c r="AT68" s="323"/>
      <c r="AU68" s="378"/>
      <c r="AV68" s="325"/>
      <c r="AW68" s="326"/>
      <c r="AX68" s="327"/>
      <c r="AY68" s="379">
        <f t="shared" si="59"/>
        <v>0</v>
      </c>
      <c r="AZ68" s="136"/>
      <c r="BA68" s="355"/>
      <c r="BB68" s="359"/>
      <c r="BC68" s="360"/>
      <c r="BD68" s="300"/>
      <c r="BE68" s="323"/>
      <c r="BF68" s="378"/>
      <c r="BG68" s="325"/>
      <c r="BH68" s="326"/>
      <c r="BI68" s="327"/>
      <c r="BJ68" s="379">
        <f t="shared" si="60"/>
        <v>0</v>
      </c>
      <c r="BK68" s="136"/>
      <c r="BL68" s="355"/>
      <c r="BM68" s="359"/>
      <c r="BN68" s="360"/>
      <c r="BO68" s="300"/>
      <c r="BP68" s="323"/>
      <c r="BQ68" s="378"/>
      <c r="BR68" s="325"/>
      <c r="BS68" s="326"/>
      <c r="BT68" s="327"/>
      <c r="BU68" s="379">
        <f t="shared" si="61"/>
        <v>0</v>
      </c>
      <c r="BV68" s="136"/>
      <c r="BW68" s="355"/>
      <c r="BX68" s="359"/>
      <c r="BY68" s="360"/>
      <c r="BZ68" s="300"/>
      <c r="CA68" s="323"/>
      <c r="CB68" s="378"/>
      <c r="CC68" s="325"/>
      <c r="CD68" s="326"/>
      <c r="CE68" s="327"/>
      <c r="CF68" s="379">
        <f t="shared" si="62"/>
        <v>0</v>
      </c>
      <c r="CG68" s="136"/>
      <c r="CH68" s="355"/>
      <c r="CI68" s="359"/>
      <c r="CJ68" s="360"/>
      <c r="CK68" s="300"/>
      <c r="CL68" s="323"/>
      <c r="CM68" s="378"/>
      <c r="CN68" s="325"/>
      <c r="CO68" s="326"/>
      <c r="CP68" s="327"/>
      <c r="CQ68" s="379">
        <f t="shared" si="50"/>
        <v>0</v>
      </c>
      <c r="CR68" s="136"/>
      <c r="CS68" s="355"/>
      <c r="CT68" s="359"/>
      <c r="CU68" s="360"/>
      <c r="CV68" s="300"/>
      <c r="CW68" s="323"/>
      <c r="CX68" s="378"/>
      <c r="CY68" s="325"/>
      <c r="CZ68" s="326"/>
      <c r="DA68" s="327"/>
      <c r="DB68" s="379">
        <f t="shared" si="51"/>
        <v>0</v>
      </c>
      <c r="DC68" s="136"/>
      <c r="DD68" s="355"/>
      <c r="DE68" s="359"/>
      <c r="DF68" s="360"/>
      <c r="DG68" s="300"/>
      <c r="DH68" s="323"/>
      <c r="DI68" s="378"/>
      <c r="DJ68" s="325"/>
      <c r="DK68" s="326"/>
      <c r="DL68" s="327"/>
      <c r="DM68" s="379">
        <f t="shared" si="52"/>
        <v>0</v>
      </c>
      <c r="DN68" s="136"/>
      <c r="DO68" s="355"/>
      <c r="DP68" s="359"/>
      <c r="DQ68" s="360"/>
      <c r="DR68" s="300"/>
      <c r="DS68" s="323"/>
      <c r="DT68" s="378"/>
      <c r="DU68" s="325"/>
      <c r="DV68" s="326"/>
      <c r="DW68" s="327"/>
      <c r="DX68" s="379">
        <f t="shared" si="53"/>
        <v>0</v>
      </c>
      <c r="DY68" s="136"/>
      <c r="DZ68" s="355"/>
      <c r="EA68" s="359"/>
      <c r="EB68" s="360"/>
      <c r="EC68" s="44" t="s">
        <v>117</v>
      </c>
    </row>
    <row r="69" spans="1:133" s="131" customFormat="1" ht="30.75" thickBot="1" x14ac:dyDescent="0.3">
      <c r="A69" s="339" t="s">
        <v>58</v>
      </c>
      <c r="B69" s="340"/>
      <c r="C69" s="341"/>
      <c r="D69" s="341"/>
      <c r="E69" s="342"/>
      <c r="F69" s="340"/>
      <c r="G69" s="343"/>
      <c r="H69" s="344">
        <f>SUM(H3:H68)</f>
        <v>0</v>
      </c>
      <c r="I69" s="345"/>
      <c r="J69" s="346">
        <f>SUM(J3:J68)</f>
        <v>0</v>
      </c>
      <c r="K69" s="347">
        <f>SUM(K3:K68)</f>
        <v>0</v>
      </c>
      <c r="L69" s="300"/>
      <c r="M69" s="382" t="s">
        <v>89</v>
      </c>
      <c r="N69" s="365"/>
      <c r="O69" s="366"/>
      <c r="P69" s="367"/>
      <c r="Q69" s="365"/>
      <c r="R69" s="365"/>
      <c r="S69" s="368">
        <f>SUM(S3:S68)</f>
        <v>0</v>
      </c>
      <c r="T69" s="365"/>
      <c r="U69" s="369">
        <f>SUM(U3:U68)</f>
        <v>0</v>
      </c>
      <c r="V69" s="369">
        <f>SUM(V3:V68)</f>
        <v>0</v>
      </c>
      <c r="W69" s="300"/>
      <c r="X69" s="382" t="s">
        <v>103</v>
      </c>
      <c r="Y69" s="365"/>
      <c r="Z69" s="366"/>
      <c r="AA69" s="367"/>
      <c r="AB69" s="365"/>
      <c r="AC69" s="365"/>
      <c r="AD69" s="368">
        <f>SUM(AD3:AD68)</f>
        <v>0</v>
      </c>
      <c r="AE69" s="365"/>
      <c r="AF69" s="369">
        <f>SUM(AF3:AF68)</f>
        <v>0</v>
      </c>
      <c r="AG69" s="369">
        <f>SUM(AG3:AG68)</f>
        <v>0</v>
      </c>
      <c r="AH69" s="300"/>
      <c r="AI69" s="382" t="s">
        <v>104</v>
      </c>
      <c r="AJ69" s="365"/>
      <c r="AK69" s="366"/>
      <c r="AL69" s="367"/>
      <c r="AM69" s="365"/>
      <c r="AN69" s="365"/>
      <c r="AO69" s="368">
        <f>SUM(AO3:AO68)</f>
        <v>0</v>
      </c>
      <c r="AP69" s="365"/>
      <c r="AQ69" s="369">
        <f>SUM(AQ3:AQ68)</f>
        <v>0</v>
      </c>
      <c r="AR69" s="369">
        <f>SUM(AR3:AR68)</f>
        <v>0</v>
      </c>
      <c r="AS69" s="300"/>
      <c r="AT69" s="382" t="s">
        <v>105</v>
      </c>
      <c r="AU69" s="365"/>
      <c r="AV69" s="366"/>
      <c r="AW69" s="367"/>
      <c r="AX69" s="365"/>
      <c r="AY69" s="365"/>
      <c r="AZ69" s="368">
        <f>SUM(AZ3:AZ68)</f>
        <v>0</v>
      </c>
      <c r="BA69" s="365"/>
      <c r="BB69" s="369">
        <f>SUM(BB3:BB68)</f>
        <v>0</v>
      </c>
      <c r="BC69" s="369">
        <f>SUM(BC3:BC68)</f>
        <v>0</v>
      </c>
      <c r="BD69" s="300"/>
      <c r="BE69" s="382" t="s">
        <v>106</v>
      </c>
      <c r="BF69" s="365"/>
      <c r="BG69" s="366"/>
      <c r="BH69" s="367"/>
      <c r="BI69" s="365"/>
      <c r="BJ69" s="365"/>
      <c r="BK69" s="368">
        <f>SUM(BK3:BK68)</f>
        <v>0</v>
      </c>
      <c r="BL69" s="365"/>
      <c r="BM69" s="369">
        <f>SUM(BM3:BM68)</f>
        <v>0</v>
      </c>
      <c r="BN69" s="369">
        <f>SUM(BN3:BN68)</f>
        <v>0</v>
      </c>
      <c r="BO69" s="300"/>
      <c r="BP69" s="382" t="s">
        <v>102</v>
      </c>
      <c r="BQ69" s="365"/>
      <c r="BR69" s="366"/>
      <c r="BS69" s="367"/>
      <c r="BT69" s="365"/>
      <c r="BU69" s="365"/>
      <c r="BV69" s="368">
        <f>SUM(BV3:BV68)</f>
        <v>0</v>
      </c>
      <c r="BW69" s="365"/>
      <c r="BX69" s="369">
        <f>SUM(BX3:BX68)</f>
        <v>0</v>
      </c>
      <c r="BY69" s="369">
        <f>SUM(BY3:BY68)</f>
        <v>0</v>
      </c>
      <c r="BZ69" s="300"/>
      <c r="CA69" s="382" t="s">
        <v>107</v>
      </c>
      <c r="CB69" s="365"/>
      <c r="CC69" s="366"/>
      <c r="CD69" s="367"/>
      <c r="CE69" s="365"/>
      <c r="CF69" s="365"/>
      <c r="CG69" s="368">
        <f>SUM(CG3:CG68)</f>
        <v>0</v>
      </c>
      <c r="CH69" s="365"/>
      <c r="CI69" s="369">
        <f>SUM(CI3:CI68)</f>
        <v>0</v>
      </c>
      <c r="CJ69" s="369">
        <f>SUM(CJ3:CJ68)</f>
        <v>0</v>
      </c>
      <c r="CK69" s="300"/>
      <c r="CL69" s="382" t="s">
        <v>108</v>
      </c>
      <c r="CM69" s="365"/>
      <c r="CN69" s="366"/>
      <c r="CO69" s="367"/>
      <c r="CP69" s="365"/>
      <c r="CQ69" s="365"/>
      <c r="CR69" s="368">
        <f>SUM(CR3:CR68)</f>
        <v>0</v>
      </c>
      <c r="CS69" s="365"/>
      <c r="CT69" s="369">
        <f>SUM(CT3:CT68)</f>
        <v>0</v>
      </c>
      <c r="CU69" s="369">
        <f>SUM(CU3:CU68)</f>
        <v>0</v>
      </c>
      <c r="CV69" s="300"/>
      <c r="CW69" s="382" t="s">
        <v>109</v>
      </c>
      <c r="CX69" s="365"/>
      <c r="CY69" s="366"/>
      <c r="CZ69" s="367"/>
      <c r="DA69" s="365"/>
      <c r="DB69" s="365"/>
      <c r="DC69" s="368">
        <f>SUM(DC3:DC68)</f>
        <v>0</v>
      </c>
      <c r="DD69" s="365"/>
      <c r="DE69" s="369">
        <f>SUM(DE3:DE68)</f>
        <v>0</v>
      </c>
      <c r="DF69" s="369">
        <f>SUM(DF3:DF68)</f>
        <v>0</v>
      </c>
      <c r="DG69" s="300"/>
      <c r="DH69" s="382" t="s">
        <v>110</v>
      </c>
      <c r="DI69" s="365"/>
      <c r="DJ69" s="366"/>
      <c r="DK69" s="367"/>
      <c r="DL69" s="365"/>
      <c r="DM69" s="365"/>
      <c r="DN69" s="368">
        <f>SUM(DN3:DN68)</f>
        <v>0</v>
      </c>
      <c r="DO69" s="365"/>
      <c r="DP69" s="369">
        <f>SUM(DP3:DP68)</f>
        <v>0</v>
      </c>
      <c r="DQ69" s="369">
        <f>SUM(DQ3:DQ68)</f>
        <v>0</v>
      </c>
      <c r="DR69" s="300"/>
      <c r="DS69" s="382" t="s">
        <v>111</v>
      </c>
      <c r="DT69" s="365"/>
      <c r="DU69" s="366"/>
      <c r="DV69" s="367"/>
      <c r="DW69" s="365"/>
      <c r="DX69" s="365"/>
      <c r="DY69" s="368">
        <f>SUM(DY3:DY68)</f>
        <v>0</v>
      </c>
      <c r="DZ69" s="365"/>
      <c r="EA69" s="369">
        <f>SUM(EA3:EA68)</f>
        <v>0</v>
      </c>
      <c r="EB69" s="401">
        <f>SUM(EB3:EB68)</f>
        <v>0</v>
      </c>
      <c r="EC69" s="303">
        <f>+SUM(H69,S69,AD69,AO69,AZ69,BK69,BV69,CG69,CR69,DC69,DN69,DY69)</f>
        <v>0</v>
      </c>
    </row>
    <row r="70" spans="1:133" s="131" customFormat="1" x14ac:dyDescent="0.25">
      <c r="L70" s="74"/>
      <c r="W70" s="74"/>
      <c r="AH70" s="74"/>
      <c r="AS70" s="74"/>
      <c r="BD70" s="74"/>
      <c r="BO70" s="74"/>
      <c r="BZ70" s="74"/>
      <c r="CK70" s="74"/>
      <c r="CV70" s="74"/>
      <c r="DG70" s="74"/>
      <c r="DR70" s="74"/>
    </row>
    <row r="71" spans="1:133" s="131" customFormat="1" x14ac:dyDescent="0.25">
      <c r="AW71" s="119"/>
      <c r="AX71" s="119"/>
    </row>
    <row r="72" spans="1:133" s="131" customFormat="1" x14ac:dyDescent="0.25">
      <c r="AW72" s="119"/>
      <c r="AX72" s="119"/>
      <c r="CO72" s="119"/>
      <c r="CP72" s="119"/>
    </row>
    <row r="73" spans="1:133" x14ac:dyDescent="0.25">
      <c r="L73" s="131"/>
      <c r="W73" s="131"/>
      <c r="AH73" s="131"/>
      <c r="AS73" s="131"/>
      <c r="BD73" s="131"/>
      <c r="BO73" s="131"/>
      <c r="BZ73" s="131"/>
      <c r="CK73" s="131"/>
      <c r="CV73" s="131"/>
      <c r="DG73" s="131"/>
      <c r="DR73" s="131"/>
    </row>
  </sheetData>
  <pageMargins left="0.39370078740157483" right="0.59055118110236227" top="0.70866141732283472" bottom="0.39370078740157483" header="0.19685039370078741" footer="0.19685039370078741"/>
  <pageSetup paperSize="9" scale="20" fitToWidth="3" orientation="landscape" r:id="rId1"/>
  <headerFooter>
    <oddHeader>&amp;L&amp;G&amp;R&amp;G</oddHeader>
    <oddFooter>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DE6C-A949-44FB-BC96-61C8CBEEE3D9}">
  <sheetPr>
    <pageSetUpPr fitToPage="1"/>
  </sheetPr>
  <dimension ref="A1:CU18"/>
  <sheetViews>
    <sheetView zoomScale="75" zoomScaleNormal="75" workbookViewId="0"/>
  </sheetViews>
  <sheetFormatPr baseColWidth="10" defaultRowHeight="15" x14ac:dyDescent="0.25"/>
  <cols>
    <col min="1" max="1" width="11.42578125" style="198"/>
    <col min="2" max="2" width="11.7109375" customWidth="1"/>
    <col min="3" max="3" width="21.140625" customWidth="1"/>
    <col min="4" max="4" width="21.42578125" customWidth="1"/>
    <col min="5" max="5" width="10.140625" style="203" customWidth="1"/>
    <col min="6" max="6" width="13.42578125" style="205" customWidth="1"/>
    <col min="7" max="8" width="10.7109375" style="53" customWidth="1"/>
    <col min="9" max="9" width="11.42578125" style="198"/>
    <col min="10" max="10" width="11.7109375" customWidth="1"/>
    <col min="11" max="11" width="14.140625" customWidth="1"/>
    <col min="12" max="12" width="21.42578125" customWidth="1"/>
    <col min="13" max="13" width="10.140625" customWidth="1"/>
    <col min="14" max="14" width="13.42578125" style="205" customWidth="1"/>
    <col min="15" max="16" width="10.7109375" customWidth="1"/>
    <col min="18" max="18" width="11.7109375" customWidth="1"/>
    <col min="19" max="19" width="14.140625" customWidth="1"/>
    <col min="20" max="20" width="21.42578125" customWidth="1"/>
    <col min="21" max="21" width="10.140625" customWidth="1"/>
    <col min="22" max="22" width="13.42578125" style="205" customWidth="1"/>
    <col min="23" max="24" width="10.7109375" customWidth="1"/>
    <col min="26" max="26" width="11.7109375" customWidth="1"/>
    <col min="27" max="27" width="14.140625" customWidth="1"/>
    <col min="28" max="28" width="21.42578125" customWidth="1"/>
    <col min="29" max="29" width="10.140625" customWidth="1"/>
    <col min="30" max="30" width="13.42578125" style="205" customWidth="1"/>
    <col min="31" max="32" width="10.7109375" customWidth="1"/>
    <col min="34" max="34" width="11.7109375" customWidth="1"/>
    <col min="35" max="35" width="14.140625" customWidth="1"/>
    <col min="36" max="36" width="21.42578125" customWidth="1"/>
    <col min="37" max="37" width="10.140625" customWidth="1"/>
    <col min="38" max="38" width="13.42578125" style="205" customWidth="1"/>
    <col min="39" max="40" width="10.7109375" customWidth="1"/>
    <col min="42" max="42" width="11.7109375" customWidth="1"/>
    <col min="43" max="43" width="14.140625" customWidth="1"/>
    <col min="44" max="44" width="21.42578125" customWidth="1"/>
    <col min="45" max="45" width="10.140625" customWidth="1"/>
    <col min="46" max="46" width="13.42578125" style="205" customWidth="1"/>
    <col min="47" max="48" width="10.7109375" customWidth="1"/>
    <col min="50" max="50" width="11.7109375" customWidth="1"/>
    <col min="51" max="51" width="14.140625" customWidth="1"/>
    <col min="52" max="52" width="21.42578125" customWidth="1"/>
    <col min="53" max="53" width="10.140625" customWidth="1"/>
    <col min="54" max="54" width="13.42578125" style="205" customWidth="1"/>
    <col min="55" max="56" width="10.7109375" customWidth="1"/>
    <col min="58" max="58" width="11.7109375" customWidth="1"/>
    <col min="59" max="59" width="14.140625" customWidth="1"/>
    <col min="60" max="60" width="21.42578125" customWidth="1"/>
    <col min="61" max="61" width="10.140625" customWidth="1"/>
    <col min="62" max="62" width="13.42578125" style="205" customWidth="1"/>
    <col min="63" max="64" width="10.7109375" customWidth="1"/>
    <col min="66" max="66" width="11.7109375" customWidth="1"/>
    <col min="67" max="67" width="14.140625" customWidth="1"/>
    <col min="68" max="68" width="21.42578125" customWidth="1"/>
    <col min="69" max="69" width="10.140625" customWidth="1"/>
    <col min="70" max="70" width="13.42578125" style="205" customWidth="1"/>
    <col min="71" max="72" width="10.7109375" customWidth="1"/>
    <col min="74" max="74" width="11.7109375" customWidth="1"/>
    <col min="75" max="75" width="14.140625" customWidth="1"/>
    <col min="76" max="76" width="21.42578125" customWidth="1"/>
    <col min="77" max="77" width="10.140625" customWidth="1"/>
    <col min="78" max="78" width="13.42578125" style="205" customWidth="1"/>
    <col min="79" max="80" width="10.7109375" customWidth="1"/>
    <col min="82" max="82" width="11.7109375" customWidth="1"/>
    <col min="83" max="83" width="14.140625" customWidth="1"/>
    <col min="84" max="84" width="21.42578125" customWidth="1"/>
    <col min="85" max="85" width="10.140625" customWidth="1"/>
    <col min="86" max="86" width="13.42578125" style="205" customWidth="1"/>
    <col min="87" max="88" width="10.7109375" customWidth="1"/>
    <col min="90" max="90" width="11.7109375" customWidth="1"/>
    <col min="91" max="91" width="14.140625" customWidth="1"/>
    <col min="92" max="92" width="21.42578125" customWidth="1"/>
    <col min="93" max="93" width="10.140625" customWidth="1"/>
    <col min="94" max="94" width="13.42578125" style="205" customWidth="1"/>
    <col min="95" max="96" width="10.7109375" customWidth="1"/>
    <col min="98" max="98" width="11.42578125" style="23"/>
    <col min="99" max="99" width="13.5703125" style="23" customWidth="1"/>
  </cols>
  <sheetData>
    <row r="1" spans="1:99" x14ac:dyDescent="0.25">
      <c r="A1" s="196"/>
      <c r="B1" s="100" t="s">
        <v>154</v>
      </c>
      <c r="C1" s="99"/>
      <c r="D1" s="99"/>
      <c r="E1" s="199"/>
      <c r="F1" s="199"/>
      <c r="G1" s="200"/>
      <c r="H1" s="196"/>
      <c r="I1" s="196"/>
      <c r="J1" s="100" t="s">
        <v>154</v>
      </c>
      <c r="K1" s="99"/>
      <c r="L1" s="99"/>
      <c r="M1" s="199"/>
      <c r="N1" s="199"/>
      <c r="O1" s="200"/>
      <c r="P1" s="196"/>
      <c r="Q1" s="196"/>
      <c r="R1" s="100" t="s">
        <v>154</v>
      </c>
      <c r="S1" s="99"/>
      <c r="T1" s="99"/>
      <c r="U1" s="199"/>
      <c r="V1" s="199"/>
      <c r="W1" s="200"/>
      <c r="X1" s="196"/>
      <c r="Y1" s="196"/>
      <c r="Z1" s="100" t="s">
        <v>154</v>
      </c>
      <c r="AA1" s="99"/>
      <c r="AB1" s="99"/>
      <c r="AC1" s="199"/>
      <c r="AD1" s="199"/>
      <c r="AE1" s="200"/>
      <c r="AF1" s="196"/>
      <c r="AG1" s="196"/>
      <c r="AH1" s="100" t="s">
        <v>154</v>
      </c>
      <c r="AI1" s="99"/>
      <c r="AJ1" s="99"/>
      <c r="AK1" s="199"/>
      <c r="AL1" s="199"/>
      <c r="AM1" s="200"/>
      <c r="AN1" s="196"/>
      <c r="AO1" s="196"/>
      <c r="AP1" s="100" t="s">
        <v>154</v>
      </c>
      <c r="AQ1" s="99"/>
      <c r="AR1" s="99"/>
      <c r="AS1" s="199"/>
      <c r="AT1" s="199"/>
      <c r="AU1" s="200"/>
      <c r="AV1" s="196"/>
      <c r="AW1" s="196"/>
      <c r="AX1" s="100" t="s">
        <v>154</v>
      </c>
      <c r="AY1" s="99"/>
      <c r="AZ1" s="99"/>
      <c r="BA1" s="199"/>
      <c r="BB1" s="199"/>
      <c r="BC1" s="200"/>
      <c r="BD1" s="196"/>
      <c r="BE1" s="196"/>
      <c r="BF1" s="100" t="s">
        <v>154</v>
      </c>
      <c r="BG1" s="99"/>
      <c r="BH1" s="99"/>
      <c r="BI1" s="199"/>
      <c r="BJ1" s="199"/>
      <c r="BK1" s="200"/>
      <c r="BL1" s="196"/>
      <c r="BM1" s="196"/>
      <c r="BN1" s="100" t="s">
        <v>154</v>
      </c>
      <c r="BO1" s="99"/>
      <c r="BP1" s="99"/>
      <c r="BQ1" s="199"/>
      <c r="BR1" s="199"/>
      <c r="BS1" s="200"/>
      <c r="BT1" s="196"/>
      <c r="BU1" s="196"/>
      <c r="BV1" s="100" t="s">
        <v>154</v>
      </c>
      <c r="BW1" s="99"/>
      <c r="BX1" s="99"/>
      <c r="BY1" s="199"/>
      <c r="BZ1" s="199"/>
      <c r="CA1" s="200"/>
      <c r="CB1" s="196"/>
      <c r="CC1" s="196"/>
      <c r="CD1" s="100" t="s">
        <v>154</v>
      </c>
      <c r="CE1" s="99"/>
      <c r="CF1" s="99"/>
      <c r="CG1" s="199"/>
      <c r="CH1" s="199"/>
      <c r="CI1" s="200"/>
      <c r="CJ1" s="196"/>
      <c r="CK1" s="196"/>
      <c r="CL1" s="100" t="s">
        <v>154</v>
      </c>
      <c r="CM1" s="99"/>
      <c r="CN1" s="99"/>
      <c r="CO1" s="199"/>
      <c r="CP1" s="199"/>
      <c r="CQ1" s="200"/>
      <c r="CR1" s="196"/>
      <c r="CS1" s="196"/>
      <c r="CT1" s="141"/>
      <c r="CU1" s="141"/>
    </row>
    <row r="2" spans="1:99" s="53" customFormat="1" ht="44.25" customHeight="1" x14ac:dyDescent="0.25">
      <c r="A2" s="172" t="s">
        <v>43</v>
      </c>
      <c r="B2" s="105" t="s">
        <v>56</v>
      </c>
      <c r="C2" s="107" t="s">
        <v>83</v>
      </c>
      <c r="D2" s="107" t="s">
        <v>49</v>
      </c>
      <c r="E2" s="157" t="s">
        <v>53</v>
      </c>
      <c r="F2" s="157" t="s">
        <v>156</v>
      </c>
      <c r="G2" s="107" t="s">
        <v>145</v>
      </c>
      <c r="H2" s="107" t="s">
        <v>146</v>
      </c>
      <c r="I2" s="172" t="s">
        <v>43</v>
      </c>
      <c r="J2" s="105" t="s">
        <v>56</v>
      </c>
      <c r="K2" s="107" t="s">
        <v>83</v>
      </c>
      <c r="L2" s="107" t="s">
        <v>49</v>
      </c>
      <c r="M2" s="157" t="s">
        <v>53</v>
      </c>
      <c r="N2" s="157" t="s">
        <v>156</v>
      </c>
      <c r="O2" s="107" t="s">
        <v>145</v>
      </c>
      <c r="P2" s="107" t="s">
        <v>146</v>
      </c>
      <c r="Q2" s="172" t="s">
        <v>43</v>
      </c>
      <c r="R2" s="105" t="s">
        <v>56</v>
      </c>
      <c r="S2" s="107" t="s">
        <v>83</v>
      </c>
      <c r="T2" s="107" t="s">
        <v>49</v>
      </c>
      <c r="U2" s="157" t="s">
        <v>53</v>
      </c>
      <c r="V2" s="157" t="s">
        <v>156</v>
      </c>
      <c r="W2" s="107" t="s">
        <v>145</v>
      </c>
      <c r="X2" s="107" t="s">
        <v>146</v>
      </c>
      <c r="Y2" s="172" t="s">
        <v>43</v>
      </c>
      <c r="Z2" s="105" t="s">
        <v>56</v>
      </c>
      <c r="AA2" s="107" t="s">
        <v>83</v>
      </c>
      <c r="AB2" s="107" t="s">
        <v>49</v>
      </c>
      <c r="AC2" s="157" t="s">
        <v>53</v>
      </c>
      <c r="AD2" s="157" t="s">
        <v>156</v>
      </c>
      <c r="AE2" s="107" t="s">
        <v>145</v>
      </c>
      <c r="AF2" s="107" t="s">
        <v>146</v>
      </c>
      <c r="AG2" s="172" t="s">
        <v>43</v>
      </c>
      <c r="AH2" s="105" t="s">
        <v>56</v>
      </c>
      <c r="AI2" s="107" t="s">
        <v>83</v>
      </c>
      <c r="AJ2" s="107" t="s">
        <v>49</v>
      </c>
      <c r="AK2" s="157" t="s">
        <v>53</v>
      </c>
      <c r="AL2" s="157" t="s">
        <v>156</v>
      </c>
      <c r="AM2" s="107" t="s">
        <v>145</v>
      </c>
      <c r="AN2" s="107" t="s">
        <v>146</v>
      </c>
      <c r="AO2" s="172" t="s">
        <v>43</v>
      </c>
      <c r="AP2" s="105" t="s">
        <v>56</v>
      </c>
      <c r="AQ2" s="107" t="s">
        <v>83</v>
      </c>
      <c r="AR2" s="107" t="s">
        <v>49</v>
      </c>
      <c r="AS2" s="157" t="s">
        <v>53</v>
      </c>
      <c r="AT2" s="157" t="s">
        <v>156</v>
      </c>
      <c r="AU2" s="107" t="s">
        <v>145</v>
      </c>
      <c r="AV2" s="107" t="s">
        <v>146</v>
      </c>
      <c r="AW2" s="172" t="s">
        <v>43</v>
      </c>
      <c r="AX2" s="105" t="s">
        <v>56</v>
      </c>
      <c r="AY2" s="107" t="s">
        <v>83</v>
      </c>
      <c r="AZ2" s="107" t="s">
        <v>49</v>
      </c>
      <c r="BA2" s="157" t="s">
        <v>53</v>
      </c>
      <c r="BB2" s="157" t="s">
        <v>156</v>
      </c>
      <c r="BC2" s="107" t="s">
        <v>145</v>
      </c>
      <c r="BD2" s="107" t="s">
        <v>146</v>
      </c>
      <c r="BE2" s="172" t="s">
        <v>43</v>
      </c>
      <c r="BF2" s="105" t="s">
        <v>56</v>
      </c>
      <c r="BG2" s="107" t="s">
        <v>83</v>
      </c>
      <c r="BH2" s="107" t="s">
        <v>49</v>
      </c>
      <c r="BI2" s="157" t="s">
        <v>53</v>
      </c>
      <c r="BJ2" s="157" t="s">
        <v>156</v>
      </c>
      <c r="BK2" s="107" t="s">
        <v>145</v>
      </c>
      <c r="BL2" s="107" t="s">
        <v>146</v>
      </c>
      <c r="BM2" s="172" t="s">
        <v>43</v>
      </c>
      <c r="BN2" s="105" t="s">
        <v>56</v>
      </c>
      <c r="BO2" s="107" t="s">
        <v>83</v>
      </c>
      <c r="BP2" s="107" t="s">
        <v>49</v>
      </c>
      <c r="BQ2" s="157" t="s">
        <v>53</v>
      </c>
      <c r="BR2" s="157" t="s">
        <v>156</v>
      </c>
      <c r="BS2" s="107" t="s">
        <v>145</v>
      </c>
      <c r="BT2" s="107" t="s">
        <v>146</v>
      </c>
      <c r="BU2" s="172" t="s">
        <v>43</v>
      </c>
      <c r="BV2" s="105" t="s">
        <v>56</v>
      </c>
      <c r="BW2" s="107" t="s">
        <v>83</v>
      </c>
      <c r="BX2" s="107" t="s">
        <v>49</v>
      </c>
      <c r="BY2" s="157" t="s">
        <v>53</v>
      </c>
      <c r="BZ2" s="157" t="s">
        <v>156</v>
      </c>
      <c r="CA2" s="107" t="s">
        <v>145</v>
      </c>
      <c r="CB2" s="107" t="s">
        <v>146</v>
      </c>
      <c r="CC2" s="172" t="s">
        <v>43</v>
      </c>
      <c r="CD2" s="105" t="s">
        <v>56</v>
      </c>
      <c r="CE2" s="107" t="s">
        <v>83</v>
      </c>
      <c r="CF2" s="107" t="s">
        <v>49</v>
      </c>
      <c r="CG2" s="157" t="s">
        <v>53</v>
      </c>
      <c r="CH2" s="157" t="s">
        <v>156</v>
      </c>
      <c r="CI2" s="107" t="s">
        <v>145</v>
      </c>
      <c r="CJ2" s="107" t="s">
        <v>146</v>
      </c>
      <c r="CK2" s="172" t="s">
        <v>43</v>
      </c>
      <c r="CL2" s="105" t="s">
        <v>56</v>
      </c>
      <c r="CM2" s="107" t="s">
        <v>83</v>
      </c>
      <c r="CN2" s="107" t="s">
        <v>49</v>
      </c>
      <c r="CO2" s="157" t="s">
        <v>53</v>
      </c>
      <c r="CP2" s="157" t="s">
        <v>156</v>
      </c>
      <c r="CQ2" s="107" t="s">
        <v>145</v>
      </c>
      <c r="CR2" s="107" t="s">
        <v>146</v>
      </c>
      <c r="CS2" s="172" t="s">
        <v>43</v>
      </c>
      <c r="CT2" s="415" t="s">
        <v>158</v>
      </c>
      <c r="CU2" s="160" t="s">
        <v>121</v>
      </c>
    </row>
    <row r="3" spans="1:99" s="1" customFormat="1" x14ac:dyDescent="0.25">
      <c r="A3" s="175" t="s">
        <v>147</v>
      </c>
      <c r="B3" s="106"/>
      <c r="C3" s="108"/>
      <c r="D3" s="108"/>
      <c r="E3" s="158"/>
      <c r="F3" s="158"/>
      <c r="G3" s="108"/>
      <c r="H3" s="108"/>
      <c r="I3" s="175"/>
      <c r="J3" s="106"/>
      <c r="K3" s="108"/>
      <c r="L3" s="108"/>
      <c r="M3" s="158"/>
      <c r="N3" s="158"/>
      <c r="O3" s="108"/>
      <c r="P3" s="108"/>
      <c r="Q3" s="175"/>
      <c r="R3" s="106"/>
      <c r="S3" s="108"/>
      <c r="T3" s="108"/>
      <c r="U3" s="158"/>
      <c r="V3" s="158"/>
      <c r="W3" s="108"/>
      <c r="X3" s="108"/>
      <c r="Y3" s="175"/>
      <c r="Z3" s="106"/>
      <c r="AA3" s="108"/>
      <c r="AB3" s="108"/>
      <c r="AC3" s="158"/>
      <c r="AD3" s="158"/>
      <c r="AE3" s="108"/>
      <c r="AF3" s="108"/>
      <c r="AG3" s="175"/>
      <c r="AH3" s="106"/>
      <c r="AI3" s="108"/>
      <c r="AJ3" s="108"/>
      <c r="AK3" s="158"/>
      <c r="AL3" s="158"/>
      <c r="AM3" s="108"/>
      <c r="AN3" s="108"/>
      <c r="AO3" s="175"/>
      <c r="AP3" s="106"/>
      <c r="AQ3" s="108"/>
      <c r="AR3" s="108"/>
      <c r="AS3" s="158"/>
      <c r="AT3" s="158"/>
      <c r="AU3" s="108"/>
      <c r="AV3" s="108"/>
      <c r="AW3" s="175"/>
      <c r="AX3" s="106"/>
      <c r="AY3" s="108"/>
      <c r="AZ3" s="108"/>
      <c r="BA3" s="158"/>
      <c r="BB3" s="158"/>
      <c r="BC3" s="108"/>
      <c r="BD3" s="108"/>
      <c r="BE3" s="175"/>
      <c r="BF3" s="106"/>
      <c r="BG3" s="108"/>
      <c r="BH3" s="108"/>
      <c r="BI3" s="158"/>
      <c r="BJ3" s="158"/>
      <c r="BK3" s="108"/>
      <c r="BL3" s="108"/>
      <c r="BM3" s="175"/>
      <c r="BN3" s="106"/>
      <c r="BO3" s="108"/>
      <c r="BP3" s="108"/>
      <c r="BQ3" s="158"/>
      <c r="BR3" s="158"/>
      <c r="BS3" s="108"/>
      <c r="BT3" s="108"/>
      <c r="BU3" s="175"/>
      <c r="BV3" s="106"/>
      <c r="BW3" s="108"/>
      <c r="BX3" s="108"/>
      <c r="BY3" s="158"/>
      <c r="BZ3" s="158"/>
      <c r="CA3" s="108"/>
      <c r="CB3" s="108"/>
      <c r="CC3" s="175"/>
      <c r="CD3" s="106"/>
      <c r="CE3" s="108"/>
      <c r="CF3" s="108"/>
      <c r="CG3" s="158"/>
      <c r="CH3" s="158"/>
      <c r="CI3" s="108"/>
      <c r="CJ3" s="108"/>
      <c r="CK3" s="175"/>
      <c r="CL3" s="106"/>
      <c r="CM3" s="108"/>
      <c r="CN3" s="108"/>
      <c r="CO3" s="158"/>
      <c r="CP3" s="158"/>
      <c r="CQ3" s="108"/>
      <c r="CR3" s="108"/>
      <c r="CS3" s="175"/>
      <c r="CT3" s="416"/>
      <c r="CU3" s="161"/>
    </row>
    <row r="4" spans="1:99" x14ac:dyDescent="0.25">
      <c r="A4" s="197"/>
      <c r="B4" s="26"/>
      <c r="C4" s="26"/>
      <c r="D4" s="26"/>
      <c r="E4" s="162"/>
      <c r="F4" s="197"/>
      <c r="G4" s="204">
        <f>SUMIF(Ventas!$G$3:$G$87,Stock!E4,Ventas!$H$3:$H$87)</f>
        <v>0</v>
      </c>
      <c r="H4" s="197"/>
      <c r="I4" s="202">
        <f t="shared" ref="I4:I18" si="0">+SUM(A4,F4)-SUM(G4:H4)</f>
        <v>0</v>
      </c>
      <c r="J4" s="26"/>
      <c r="K4" s="26"/>
      <c r="L4" s="26"/>
      <c r="M4" s="201"/>
      <c r="N4" s="197"/>
      <c r="O4" s="204">
        <f>SUMIF(Ventas!$G$90:$G$179,Stock!M4,Ventas!$H$90:$H$179)</f>
        <v>0</v>
      </c>
      <c r="P4" s="197"/>
      <c r="Q4" s="202">
        <f t="shared" ref="Q4:Q18" si="1">+SUM(I4,N4)-SUM(O4:P4)</f>
        <v>0</v>
      </c>
      <c r="R4" s="26"/>
      <c r="S4" s="26"/>
      <c r="T4" s="26"/>
      <c r="U4" s="201"/>
      <c r="V4" s="197"/>
      <c r="W4" s="204">
        <f>SUMIF(Ventas!$G$182:$G$271,Stock!U4,Ventas!$H$182:$H$271)</f>
        <v>0</v>
      </c>
      <c r="X4" s="197"/>
      <c r="Y4" s="202">
        <f t="shared" ref="Y4:Y18" si="2">+SUM(Q4,V4)-SUM(W4:X4)</f>
        <v>0</v>
      </c>
      <c r="Z4" s="26"/>
      <c r="AA4" s="26"/>
      <c r="AB4" s="26"/>
      <c r="AC4" s="201"/>
      <c r="AD4" s="197"/>
      <c r="AE4" s="204">
        <f>SUMIF(Ventas!$G$274:$G$363,Stock!AC4,Ventas!$H$274:$H$363)</f>
        <v>0</v>
      </c>
      <c r="AF4" s="197"/>
      <c r="AG4" s="202">
        <f t="shared" ref="AG4:AG18" si="3">+SUM(Y4,AD4)-SUM(AE4:AF4)</f>
        <v>0</v>
      </c>
      <c r="AH4" s="26"/>
      <c r="AI4" s="26"/>
      <c r="AJ4" s="26"/>
      <c r="AK4" s="201"/>
      <c r="AL4" s="197"/>
      <c r="AM4" s="204">
        <f>SUMIF(Ventas!$G$366:$G$455,Stock!AK4,Ventas!$H$366:$H$455)</f>
        <v>0</v>
      </c>
      <c r="AN4" s="197"/>
      <c r="AO4" s="202">
        <f t="shared" ref="AO4:AO18" si="4">+SUM(AG4,AL4)-SUM(AM4:AN4)</f>
        <v>0</v>
      </c>
      <c r="AP4" s="26"/>
      <c r="AQ4" s="26"/>
      <c r="AR4" s="26"/>
      <c r="AS4" s="201"/>
      <c r="AT4" s="197"/>
      <c r="AU4" s="204">
        <f>SUMIF(Ventas!$G$458:$G$547,Stock!AS4,Ventas!$H$458:$H$547)</f>
        <v>0</v>
      </c>
      <c r="AV4" s="197"/>
      <c r="AW4" s="202">
        <f t="shared" ref="AW4:AW18" si="5">+SUM(AO4,AT4)-SUM(AU4:AV4)</f>
        <v>0</v>
      </c>
      <c r="AX4" s="26"/>
      <c r="AY4" s="26"/>
      <c r="AZ4" s="26"/>
      <c r="BA4" s="201"/>
      <c r="BB4" s="197"/>
      <c r="BC4" s="204">
        <f>SUMIF(Ventas!$G$550:$G$639,Stock!BA4,Ventas!$H$550:$H$639)</f>
        <v>0</v>
      </c>
      <c r="BD4" s="197"/>
      <c r="BE4" s="202">
        <f t="shared" ref="BE4:BE18" si="6">+SUM(AW4,BB4)-SUM(BC4:BD4)</f>
        <v>0</v>
      </c>
      <c r="BF4" s="26"/>
      <c r="BG4" s="26"/>
      <c r="BH4" s="26"/>
      <c r="BI4" s="201"/>
      <c r="BJ4" s="197"/>
      <c r="BK4" s="204">
        <f>SUMIF(Ventas!$G$642:$G$731,Stock!BI4,Ventas!$H$642:$H$731)</f>
        <v>0</v>
      </c>
      <c r="BL4" s="197"/>
      <c r="BM4" s="202">
        <f t="shared" ref="BM4:BM18" si="7">+SUM(BE4,BJ4)-SUM(BK4:BL4)</f>
        <v>0</v>
      </c>
      <c r="BN4" s="26"/>
      <c r="BO4" s="26"/>
      <c r="BP4" s="26"/>
      <c r="BQ4" s="201"/>
      <c r="BR4" s="197"/>
      <c r="BS4" s="204">
        <f>SUMIF(Ventas!$G$734:$G$823,Stock!BQ4,Ventas!$H$734:$H$823)</f>
        <v>0</v>
      </c>
      <c r="BT4" s="197"/>
      <c r="BU4" s="202">
        <f t="shared" ref="BU4:BU18" si="8">+SUM(BM4,BR4)-SUM(BS4:BT4)</f>
        <v>0</v>
      </c>
      <c r="BV4" s="26"/>
      <c r="BW4" s="26"/>
      <c r="BX4" s="26"/>
      <c r="BY4" s="201"/>
      <c r="BZ4" s="197"/>
      <c r="CA4" s="204">
        <f>SUMIF(Ventas!$G$826:$G$915,Stock!BY4,Ventas!$H$826:$H$915)</f>
        <v>0</v>
      </c>
      <c r="CB4" s="197"/>
      <c r="CC4" s="202">
        <f t="shared" ref="CC4:CC18" si="9">+SUM(BU4,BZ4)-SUM(CA4:CB4)</f>
        <v>0</v>
      </c>
      <c r="CD4" s="26"/>
      <c r="CE4" s="26"/>
      <c r="CF4" s="26"/>
      <c r="CG4" s="201"/>
      <c r="CH4" s="197"/>
      <c r="CI4" s="204">
        <f>SUMIF(Ventas!$G$918:$G$1007,Stock!CG4,Ventas!$H$918:$H$1007)</f>
        <v>0</v>
      </c>
      <c r="CJ4" s="197"/>
      <c r="CK4" s="202">
        <f t="shared" ref="CK4:CK18" si="10">+SUM(CC4,CH4)-SUM(CI4:CJ4)</f>
        <v>0</v>
      </c>
      <c r="CL4" s="26"/>
      <c r="CM4" s="26"/>
      <c r="CN4" s="26"/>
      <c r="CO4" s="201"/>
      <c r="CP4" s="197"/>
      <c r="CQ4" s="204">
        <f>SUMIF(Ventas!$G$1010:$G$1099,Stock!CO4,Ventas!$H$1010:$H$1099)</f>
        <v>0</v>
      </c>
      <c r="CR4" s="197"/>
      <c r="CS4" s="202">
        <f t="shared" ref="CS4:CS18" si="11">+SUM(CK4,CP4)-SUM(CQ4:CR4)</f>
        <v>0</v>
      </c>
      <c r="CT4" s="417"/>
      <c r="CU4" s="206">
        <f t="shared" ref="CU4:CU11" si="12">+CS4*CT4</f>
        <v>0</v>
      </c>
    </row>
    <row r="5" spans="1:99" x14ac:dyDescent="0.25">
      <c r="A5" s="72"/>
      <c r="B5" s="26"/>
      <c r="C5" s="20"/>
      <c r="D5" s="20"/>
      <c r="E5" s="163"/>
      <c r="F5" s="197"/>
      <c r="G5" s="204">
        <f>SUMIF(Ventas!$G$3:$G$87,Stock!E5,Ventas!$H$3:$H$87)</f>
        <v>0</v>
      </c>
      <c r="H5" s="72"/>
      <c r="I5" s="202">
        <f t="shared" si="0"/>
        <v>0</v>
      </c>
      <c r="J5" s="20"/>
      <c r="K5" s="20"/>
      <c r="L5" s="20"/>
      <c r="M5" s="36"/>
      <c r="N5" s="197"/>
      <c r="O5" s="204">
        <f>SUMIF(Ventas!$G$90:$G$179,Stock!M5,Ventas!$H$90:$H$179)</f>
        <v>0</v>
      </c>
      <c r="P5" s="72"/>
      <c r="Q5" s="202">
        <f t="shared" si="1"/>
        <v>0</v>
      </c>
      <c r="R5" s="20"/>
      <c r="S5" s="20"/>
      <c r="T5" s="20"/>
      <c r="U5" s="36"/>
      <c r="V5" s="197"/>
      <c r="W5" s="204">
        <f>SUMIF(Ventas!$G$182:$G$271,Stock!U5,Ventas!$H$182:$H$271)</f>
        <v>0</v>
      </c>
      <c r="X5" s="72"/>
      <c r="Y5" s="202">
        <f t="shared" si="2"/>
        <v>0</v>
      </c>
      <c r="Z5" s="20"/>
      <c r="AA5" s="20"/>
      <c r="AB5" s="20"/>
      <c r="AC5" s="36"/>
      <c r="AD5" s="197"/>
      <c r="AE5" s="204">
        <f>SUMIF(Ventas!$G$274:$G$363,Stock!AC5,Ventas!$H$274:$H$363)</f>
        <v>0</v>
      </c>
      <c r="AF5" s="72"/>
      <c r="AG5" s="202">
        <f t="shared" si="3"/>
        <v>0</v>
      </c>
      <c r="AH5" s="20"/>
      <c r="AI5" s="20"/>
      <c r="AJ5" s="20"/>
      <c r="AK5" s="36"/>
      <c r="AL5" s="197"/>
      <c r="AM5" s="204">
        <f>SUMIF(Ventas!$G$366:$G$455,Stock!AK5,Ventas!$H$366:$H$455)</f>
        <v>0</v>
      </c>
      <c r="AN5" s="72"/>
      <c r="AO5" s="202">
        <f t="shared" si="4"/>
        <v>0</v>
      </c>
      <c r="AP5" s="20"/>
      <c r="AQ5" s="20"/>
      <c r="AR5" s="20"/>
      <c r="AS5" s="36"/>
      <c r="AT5" s="197"/>
      <c r="AU5" s="204">
        <f>SUMIF(Ventas!$G$458:$G$547,Stock!AS5,Ventas!$H$458:$H$547)</f>
        <v>0</v>
      </c>
      <c r="AV5" s="72"/>
      <c r="AW5" s="202">
        <f t="shared" si="5"/>
        <v>0</v>
      </c>
      <c r="AX5" s="20"/>
      <c r="AY5" s="20"/>
      <c r="AZ5" s="20"/>
      <c r="BA5" s="36"/>
      <c r="BB5" s="197"/>
      <c r="BC5" s="204">
        <f>SUMIF(Ventas!$G$550:$G$639,Stock!BA5,Ventas!$H$550:$H$639)</f>
        <v>0</v>
      </c>
      <c r="BD5" s="72"/>
      <c r="BE5" s="202">
        <f t="shared" si="6"/>
        <v>0</v>
      </c>
      <c r="BF5" s="20"/>
      <c r="BG5" s="20"/>
      <c r="BH5" s="20"/>
      <c r="BI5" s="36"/>
      <c r="BJ5" s="197"/>
      <c r="BK5" s="204">
        <f>SUMIF(Ventas!$G$642:$G$731,Stock!BI5,Ventas!$H$642:$H$731)</f>
        <v>0</v>
      </c>
      <c r="BL5" s="72"/>
      <c r="BM5" s="202">
        <f t="shared" si="7"/>
        <v>0</v>
      </c>
      <c r="BN5" s="20"/>
      <c r="BO5" s="20"/>
      <c r="BP5" s="20"/>
      <c r="BQ5" s="36"/>
      <c r="BR5" s="197"/>
      <c r="BS5" s="204">
        <f>SUMIF(Ventas!$G$734:$G$823,Stock!BQ5,Ventas!$H$734:$H$823)</f>
        <v>0</v>
      </c>
      <c r="BT5" s="72"/>
      <c r="BU5" s="202">
        <f t="shared" si="8"/>
        <v>0</v>
      </c>
      <c r="BV5" s="20"/>
      <c r="BW5" s="20"/>
      <c r="BX5" s="20"/>
      <c r="BY5" s="36"/>
      <c r="BZ5" s="197"/>
      <c r="CA5" s="204">
        <f>SUMIF(Ventas!$G$826:$G$915,Stock!BY5,Ventas!$H$826:$H$915)</f>
        <v>0</v>
      </c>
      <c r="CB5" s="72"/>
      <c r="CC5" s="202">
        <f t="shared" si="9"/>
        <v>0</v>
      </c>
      <c r="CD5" s="20"/>
      <c r="CE5" s="20"/>
      <c r="CF5" s="20"/>
      <c r="CG5" s="36"/>
      <c r="CH5" s="197"/>
      <c r="CI5" s="204">
        <f>SUMIF(Ventas!$G$918:$G$1007,Stock!CG5,Ventas!$H$918:$H$1007)</f>
        <v>0</v>
      </c>
      <c r="CJ5" s="72"/>
      <c r="CK5" s="202">
        <f t="shared" si="10"/>
        <v>0</v>
      </c>
      <c r="CL5" s="20"/>
      <c r="CM5" s="20"/>
      <c r="CN5" s="20"/>
      <c r="CO5" s="36"/>
      <c r="CP5" s="197"/>
      <c r="CQ5" s="204">
        <f>SUMIF(Ventas!$G$1010:$G$1099,Stock!CO5,Ventas!$H$1010:$H$1099)</f>
        <v>0</v>
      </c>
      <c r="CR5" s="72"/>
      <c r="CS5" s="202">
        <f t="shared" si="11"/>
        <v>0</v>
      </c>
      <c r="CT5" s="417"/>
      <c r="CU5" s="206">
        <f t="shared" si="12"/>
        <v>0</v>
      </c>
    </row>
    <row r="6" spans="1:99" x14ac:dyDescent="0.25">
      <c r="A6" s="72"/>
      <c r="B6" s="26"/>
      <c r="C6" s="20"/>
      <c r="D6" s="20"/>
      <c r="E6" s="163"/>
      <c r="F6" s="197"/>
      <c r="G6" s="204">
        <f>SUMIF(Ventas!$G$3:$G$87,Stock!E6,Ventas!$H$3:$H$87)</f>
        <v>0</v>
      </c>
      <c r="H6" s="72"/>
      <c r="I6" s="202">
        <f t="shared" si="0"/>
        <v>0</v>
      </c>
      <c r="J6" s="20"/>
      <c r="K6" s="20"/>
      <c r="L6" s="20"/>
      <c r="M6" s="36"/>
      <c r="N6" s="197"/>
      <c r="O6" s="204">
        <f>SUMIF(Ventas!$G$90:$G$179,Stock!M6,Ventas!$H$90:$H$179)</f>
        <v>0</v>
      </c>
      <c r="P6" s="72"/>
      <c r="Q6" s="202">
        <f t="shared" si="1"/>
        <v>0</v>
      </c>
      <c r="R6" s="20"/>
      <c r="S6" s="20"/>
      <c r="T6" s="20"/>
      <c r="U6" s="36"/>
      <c r="V6" s="197"/>
      <c r="W6" s="204">
        <f>SUMIF(Ventas!$G$182:$G$271,Stock!U6,Ventas!$H$182:$H$271)</f>
        <v>0</v>
      </c>
      <c r="X6" s="72"/>
      <c r="Y6" s="202">
        <f t="shared" si="2"/>
        <v>0</v>
      </c>
      <c r="Z6" s="20"/>
      <c r="AA6" s="20"/>
      <c r="AB6" s="20"/>
      <c r="AC6" s="36"/>
      <c r="AD6" s="197"/>
      <c r="AE6" s="204">
        <f>SUMIF(Ventas!$G$274:$G$363,Stock!AC6,Ventas!$H$274:$H$363)</f>
        <v>0</v>
      </c>
      <c r="AF6" s="72"/>
      <c r="AG6" s="202">
        <f t="shared" si="3"/>
        <v>0</v>
      </c>
      <c r="AH6" s="20"/>
      <c r="AI6" s="20"/>
      <c r="AJ6" s="20"/>
      <c r="AK6" s="36"/>
      <c r="AL6" s="197"/>
      <c r="AM6" s="204">
        <f>SUMIF(Ventas!$G$366:$G$455,Stock!AK6,Ventas!$H$366:$H$455)</f>
        <v>0</v>
      </c>
      <c r="AN6" s="72"/>
      <c r="AO6" s="202">
        <f t="shared" si="4"/>
        <v>0</v>
      </c>
      <c r="AP6" s="20"/>
      <c r="AQ6" s="20"/>
      <c r="AR6" s="20"/>
      <c r="AS6" s="36"/>
      <c r="AT6" s="197"/>
      <c r="AU6" s="204">
        <f>SUMIF(Ventas!$G$458:$G$547,Stock!AS6,Ventas!$H$458:$H$547)</f>
        <v>0</v>
      </c>
      <c r="AV6" s="72"/>
      <c r="AW6" s="202">
        <f t="shared" si="5"/>
        <v>0</v>
      </c>
      <c r="AX6" s="20"/>
      <c r="AY6" s="20"/>
      <c r="AZ6" s="20"/>
      <c r="BA6" s="36"/>
      <c r="BB6" s="197"/>
      <c r="BC6" s="204">
        <f>SUMIF(Ventas!$G$550:$G$639,Stock!BA6,Ventas!$H$550:$H$639)</f>
        <v>0</v>
      </c>
      <c r="BD6" s="72"/>
      <c r="BE6" s="202">
        <f t="shared" si="6"/>
        <v>0</v>
      </c>
      <c r="BF6" s="20"/>
      <c r="BG6" s="20"/>
      <c r="BH6" s="20"/>
      <c r="BI6" s="36"/>
      <c r="BJ6" s="197"/>
      <c r="BK6" s="204">
        <f>SUMIF(Ventas!$G$642:$G$731,Stock!BI6,Ventas!$H$642:$H$731)</f>
        <v>0</v>
      </c>
      <c r="BL6" s="72"/>
      <c r="BM6" s="202">
        <f t="shared" si="7"/>
        <v>0</v>
      </c>
      <c r="BN6" s="20"/>
      <c r="BO6" s="20"/>
      <c r="BP6" s="20"/>
      <c r="BQ6" s="36"/>
      <c r="BR6" s="197"/>
      <c r="BS6" s="204">
        <f>SUMIF(Ventas!$G$734:$G$823,Stock!BQ6,Ventas!$H$734:$H$823)</f>
        <v>0</v>
      </c>
      <c r="BT6" s="72"/>
      <c r="BU6" s="202">
        <f t="shared" si="8"/>
        <v>0</v>
      </c>
      <c r="BV6" s="20"/>
      <c r="BW6" s="20"/>
      <c r="BX6" s="20"/>
      <c r="BY6" s="36"/>
      <c r="BZ6" s="197"/>
      <c r="CA6" s="204">
        <f>SUMIF(Ventas!$G$826:$G$915,Stock!BY6,Ventas!$H$826:$H$915)</f>
        <v>0</v>
      </c>
      <c r="CB6" s="72"/>
      <c r="CC6" s="202">
        <f t="shared" si="9"/>
        <v>0</v>
      </c>
      <c r="CD6" s="20"/>
      <c r="CE6" s="20"/>
      <c r="CF6" s="20"/>
      <c r="CG6" s="36"/>
      <c r="CH6" s="197"/>
      <c r="CI6" s="204">
        <f>SUMIF(Ventas!$G$918:$G$1007,Stock!CG6,Ventas!$H$918:$H$1007)</f>
        <v>0</v>
      </c>
      <c r="CJ6" s="72"/>
      <c r="CK6" s="202">
        <f t="shared" si="10"/>
        <v>0</v>
      </c>
      <c r="CL6" s="20"/>
      <c r="CM6" s="20"/>
      <c r="CN6" s="20"/>
      <c r="CO6" s="36"/>
      <c r="CP6" s="197"/>
      <c r="CQ6" s="204">
        <f>SUMIF(Ventas!$G$1010:$G$1099,Stock!CO6,Ventas!$H$1010:$H$1099)</f>
        <v>0</v>
      </c>
      <c r="CR6" s="72"/>
      <c r="CS6" s="202">
        <f t="shared" si="11"/>
        <v>0</v>
      </c>
      <c r="CT6" s="418"/>
      <c r="CU6" s="292">
        <f t="shared" si="12"/>
        <v>0</v>
      </c>
    </row>
    <row r="7" spans="1:99" x14ac:dyDescent="0.25">
      <c r="A7" s="197"/>
      <c r="B7" s="26"/>
      <c r="C7" s="26"/>
      <c r="D7" s="26"/>
      <c r="E7" s="162"/>
      <c r="F7" s="197"/>
      <c r="G7" s="204">
        <f>SUMIF(Ventas!$G$3:$G$87,Stock!E7,Ventas!$H$3:$H$87)</f>
        <v>0</v>
      </c>
      <c r="H7" s="197"/>
      <c r="I7" s="202">
        <f t="shared" si="0"/>
        <v>0</v>
      </c>
      <c r="J7" s="26"/>
      <c r="K7" s="26"/>
      <c r="L7" s="26"/>
      <c r="M7" s="201"/>
      <c r="N7" s="197"/>
      <c r="O7" s="204">
        <f>SUMIF(Ventas!$G$90:$G$179,Stock!M7,Ventas!$H$90:$H$179)</f>
        <v>0</v>
      </c>
      <c r="P7" s="197"/>
      <c r="Q7" s="202">
        <f t="shared" si="1"/>
        <v>0</v>
      </c>
      <c r="R7" s="26"/>
      <c r="S7" s="26"/>
      <c r="T7" s="26"/>
      <c r="U7" s="201"/>
      <c r="V7" s="197"/>
      <c r="W7" s="204">
        <f>SUMIF(Ventas!$G$182:$G$271,Stock!U7,Ventas!$H$182:$H$271)</f>
        <v>0</v>
      </c>
      <c r="X7" s="197"/>
      <c r="Y7" s="202">
        <f t="shared" si="2"/>
        <v>0</v>
      </c>
      <c r="Z7" s="26"/>
      <c r="AA7" s="26"/>
      <c r="AB7" s="26"/>
      <c r="AC7" s="201"/>
      <c r="AD7" s="197"/>
      <c r="AE7" s="204">
        <f>SUMIF(Ventas!$G$274:$G$363,Stock!AC7,Ventas!$H$274:$H$363)</f>
        <v>0</v>
      </c>
      <c r="AF7" s="197"/>
      <c r="AG7" s="202">
        <f t="shared" si="3"/>
        <v>0</v>
      </c>
      <c r="AH7" s="26"/>
      <c r="AI7" s="26"/>
      <c r="AJ7" s="26"/>
      <c r="AK7" s="201"/>
      <c r="AL7" s="197"/>
      <c r="AM7" s="204">
        <f>SUMIF(Ventas!$G$366:$G$455,Stock!AK7,Ventas!$H$366:$H$455)</f>
        <v>0</v>
      </c>
      <c r="AN7" s="197"/>
      <c r="AO7" s="202">
        <f t="shared" si="4"/>
        <v>0</v>
      </c>
      <c r="AP7" s="26"/>
      <c r="AQ7" s="26"/>
      <c r="AR7" s="26"/>
      <c r="AS7" s="201"/>
      <c r="AT7" s="197"/>
      <c r="AU7" s="204">
        <f>SUMIF(Ventas!$G$458:$G$547,Stock!AS7,Ventas!$H$458:$H$547)</f>
        <v>0</v>
      </c>
      <c r="AV7" s="197"/>
      <c r="AW7" s="202">
        <f t="shared" si="5"/>
        <v>0</v>
      </c>
      <c r="AX7" s="26"/>
      <c r="AY7" s="26"/>
      <c r="AZ7" s="26"/>
      <c r="BA7" s="201"/>
      <c r="BB7" s="197"/>
      <c r="BC7" s="204">
        <f>SUMIF(Ventas!$G$550:$G$639,Stock!BA7,Ventas!$H$550:$H$639)</f>
        <v>0</v>
      </c>
      <c r="BD7" s="197"/>
      <c r="BE7" s="202">
        <f t="shared" si="6"/>
        <v>0</v>
      </c>
      <c r="BF7" s="26"/>
      <c r="BG7" s="26"/>
      <c r="BH7" s="26"/>
      <c r="BI7" s="201"/>
      <c r="BJ7" s="197"/>
      <c r="BK7" s="204">
        <f>SUMIF(Ventas!$G$642:$G$731,Stock!BI7,Ventas!$H$642:$H$731)</f>
        <v>0</v>
      </c>
      <c r="BL7" s="197"/>
      <c r="BM7" s="202">
        <f t="shared" si="7"/>
        <v>0</v>
      </c>
      <c r="BN7" s="26"/>
      <c r="BO7" s="26"/>
      <c r="BP7" s="26"/>
      <c r="BQ7" s="201"/>
      <c r="BR7" s="197"/>
      <c r="BS7" s="204">
        <f>SUMIF(Ventas!$G$734:$G$823,Stock!BQ7,Ventas!$H$734:$H$823)</f>
        <v>0</v>
      </c>
      <c r="BT7" s="197"/>
      <c r="BU7" s="202">
        <f t="shared" si="8"/>
        <v>0</v>
      </c>
      <c r="BV7" s="26"/>
      <c r="BW7" s="26"/>
      <c r="BX7" s="26"/>
      <c r="BY7" s="201"/>
      <c r="BZ7" s="197"/>
      <c r="CA7" s="204">
        <f>SUMIF(Ventas!$G$826:$G$915,Stock!BY7,Ventas!$H$826:$H$915)</f>
        <v>0</v>
      </c>
      <c r="CB7" s="197"/>
      <c r="CC7" s="202">
        <f t="shared" si="9"/>
        <v>0</v>
      </c>
      <c r="CD7" s="26"/>
      <c r="CE7" s="26"/>
      <c r="CF7" s="26"/>
      <c r="CG7" s="201"/>
      <c r="CH7" s="197"/>
      <c r="CI7" s="204">
        <f>SUMIF(Ventas!$G$918:$G$1007,Stock!CG7,Ventas!$H$918:$H$1007)</f>
        <v>0</v>
      </c>
      <c r="CJ7" s="197"/>
      <c r="CK7" s="202">
        <f t="shared" si="10"/>
        <v>0</v>
      </c>
      <c r="CL7" s="26"/>
      <c r="CM7" s="26"/>
      <c r="CN7" s="26"/>
      <c r="CO7" s="201"/>
      <c r="CP7" s="197"/>
      <c r="CQ7" s="204">
        <f>SUMIF(Ventas!$G$1010:$G$1099,Stock!CO7,Ventas!$H$1010:$H$1099)</f>
        <v>0</v>
      </c>
      <c r="CR7" s="197"/>
      <c r="CS7" s="202">
        <f t="shared" si="11"/>
        <v>0</v>
      </c>
      <c r="CT7" s="418"/>
      <c r="CU7" s="292">
        <f t="shared" si="12"/>
        <v>0</v>
      </c>
    </row>
    <row r="8" spans="1:99" x14ac:dyDescent="0.25">
      <c r="A8" s="72"/>
      <c r="B8" s="26"/>
      <c r="C8" s="20"/>
      <c r="D8" s="20"/>
      <c r="E8" s="163"/>
      <c r="F8" s="197"/>
      <c r="G8" s="204">
        <f>SUMIF(Ventas!$G$3:$G$87,Stock!E8,Ventas!$H$3:$H$87)</f>
        <v>0</v>
      </c>
      <c r="H8" s="72"/>
      <c r="I8" s="202">
        <f t="shared" si="0"/>
        <v>0</v>
      </c>
      <c r="J8" s="20"/>
      <c r="K8" s="20"/>
      <c r="L8" s="20"/>
      <c r="M8" s="36"/>
      <c r="N8" s="197"/>
      <c r="O8" s="204">
        <f>SUMIF(Ventas!$G$90:$G$179,Stock!M8,Ventas!$H$90:$H$179)</f>
        <v>0</v>
      </c>
      <c r="P8" s="72"/>
      <c r="Q8" s="202">
        <f t="shared" si="1"/>
        <v>0</v>
      </c>
      <c r="R8" s="20"/>
      <c r="S8" s="20"/>
      <c r="T8" s="20"/>
      <c r="U8" s="36"/>
      <c r="V8" s="197"/>
      <c r="W8" s="204">
        <f>SUMIF(Ventas!$G$182:$G$271,Stock!U8,Ventas!$H$182:$H$271)</f>
        <v>0</v>
      </c>
      <c r="X8" s="72"/>
      <c r="Y8" s="202">
        <f t="shared" si="2"/>
        <v>0</v>
      </c>
      <c r="Z8" s="20"/>
      <c r="AA8" s="20"/>
      <c r="AB8" s="20"/>
      <c r="AC8" s="36"/>
      <c r="AD8" s="197"/>
      <c r="AE8" s="204">
        <f>SUMIF(Ventas!$G$274:$G$363,Stock!AC8,Ventas!$H$274:$H$363)</f>
        <v>0</v>
      </c>
      <c r="AF8" s="72"/>
      <c r="AG8" s="202">
        <f t="shared" si="3"/>
        <v>0</v>
      </c>
      <c r="AH8" s="20"/>
      <c r="AI8" s="20"/>
      <c r="AJ8" s="20"/>
      <c r="AK8" s="36"/>
      <c r="AL8" s="197"/>
      <c r="AM8" s="204">
        <f>SUMIF(Ventas!$G$366:$G$455,Stock!AK8,Ventas!$H$366:$H$455)</f>
        <v>0</v>
      </c>
      <c r="AN8" s="72"/>
      <c r="AO8" s="202">
        <f t="shared" si="4"/>
        <v>0</v>
      </c>
      <c r="AP8" s="20"/>
      <c r="AQ8" s="20"/>
      <c r="AR8" s="20"/>
      <c r="AS8" s="36"/>
      <c r="AT8" s="197"/>
      <c r="AU8" s="204">
        <f>SUMIF(Ventas!$G$458:$G$547,Stock!AS8,Ventas!$H$458:$H$547)</f>
        <v>0</v>
      </c>
      <c r="AV8" s="72"/>
      <c r="AW8" s="202">
        <f t="shared" si="5"/>
        <v>0</v>
      </c>
      <c r="AX8" s="20"/>
      <c r="AY8" s="20"/>
      <c r="AZ8" s="20"/>
      <c r="BA8" s="36"/>
      <c r="BB8" s="197"/>
      <c r="BC8" s="204">
        <f>SUMIF(Ventas!$G$550:$G$639,Stock!BA8,Ventas!$H$550:$H$639)</f>
        <v>0</v>
      </c>
      <c r="BD8" s="72"/>
      <c r="BE8" s="202">
        <f t="shared" si="6"/>
        <v>0</v>
      </c>
      <c r="BF8" s="20"/>
      <c r="BG8" s="20"/>
      <c r="BH8" s="20"/>
      <c r="BI8" s="36"/>
      <c r="BJ8" s="197"/>
      <c r="BK8" s="204">
        <f>SUMIF(Ventas!$G$642:$G$731,Stock!BI8,Ventas!$H$642:$H$731)</f>
        <v>0</v>
      </c>
      <c r="BL8" s="72"/>
      <c r="BM8" s="202">
        <f t="shared" si="7"/>
        <v>0</v>
      </c>
      <c r="BN8" s="20"/>
      <c r="BO8" s="20"/>
      <c r="BP8" s="20"/>
      <c r="BQ8" s="36"/>
      <c r="BR8" s="197"/>
      <c r="BS8" s="204">
        <f>SUMIF(Ventas!$G$734:$G$823,Stock!BQ8,Ventas!$H$734:$H$823)</f>
        <v>0</v>
      </c>
      <c r="BT8" s="72"/>
      <c r="BU8" s="202">
        <f t="shared" si="8"/>
        <v>0</v>
      </c>
      <c r="BV8" s="20"/>
      <c r="BW8" s="20"/>
      <c r="BX8" s="20"/>
      <c r="BY8" s="36"/>
      <c r="BZ8" s="197"/>
      <c r="CA8" s="204">
        <f>SUMIF(Ventas!$G$826:$G$915,Stock!BY8,Ventas!$H$826:$H$915)</f>
        <v>0</v>
      </c>
      <c r="CB8" s="72"/>
      <c r="CC8" s="202">
        <f t="shared" si="9"/>
        <v>0</v>
      </c>
      <c r="CD8" s="20"/>
      <c r="CE8" s="20"/>
      <c r="CF8" s="20"/>
      <c r="CG8" s="36"/>
      <c r="CH8" s="197"/>
      <c r="CI8" s="204">
        <f>SUMIF(Ventas!$G$918:$G$1007,Stock!CG8,Ventas!$H$918:$H$1007)</f>
        <v>0</v>
      </c>
      <c r="CJ8" s="72"/>
      <c r="CK8" s="202">
        <f t="shared" si="10"/>
        <v>0</v>
      </c>
      <c r="CL8" s="20"/>
      <c r="CM8" s="20"/>
      <c r="CN8" s="20"/>
      <c r="CO8" s="36"/>
      <c r="CP8" s="197"/>
      <c r="CQ8" s="204">
        <f>SUMIF(Ventas!$G$1010:$G$1099,Stock!CO8,Ventas!$H$1010:$H$1099)</f>
        <v>0</v>
      </c>
      <c r="CR8" s="72"/>
      <c r="CS8" s="202">
        <f t="shared" si="11"/>
        <v>0</v>
      </c>
      <c r="CT8" s="418"/>
      <c r="CU8" s="292">
        <f t="shared" si="12"/>
        <v>0</v>
      </c>
    </row>
    <row r="9" spans="1:99" x14ac:dyDescent="0.25">
      <c r="A9" s="72"/>
      <c r="B9" s="20"/>
      <c r="C9" s="26"/>
      <c r="D9" s="20"/>
      <c r="E9" s="163"/>
      <c r="F9" s="197"/>
      <c r="G9" s="204">
        <f>SUMIF(Ventas!$G$3:$G$87,Stock!E9,Ventas!$H$3:$H$87)</f>
        <v>0</v>
      </c>
      <c r="H9" s="72"/>
      <c r="I9" s="202">
        <f t="shared" si="0"/>
        <v>0</v>
      </c>
      <c r="J9" s="20"/>
      <c r="K9" s="20"/>
      <c r="L9" s="20"/>
      <c r="M9" s="36"/>
      <c r="N9" s="197"/>
      <c r="O9" s="204">
        <f>SUMIF(Ventas!$G$90:$G$179,Stock!M9,Ventas!$H$90:$H$179)</f>
        <v>0</v>
      </c>
      <c r="P9" s="72"/>
      <c r="Q9" s="202">
        <f t="shared" si="1"/>
        <v>0</v>
      </c>
      <c r="R9" s="20"/>
      <c r="S9" s="20"/>
      <c r="T9" s="20"/>
      <c r="U9" s="36"/>
      <c r="V9" s="197"/>
      <c r="W9" s="204">
        <f>SUMIF(Ventas!$G$182:$G$271,Stock!U9,Ventas!$H$182:$H$271)</f>
        <v>0</v>
      </c>
      <c r="X9" s="72"/>
      <c r="Y9" s="202">
        <f t="shared" si="2"/>
        <v>0</v>
      </c>
      <c r="Z9" s="20"/>
      <c r="AA9" s="20"/>
      <c r="AB9" s="20"/>
      <c r="AC9" s="36"/>
      <c r="AD9" s="197"/>
      <c r="AE9" s="204">
        <f>SUMIF(Ventas!$G$274:$G$363,Stock!AC9,Ventas!$H$274:$H$363)</f>
        <v>0</v>
      </c>
      <c r="AF9" s="72"/>
      <c r="AG9" s="202">
        <f t="shared" si="3"/>
        <v>0</v>
      </c>
      <c r="AH9" s="20"/>
      <c r="AI9" s="20"/>
      <c r="AJ9" s="20"/>
      <c r="AK9" s="36"/>
      <c r="AL9" s="197"/>
      <c r="AM9" s="204">
        <f>SUMIF(Ventas!$G$366:$G$455,Stock!AK9,Ventas!$H$366:$H$455)</f>
        <v>0</v>
      </c>
      <c r="AN9" s="72"/>
      <c r="AO9" s="202">
        <f t="shared" si="4"/>
        <v>0</v>
      </c>
      <c r="AP9" s="20"/>
      <c r="AQ9" s="20"/>
      <c r="AR9" s="20"/>
      <c r="AS9" s="36"/>
      <c r="AT9" s="197"/>
      <c r="AU9" s="204">
        <f>SUMIF(Ventas!$G$458:$G$547,Stock!AS9,Ventas!$H$458:$H$547)</f>
        <v>0</v>
      </c>
      <c r="AV9" s="72"/>
      <c r="AW9" s="202">
        <f t="shared" si="5"/>
        <v>0</v>
      </c>
      <c r="AX9" s="20"/>
      <c r="AY9" s="20"/>
      <c r="AZ9" s="20"/>
      <c r="BA9" s="36"/>
      <c r="BB9" s="197"/>
      <c r="BC9" s="204">
        <f>SUMIF(Ventas!$G$550:$G$639,Stock!BA9,Ventas!$H$550:$H$639)</f>
        <v>0</v>
      </c>
      <c r="BD9" s="72"/>
      <c r="BE9" s="202">
        <f t="shared" si="6"/>
        <v>0</v>
      </c>
      <c r="BF9" s="20"/>
      <c r="BG9" s="20"/>
      <c r="BH9" s="20"/>
      <c r="BI9" s="36"/>
      <c r="BJ9" s="197"/>
      <c r="BK9" s="204">
        <f>SUMIF(Ventas!$G$642:$G$731,Stock!BI9,Ventas!$H$642:$H$731)</f>
        <v>0</v>
      </c>
      <c r="BL9" s="72"/>
      <c r="BM9" s="202">
        <f t="shared" si="7"/>
        <v>0</v>
      </c>
      <c r="BN9" s="20"/>
      <c r="BO9" s="20"/>
      <c r="BP9" s="20"/>
      <c r="BQ9" s="36"/>
      <c r="BR9" s="197"/>
      <c r="BS9" s="204">
        <f>SUMIF(Ventas!$G$734:$G$823,Stock!BQ9,Ventas!$H$734:$H$823)</f>
        <v>0</v>
      </c>
      <c r="BT9" s="72"/>
      <c r="BU9" s="202">
        <f t="shared" si="8"/>
        <v>0</v>
      </c>
      <c r="BV9" s="20"/>
      <c r="BW9" s="20"/>
      <c r="BX9" s="20"/>
      <c r="BY9" s="36"/>
      <c r="BZ9" s="197"/>
      <c r="CA9" s="204">
        <f>SUMIF(Ventas!$G$826:$G$915,Stock!BY9,Ventas!$H$826:$H$915)</f>
        <v>0</v>
      </c>
      <c r="CB9" s="72"/>
      <c r="CC9" s="202">
        <f t="shared" si="9"/>
        <v>0</v>
      </c>
      <c r="CD9" s="20"/>
      <c r="CE9" s="20"/>
      <c r="CF9" s="20"/>
      <c r="CG9" s="36"/>
      <c r="CH9" s="197"/>
      <c r="CI9" s="204">
        <f>SUMIF(Ventas!$G$918:$G$1007,Stock!CG9,Ventas!$H$918:$H$1007)</f>
        <v>0</v>
      </c>
      <c r="CJ9" s="72"/>
      <c r="CK9" s="202">
        <f t="shared" si="10"/>
        <v>0</v>
      </c>
      <c r="CL9" s="20"/>
      <c r="CM9" s="20"/>
      <c r="CN9" s="20"/>
      <c r="CO9" s="36"/>
      <c r="CP9" s="197"/>
      <c r="CQ9" s="204">
        <f>SUMIF(Ventas!$G$1010:$G$1099,Stock!CO9,Ventas!$H$1010:$H$1099)</f>
        <v>0</v>
      </c>
      <c r="CR9" s="72"/>
      <c r="CS9" s="202">
        <f t="shared" si="11"/>
        <v>0</v>
      </c>
      <c r="CT9" s="418"/>
      <c r="CU9" s="292">
        <f t="shared" si="12"/>
        <v>0</v>
      </c>
    </row>
    <row r="10" spans="1:99" x14ac:dyDescent="0.25">
      <c r="A10" s="197"/>
      <c r="B10" s="26"/>
      <c r="C10" s="26"/>
      <c r="D10" s="26"/>
      <c r="E10" s="162"/>
      <c r="F10" s="197"/>
      <c r="G10" s="204">
        <f>SUMIF(Ventas!$G$3:$G$87,Stock!E10,Ventas!$H$3:$H$87)</f>
        <v>0</v>
      </c>
      <c r="H10" s="197"/>
      <c r="I10" s="202">
        <f t="shared" si="0"/>
        <v>0</v>
      </c>
      <c r="J10" s="26"/>
      <c r="K10" s="26"/>
      <c r="L10" s="26"/>
      <c r="M10" s="201"/>
      <c r="N10" s="197"/>
      <c r="O10" s="204">
        <f>SUMIF(Ventas!$G$90:$G$179,Stock!M10,Ventas!$H$90:$H$179)</f>
        <v>0</v>
      </c>
      <c r="P10" s="197"/>
      <c r="Q10" s="202">
        <f t="shared" si="1"/>
        <v>0</v>
      </c>
      <c r="R10" s="26"/>
      <c r="S10" s="26"/>
      <c r="T10" s="26"/>
      <c r="U10" s="201"/>
      <c r="V10" s="197"/>
      <c r="W10" s="204">
        <f>SUMIF(Ventas!$G$182:$G$271,Stock!U10,Ventas!$H$182:$H$271)</f>
        <v>0</v>
      </c>
      <c r="X10" s="197"/>
      <c r="Y10" s="202">
        <f t="shared" si="2"/>
        <v>0</v>
      </c>
      <c r="Z10" s="26"/>
      <c r="AA10" s="26"/>
      <c r="AB10" s="26"/>
      <c r="AC10" s="201"/>
      <c r="AD10" s="197"/>
      <c r="AE10" s="204">
        <f>SUMIF(Ventas!$G$274:$G$363,Stock!AC10,Ventas!$H$274:$H$363)</f>
        <v>0</v>
      </c>
      <c r="AF10" s="197"/>
      <c r="AG10" s="202">
        <f t="shared" si="3"/>
        <v>0</v>
      </c>
      <c r="AH10" s="26"/>
      <c r="AI10" s="26"/>
      <c r="AJ10" s="26"/>
      <c r="AK10" s="201"/>
      <c r="AL10" s="197"/>
      <c r="AM10" s="204">
        <f>SUMIF(Ventas!$G$366:$G$455,Stock!AK10,Ventas!$H$366:$H$455)</f>
        <v>0</v>
      </c>
      <c r="AN10" s="197"/>
      <c r="AO10" s="202">
        <f t="shared" si="4"/>
        <v>0</v>
      </c>
      <c r="AP10" s="26"/>
      <c r="AQ10" s="26"/>
      <c r="AR10" s="26"/>
      <c r="AS10" s="201"/>
      <c r="AT10" s="197"/>
      <c r="AU10" s="204">
        <f>SUMIF(Ventas!$G$458:$G$547,Stock!AS10,Ventas!$H$458:$H$547)</f>
        <v>0</v>
      </c>
      <c r="AV10" s="197"/>
      <c r="AW10" s="202">
        <f t="shared" si="5"/>
        <v>0</v>
      </c>
      <c r="AX10" s="26"/>
      <c r="AY10" s="26"/>
      <c r="AZ10" s="26"/>
      <c r="BA10" s="201"/>
      <c r="BB10" s="197"/>
      <c r="BC10" s="204">
        <f>SUMIF(Ventas!$G$550:$G$639,Stock!BA10,Ventas!$H$550:$H$639)</f>
        <v>0</v>
      </c>
      <c r="BD10" s="197"/>
      <c r="BE10" s="202">
        <f t="shared" si="6"/>
        <v>0</v>
      </c>
      <c r="BF10" s="26"/>
      <c r="BG10" s="26"/>
      <c r="BH10" s="26"/>
      <c r="BI10" s="201"/>
      <c r="BJ10" s="197"/>
      <c r="BK10" s="204">
        <f>SUMIF(Ventas!$G$642:$G$731,Stock!BI10,Ventas!$H$642:$H$731)</f>
        <v>0</v>
      </c>
      <c r="BL10" s="197"/>
      <c r="BM10" s="202">
        <f t="shared" si="7"/>
        <v>0</v>
      </c>
      <c r="BN10" s="26"/>
      <c r="BO10" s="26"/>
      <c r="BP10" s="26"/>
      <c r="BQ10" s="201"/>
      <c r="BR10" s="197"/>
      <c r="BS10" s="204">
        <f>SUMIF(Ventas!$G$734:$G$823,Stock!BQ10,Ventas!$H$734:$H$823)</f>
        <v>0</v>
      </c>
      <c r="BT10" s="197"/>
      <c r="BU10" s="202">
        <f t="shared" si="8"/>
        <v>0</v>
      </c>
      <c r="BV10" s="26"/>
      <c r="BW10" s="26"/>
      <c r="BX10" s="26"/>
      <c r="BY10" s="201"/>
      <c r="BZ10" s="197"/>
      <c r="CA10" s="204">
        <f>SUMIF(Ventas!$G$826:$G$915,Stock!BY10,Ventas!$H$826:$H$915)</f>
        <v>0</v>
      </c>
      <c r="CB10" s="197"/>
      <c r="CC10" s="202">
        <f t="shared" si="9"/>
        <v>0</v>
      </c>
      <c r="CD10" s="26"/>
      <c r="CE10" s="26"/>
      <c r="CF10" s="26"/>
      <c r="CG10" s="201"/>
      <c r="CH10" s="197"/>
      <c r="CI10" s="204">
        <f>SUMIF(Ventas!$G$918:$G$1007,Stock!CG10,Ventas!$H$918:$H$1007)</f>
        <v>0</v>
      </c>
      <c r="CJ10" s="197"/>
      <c r="CK10" s="202">
        <f t="shared" si="10"/>
        <v>0</v>
      </c>
      <c r="CL10" s="26"/>
      <c r="CM10" s="26"/>
      <c r="CN10" s="26"/>
      <c r="CO10" s="201"/>
      <c r="CP10" s="197"/>
      <c r="CQ10" s="204">
        <f>SUMIF(Ventas!$G$1010:$G$1099,Stock!CO10,Ventas!$H$1010:$H$1099)</f>
        <v>0</v>
      </c>
      <c r="CR10" s="197"/>
      <c r="CS10" s="202">
        <f t="shared" si="11"/>
        <v>0</v>
      </c>
      <c r="CT10" s="418"/>
      <c r="CU10" s="292">
        <f t="shared" si="12"/>
        <v>0</v>
      </c>
    </row>
    <row r="11" spans="1:99" x14ac:dyDescent="0.25">
      <c r="A11" s="72"/>
      <c r="B11" s="26"/>
      <c r="C11" s="20"/>
      <c r="D11" s="20"/>
      <c r="E11" s="163"/>
      <c r="F11" s="197"/>
      <c r="G11" s="204">
        <f>SUMIF(Ventas!$G$3:$G$87,Stock!E11,Ventas!$H$3:$H$87)</f>
        <v>0</v>
      </c>
      <c r="H11" s="72"/>
      <c r="I11" s="202">
        <f t="shared" si="0"/>
        <v>0</v>
      </c>
      <c r="J11" s="20"/>
      <c r="K11" s="20"/>
      <c r="L11" s="20"/>
      <c r="M11" s="36"/>
      <c r="N11" s="197"/>
      <c r="O11" s="204">
        <f>SUMIF(Ventas!$G$90:$G$179,Stock!M11,Ventas!$H$90:$H$179)</f>
        <v>0</v>
      </c>
      <c r="P11" s="72"/>
      <c r="Q11" s="202">
        <f t="shared" si="1"/>
        <v>0</v>
      </c>
      <c r="R11" s="20"/>
      <c r="S11" s="20"/>
      <c r="T11" s="20"/>
      <c r="U11" s="36"/>
      <c r="V11" s="197"/>
      <c r="W11" s="204">
        <f>SUMIF(Ventas!$G$182:$G$271,Stock!U11,Ventas!$H$182:$H$271)</f>
        <v>0</v>
      </c>
      <c r="X11" s="72"/>
      <c r="Y11" s="202">
        <f t="shared" si="2"/>
        <v>0</v>
      </c>
      <c r="Z11" s="20"/>
      <c r="AA11" s="20"/>
      <c r="AB11" s="20"/>
      <c r="AC11" s="36"/>
      <c r="AD11" s="197"/>
      <c r="AE11" s="204">
        <f>SUMIF(Ventas!$G$274:$G$363,Stock!AC11,Ventas!$H$274:$H$363)</f>
        <v>0</v>
      </c>
      <c r="AF11" s="72"/>
      <c r="AG11" s="202">
        <f t="shared" si="3"/>
        <v>0</v>
      </c>
      <c r="AH11" s="20"/>
      <c r="AI11" s="20"/>
      <c r="AJ11" s="20"/>
      <c r="AK11" s="36"/>
      <c r="AL11" s="197"/>
      <c r="AM11" s="204">
        <f>SUMIF(Ventas!$G$366:$G$455,Stock!AK11,Ventas!$H$366:$H$455)</f>
        <v>0</v>
      </c>
      <c r="AN11" s="72"/>
      <c r="AO11" s="202">
        <f t="shared" si="4"/>
        <v>0</v>
      </c>
      <c r="AP11" s="20"/>
      <c r="AQ11" s="20"/>
      <c r="AR11" s="20"/>
      <c r="AS11" s="36"/>
      <c r="AT11" s="197"/>
      <c r="AU11" s="204">
        <f>SUMIF(Ventas!$G$458:$G$547,Stock!AS11,Ventas!$H$458:$H$547)</f>
        <v>0</v>
      </c>
      <c r="AV11" s="72"/>
      <c r="AW11" s="202">
        <f t="shared" si="5"/>
        <v>0</v>
      </c>
      <c r="AX11" s="20"/>
      <c r="AY11" s="20"/>
      <c r="AZ11" s="20"/>
      <c r="BA11" s="36"/>
      <c r="BB11" s="197"/>
      <c r="BC11" s="204">
        <f>SUMIF(Ventas!$G$550:$G$639,Stock!BA11,Ventas!$H$550:$H$639)</f>
        <v>0</v>
      </c>
      <c r="BD11" s="72"/>
      <c r="BE11" s="202">
        <f t="shared" si="6"/>
        <v>0</v>
      </c>
      <c r="BF11" s="20"/>
      <c r="BG11" s="20"/>
      <c r="BH11" s="20"/>
      <c r="BI11" s="36"/>
      <c r="BJ11" s="197"/>
      <c r="BK11" s="204">
        <f>SUMIF(Ventas!$G$642:$G$731,Stock!BI11,Ventas!$H$642:$H$731)</f>
        <v>0</v>
      </c>
      <c r="BL11" s="72"/>
      <c r="BM11" s="202">
        <f t="shared" si="7"/>
        <v>0</v>
      </c>
      <c r="BN11" s="20"/>
      <c r="BO11" s="20"/>
      <c r="BP11" s="20"/>
      <c r="BQ11" s="36"/>
      <c r="BR11" s="197"/>
      <c r="BS11" s="204">
        <f>SUMIF(Ventas!$G$734:$G$823,Stock!BQ11,Ventas!$H$734:$H$823)</f>
        <v>0</v>
      </c>
      <c r="BT11" s="72"/>
      <c r="BU11" s="202">
        <f t="shared" si="8"/>
        <v>0</v>
      </c>
      <c r="BV11" s="20"/>
      <c r="BW11" s="20"/>
      <c r="BX11" s="20"/>
      <c r="BY11" s="36"/>
      <c r="BZ11" s="197"/>
      <c r="CA11" s="204">
        <f>SUMIF(Ventas!$G$826:$G$915,Stock!BY11,Ventas!$H$826:$H$915)</f>
        <v>0</v>
      </c>
      <c r="CB11" s="72"/>
      <c r="CC11" s="202">
        <f t="shared" si="9"/>
        <v>0</v>
      </c>
      <c r="CD11" s="20"/>
      <c r="CE11" s="20"/>
      <c r="CF11" s="20"/>
      <c r="CG11" s="36"/>
      <c r="CH11" s="197"/>
      <c r="CI11" s="204">
        <f>SUMIF(Ventas!$G$918:$G$1007,Stock!CG11,Ventas!$H$918:$H$1007)</f>
        <v>0</v>
      </c>
      <c r="CJ11" s="72"/>
      <c r="CK11" s="202">
        <f t="shared" si="10"/>
        <v>0</v>
      </c>
      <c r="CL11" s="20"/>
      <c r="CM11" s="20"/>
      <c r="CN11" s="20"/>
      <c r="CO11" s="36"/>
      <c r="CP11" s="197"/>
      <c r="CQ11" s="204">
        <f>SUMIF(Ventas!$G$1010:$G$1099,Stock!CO11,Ventas!$H$1010:$H$1099)</f>
        <v>0</v>
      </c>
      <c r="CR11" s="72"/>
      <c r="CS11" s="202">
        <f t="shared" si="11"/>
        <v>0</v>
      </c>
      <c r="CT11" s="418"/>
      <c r="CU11" s="292">
        <f t="shared" si="12"/>
        <v>0</v>
      </c>
    </row>
    <row r="12" spans="1:99" x14ac:dyDescent="0.25">
      <c r="A12" s="197"/>
      <c r="B12" s="20"/>
      <c r="C12" s="20"/>
      <c r="D12" s="20"/>
      <c r="E12" s="163"/>
      <c r="F12" s="197"/>
      <c r="G12" s="204">
        <f>SUMIF(Ventas!$G$3:$G$87,Stock!E12,Ventas!$H$3:$H$87)</f>
        <v>0</v>
      </c>
      <c r="H12" s="197"/>
      <c r="I12" s="202">
        <f t="shared" si="0"/>
        <v>0</v>
      </c>
      <c r="J12" s="26"/>
      <c r="K12" s="26"/>
      <c r="L12" s="26"/>
      <c r="M12" s="201"/>
      <c r="N12" s="197"/>
      <c r="O12" s="204">
        <f>SUMIF(Ventas!$G$90:$G$179,Stock!M12,Ventas!$H$90:$H$179)</f>
        <v>0</v>
      </c>
      <c r="P12" s="197"/>
      <c r="Q12" s="202">
        <f t="shared" si="1"/>
        <v>0</v>
      </c>
      <c r="R12" s="26"/>
      <c r="S12" s="26"/>
      <c r="T12" s="26"/>
      <c r="U12" s="201"/>
      <c r="V12" s="197"/>
      <c r="W12" s="204">
        <f>SUMIF(Ventas!$G$182:$G$271,Stock!U12,Ventas!$H$182:$H$271)</f>
        <v>0</v>
      </c>
      <c r="X12" s="197"/>
      <c r="Y12" s="202">
        <f t="shared" si="2"/>
        <v>0</v>
      </c>
      <c r="Z12" s="26"/>
      <c r="AA12" s="26"/>
      <c r="AB12" s="26"/>
      <c r="AC12" s="201"/>
      <c r="AD12" s="197"/>
      <c r="AE12" s="204">
        <f>SUMIF(Ventas!$G$274:$G$363,Stock!AC12,Ventas!$H$274:$H$363)</f>
        <v>0</v>
      </c>
      <c r="AF12" s="197"/>
      <c r="AG12" s="202">
        <f t="shared" si="3"/>
        <v>0</v>
      </c>
      <c r="AH12" s="26"/>
      <c r="AI12" s="26"/>
      <c r="AJ12" s="26"/>
      <c r="AK12" s="201"/>
      <c r="AL12" s="197"/>
      <c r="AM12" s="204">
        <f>SUMIF(Ventas!$G$366:$G$455,Stock!AK12,Ventas!$H$366:$H$455)</f>
        <v>0</v>
      </c>
      <c r="AN12" s="197"/>
      <c r="AO12" s="202">
        <f t="shared" si="4"/>
        <v>0</v>
      </c>
      <c r="AP12" s="26"/>
      <c r="AQ12" s="26"/>
      <c r="AR12" s="26"/>
      <c r="AS12" s="201"/>
      <c r="AT12" s="197"/>
      <c r="AU12" s="204">
        <f>SUMIF(Ventas!$G$458:$G$547,Stock!AS12,Ventas!$H$458:$H$547)</f>
        <v>0</v>
      </c>
      <c r="AV12" s="197"/>
      <c r="AW12" s="202">
        <f t="shared" si="5"/>
        <v>0</v>
      </c>
      <c r="AX12" s="26"/>
      <c r="AY12" s="26"/>
      <c r="AZ12" s="26"/>
      <c r="BA12" s="201"/>
      <c r="BB12" s="197"/>
      <c r="BC12" s="204">
        <f>SUMIF(Ventas!$G$550:$G$639,Stock!BA12,Ventas!$H$550:$H$639)</f>
        <v>0</v>
      </c>
      <c r="BD12" s="197"/>
      <c r="BE12" s="202">
        <f t="shared" si="6"/>
        <v>0</v>
      </c>
      <c r="BF12" s="26"/>
      <c r="BG12" s="26"/>
      <c r="BH12" s="26"/>
      <c r="BI12" s="201"/>
      <c r="BJ12" s="197"/>
      <c r="BK12" s="204">
        <f>SUMIF(Ventas!$G$642:$G$731,Stock!BI12,Ventas!$H$642:$H$731)</f>
        <v>0</v>
      </c>
      <c r="BL12" s="197"/>
      <c r="BM12" s="202">
        <f t="shared" si="7"/>
        <v>0</v>
      </c>
      <c r="BN12" s="26"/>
      <c r="BO12" s="26"/>
      <c r="BP12" s="26"/>
      <c r="BQ12" s="201"/>
      <c r="BR12" s="197"/>
      <c r="BS12" s="204">
        <f>SUMIF(Ventas!$G$734:$G$823,Stock!BQ12,Ventas!$H$734:$H$823)</f>
        <v>0</v>
      </c>
      <c r="BT12" s="197"/>
      <c r="BU12" s="202">
        <f t="shared" si="8"/>
        <v>0</v>
      </c>
      <c r="BV12" s="26"/>
      <c r="BW12" s="26"/>
      <c r="BX12" s="26"/>
      <c r="BY12" s="201"/>
      <c r="BZ12" s="197"/>
      <c r="CA12" s="204">
        <f>SUMIF(Ventas!$G$826:$G$915,Stock!BY12,Ventas!$H$826:$H$915)</f>
        <v>0</v>
      </c>
      <c r="CB12" s="197"/>
      <c r="CC12" s="202">
        <f t="shared" si="9"/>
        <v>0</v>
      </c>
      <c r="CD12" s="26"/>
      <c r="CE12" s="26"/>
      <c r="CF12" s="26"/>
      <c r="CG12" s="201"/>
      <c r="CH12" s="197"/>
      <c r="CI12" s="204">
        <f>SUMIF(Ventas!$G$918:$G$1007,Stock!CG12,Ventas!$H$918:$H$1007)</f>
        <v>0</v>
      </c>
      <c r="CJ12" s="197"/>
      <c r="CK12" s="202">
        <f t="shared" si="10"/>
        <v>0</v>
      </c>
      <c r="CL12" s="26"/>
      <c r="CM12" s="26"/>
      <c r="CN12" s="26"/>
      <c r="CO12" s="201"/>
      <c r="CP12" s="197"/>
      <c r="CQ12" s="204">
        <f>SUMIF(Ventas!$G$1010:$G$1099,Stock!CO12,Ventas!$H$1010:$H$1099)</f>
        <v>0</v>
      </c>
      <c r="CR12" s="197"/>
      <c r="CS12" s="202">
        <f t="shared" si="11"/>
        <v>0</v>
      </c>
      <c r="CT12" s="418"/>
      <c r="CU12" s="292">
        <f t="shared" ref="CU12:CU18" si="13">+CS12*CT12</f>
        <v>0</v>
      </c>
    </row>
    <row r="13" spans="1:99" x14ac:dyDescent="0.25">
      <c r="A13" s="72"/>
      <c r="B13" s="26"/>
      <c r="C13" s="20"/>
      <c r="D13" s="20"/>
      <c r="E13" s="162"/>
      <c r="F13" s="197"/>
      <c r="G13" s="204">
        <f>SUMIF(Ventas!$G$3:$G$87,Stock!E13,Ventas!$H$3:$H$87)</f>
        <v>0</v>
      </c>
      <c r="H13" s="72"/>
      <c r="I13" s="202">
        <f t="shared" si="0"/>
        <v>0</v>
      </c>
      <c r="J13" s="20"/>
      <c r="K13" s="20"/>
      <c r="L13" s="20"/>
      <c r="M13" s="36"/>
      <c r="N13" s="197"/>
      <c r="O13" s="204">
        <f>SUMIF(Ventas!$G$90:$G$179,Stock!M13,Ventas!$H$90:$H$179)</f>
        <v>0</v>
      </c>
      <c r="P13" s="72"/>
      <c r="Q13" s="202">
        <f t="shared" si="1"/>
        <v>0</v>
      </c>
      <c r="R13" s="20"/>
      <c r="S13" s="20"/>
      <c r="T13" s="20"/>
      <c r="U13" s="36"/>
      <c r="V13" s="197"/>
      <c r="W13" s="204">
        <f>SUMIF(Ventas!$G$182:$G$271,Stock!U13,Ventas!$H$182:$H$271)</f>
        <v>0</v>
      </c>
      <c r="X13" s="72"/>
      <c r="Y13" s="202">
        <f t="shared" si="2"/>
        <v>0</v>
      </c>
      <c r="Z13" s="20"/>
      <c r="AA13" s="20"/>
      <c r="AB13" s="20"/>
      <c r="AC13" s="36"/>
      <c r="AD13" s="197"/>
      <c r="AE13" s="204">
        <f>SUMIF(Ventas!$G$274:$G$363,Stock!AC13,Ventas!$H$274:$H$363)</f>
        <v>0</v>
      </c>
      <c r="AF13" s="72"/>
      <c r="AG13" s="202">
        <f t="shared" si="3"/>
        <v>0</v>
      </c>
      <c r="AH13" s="20"/>
      <c r="AI13" s="20"/>
      <c r="AJ13" s="20"/>
      <c r="AK13" s="36"/>
      <c r="AL13" s="197"/>
      <c r="AM13" s="204">
        <f>SUMIF(Ventas!$G$366:$G$455,Stock!AK13,Ventas!$H$366:$H$455)</f>
        <v>0</v>
      </c>
      <c r="AN13" s="72"/>
      <c r="AO13" s="202">
        <f t="shared" si="4"/>
        <v>0</v>
      </c>
      <c r="AP13" s="20"/>
      <c r="AQ13" s="20"/>
      <c r="AR13" s="20"/>
      <c r="AS13" s="36"/>
      <c r="AT13" s="197"/>
      <c r="AU13" s="204">
        <f>SUMIF(Ventas!$G$458:$G$547,Stock!AS13,Ventas!$H$458:$H$547)</f>
        <v>0</v>
      </c>
      <c r="AV13" s="72"/>
      <c r="AW13" s="202">
        <f t="shared" si="5"/>
        <v>0</v>
      </c>
      <c r="AX13" s="20"/>
      <c r="AY13" s="20"/>
      <c r="AZ13" s="20"/>
      <c r="BA13" s="36"/>
      <c r="BB13" s="197"/>
      <c r="BC13" s="204">
        <f>SUMIF(Ventas!$G$550:$G$639,Stock!BA13,Ventas!$H$550:$H$639)</f>
        <v>0</v>
      </c>
      <c r="BD13" s="72"/>
      <c r="BE13" s="202">
        <f t="shared" si="6"/>
        <v>0</v>
      </c>
      <c r="BF13" s="20"/>
      <c r="BG13" s="20"/>
      <c r="BH13" s="20"/>
      <c r="BI13" s="36"/>
      <c r="BJ13" s="197"/>
      <c r="BK13" s="204">
        <f>SUMIF(Ventas!$G$642:$G$731,Stock!BI13,Ventas!$H$642:$H$731)</f>
        <v>0</v>
      </c>
      <c r="BL13" s="72"/>
      <c r="BM13" s="202">
        <f t="shared" si="7"/>
        <v>0</v>
      </c>
      <c r="BN13" s="20"/>
      <c r="BO13" s="20"/>
      <c r="BP13" s="20"/>
      <c r="BQ13" s="36"/>
      <c r="BR13" s="197"/>
      <c r="BS13" s="204">
        <f>SUMIF(Ventas!$G$734:$G$823,Stock!BQ13,Ventas!$H$734:$H$823)</f>
        <v>0</v>
      </c>
      <c r="BT13" s="72"/>
      <c r="BU13" s="202">
        <f t="shared" si="8"/>
        <v>0</v>
      </c>
      <c r="BV13" s="20"/>
      <c r="BW13" s="20"/>
      <c r="BX13" s="20"/>
      <c r="BY13" s="36"/>
      <c r="BZ13" s="197"/>
      <c r="CA13" s="204">
        <f>SUMIF(Ventas!$G$826:$G$915,Stock!BY13,Ventas!$H$826:$H$915)</f>
        <v>0</v>
      </c>
      <c r="CB13" s="72"/>
      <c r="CC13" s="202">
        <f t="shared" si="9"/>
        <v>0</v>
      </c>
      <c r="CD13" s="20"/>
      <c r="CE13" s="20"/>
      <c r="CF13" s="20"/>
      <c r="CG13" s="36"/>
      <c r="CH13" s="197"/>
      <c r="CI13" s="204">
        <f>SUMIF(Ventas!$G$918:$G$1007,Stock!CG13,Ventas!$H$918:$H$1007)</f>
        <v>0</v>
      </c>
      <c r="CJ13" s="72"/>
      <c r="CK13" s="202">
        <f t="shared" si="10"/>
        <v>0</v>
      </c>
      <c r="CL13" s="20"/>
      <c r="CM13" s="20"/>
      <c r="CN13" s="20"/>
      <c r="CO13" s="36"/>
      <c r="CP13" s="197"/>
      <c r="CQ13" s="204">
        <f>SUMIF(Ventas!$G$1010:$G$1099,Stock!CO13,Ventas!$H$1010:$H$1099)</f>
        <v>0</v>
      </c>
      <c r="CR13" s="72"/>
      <c r="CS13" s="202">
        <f t="shared" si="11"/>
        <v>0</v>
      </c>
      <c r="CT13" s="418"/>
      <c r="CU13" s="292">
        <f t="shared" si="13"/>
        <v>0</v>
      </c>
    </row>
    <row r="14" spans="1:99" x14ac:dyDescent="0.25">
      <c r="A14" s="72"/>
      <c r="B14" s="26"/>
      <c r="C14" s="26"/>
      <c r="D14" s="26"/>
      <c r="E14" s="163"/>
      <c r="F14" s="197"/>
      <c r="G14" s="204">
        <f>SUMIF(Ventas!$G$3:$G$87,Stock!E14,Ventas!$H$3:$H$87)</f>
        <v>0</v>
      </c>
      <c r="H14" s="72"/>
      <c r="I14" s="202">
        <f t="shared" si="0"/>
        <v>0</v>
      </c>
      <c r="J14" s="20"/>
      <c r="K14" s="20"/>
      <c r="L14" s="20"/>
      <c r="M14" s="36"/>
      <c r="N14" s="197"/>
      <c r="O14" s="204">
        <f>SUMIF(Ventas!$G$90:$G$179,Stock!M14,Ventas!$H$90:$H$179)</f>
        <v>0</v>
      </c>
      <c r="P14" s="72"/>
      <c r="Q14" s="202">
        <f t="shared" si="1"/>
        <v>0</v>
      </c>
      <c r="R14" s="20"/>
      <c r="S14" s="20"/>
      <c r="T14" s="20"/>
      <c r="U14" s="36"/>
      <c r="V14" s="197"/>
      <c r="W14" s="204">
        <f>SUMIF(Ventas!$G$182:$G$271,Stock!U14,Ventas!$H$182:$H$271)</f>
        <v>0</v>
      </c>
      <c r="X14" s="72"/>
      <c r="Y14" s="202">
        <f t="shared" si="2"/>
        <v>0</v>
      </c>
      <c r="Z14" s="20"/>
      <c r="AA14" s="20"/>
      <c r="AB14" s="20"/>
      <c r="AC14" s="36"/>
      <c r="AD14" s="197"/>
      <c r="AE14" s="204">
        <f>SUMIF(Ventas!$G$274:$G$363,Stock!AC14,Ventas!$H$274:$H$363)</f>
        <v>0</v>
      </c>
      <c r="AF14" s="72"/>
      <c r="AG14" s="202">
        <f t="shared" si="3"/>
        <v>0</v>
      </c>
      <c r="AH14" s="20"/>
      <c r="AI14" s="20"/>
      <c r="AJ14" s="20"/>
      <c r="AK14" s="36"/>
      <c r="AL14" s="197"/>
      <c r="AM14" s="204">
        <f>SUMIF(Ventas!$G$366:$G$455,Stock!AK14,Ventas!$H$366:$H$455)</f>
        <v>0</v>
      </c>
      <c r="AN14" s="72"/>
      <c r="AO14" s="202">
        <f t="shared" si="4"/>
        <v>0</v>
      </c>
      <c r="AP14" s="20"/>
      <c r="AQ14" s="20"/>
      <c r="AR14" s="20"/>
      <c r="AS14" s="36"/>
      <c r="AT14" s="197"/>
      <c r="AU14" s="204">
        <f>SUMIF(Ventas!$G$458:$G$547,Stock!AS14,Ventas!$H$458:$H$547)</f>
        <v>0</v>
      </c>
      <c r="AV14" s="72"/>
      <c r="AW14" s="202">
        <f t="shared" si="5"/>
        <v>0</v>
      </c>
      <c r="AX14" s="20"/>
      <c r="AY14" s="20"/>
      <c r="AZ14" s="20"/>
      <c r="BA14" s="36"/>
      <c r="BB14" s="197"/>
      <c r="BC14" s="204">
        <f>SUMIF(Ventas!$G$550:$G$639,Stock!BA14,Ventas!$H$550:$H$639)</f>
        <v>0</v>
      </c>
      <c r="BD14" s="72"/>
      <c r="BE14" s="202">
        <f t="shared" si="6"/>
        <v>0</v>
      </c>
      <c r="BF14" s="20"/>
      <c r="BG14" s="20"/>
      <c r="BH14" s="20"/>
      <c r="BI14" s="36"/>
      <c r="BJ14" s="197"/>
      <c r="BK14" s="204">
        <f>SUMIF(Ventas!$G$642:$G$731,Stock!BI14,Ventas!$H$642:$H$731)</f>
        <v>0</v>
      </c>
      <c r="BL14" s="72"/>
      <c r="BM14" s="202">
        <f t="shared" si="7"/>
        <v>0</v>
      </c>
      <c r="BN14" s="20"/>
      <c r="BO14" s="20"/>
      <c r="BP14" s="20"/>
      <c r="BQ14" s="36"/>
      <c r="BR14" s="197"/>
      <c r="BS14" s="204">
        <f>SUMIF(Ventas!$G$734:$G$823,Stock!BQ14,Ventas!$H$734:$H$823)</f>
        <v>0</v>
      </c>
      <c r="BT14" s="72"/>
      <c r="BU14" s="202">
        <f t="shared" si="8"/>
        <v>0</v>
      </c>
      <c r="BV14" s="20"/>
      <c r="BW14" s="20"/>
      <c r="BX14" s="20"/>
      <c r="BY14" s="36"/>
      <c r="BZ14" s="197"/>
      <c r="CA14" s="204">
        <f>SUMIF(Ventas!$G$826:$G$915,Stock!BY14,Ventas!$H$826:$H$915)</f>
        <v>0</v>
      </c>
      <c r="CB14" s="72"/>
      <c r="CC14" s="202">
        <f t="shared" si="9"/>
        <v>0</v>
      </c>
      <c r="CD14" s="20"/>
      <c r="CE14" s="20"/>
      <c r="CF14" s="20"/>
      <c r="CG14" s="36"/>
      <c r="CH14" s="197"/>
      <c r="CI14" s="204">
        <f>SUMIF(Ventas!$G$918:$G$1007,Stock!CG14,Ventas!$H$918:$H$1007)</f>
        <v>0</v>
      </c>
      <c r="CJ14" s="72"/>
      <c r="CK14" s="202">
        <f t="shared" si="10"/>
        <v>0</v>
      </c>
      <c r="CL14" s="20"/>
      <c r="CM14" s="20"/>
      <c r="CN14" s="20"/>
      <c r="CO14" s="36"/>
      <c r="CP14" s="197"/>
      <c r="CQ14" s="204">
        <f>SUMIF(Ventas!$G$1010:$G$1099,Stock!CO14,Ventas!$H$1010:$H$1099)</f>
        <v>0</v>
      </c>
      <c r="CR14" s="72"/>
      <c r="CS14" s="202">
        <f t="shared" si="11"/>
        <v>0</v>
      </c>
      <c r="CT14" s="418"/>
      <c r="CU14" s="292">
        <f t="shared" si="13"/>
        <v>0</v>
      </c>
    </row>
    <row r="15" spans="1:99" x14ac:dyDescent="0.25">
      <c r="A15" s="197"/>
      <c r="B15" s="20"/>
      <c r="C15" s="20"/>
      <c r="D15" s="20"/>
      <c r="E15" s="163"/>
      <c r="F15" s="197"/>
      <c r="G15" s="204">
        <f>SUMIF(Ventas!$G$3:$G$87,Stock!E15,Ventas!$H$3:$H$87)</f>
        <v>0</v>
      </c>
      <c r="H15" s="197"/>
      <c r="I15" s="202">
        <f t="shared" si="0"/>
        <v>0</v>
      </c>
      <c r="J15" s="26"/>
      <c r="K15" s="26"/>
      <c r="L15" s="26"/>
      <c r="M15" s="201"/>
      <c r="N15" s="197"/>
      <c r="O15" s="204">
        <f>SUMIF(Ventas!$G$90:$G$179,Stock!M15,Ventas!$H$90:$H$179)</f>
        <v>0</v>
      </c>
      <c r="P15" s="197"/>
      <c r="Q15" s="202">
        <f t="shared" si="1"/>
        <v>0</v>
      </c>
      <c r="R15" s="26"/>
      <c r="S15" s="26"/>
      <c r="T15" s="26"/>
      <c r="U15" s="201"/>
      <c r="V15" s="197"/>
      <c r="W15" s="204">
        <f>SUMIF(Ventas!$G$182:$G$271,Stock!U15,Ventas!$H$182:$H$271)</f>
        <v>0</v>
      </c>
      <c r="X15" s="197"/>
      <c r="Y15" s="202">
        <f t="shared" si="2"/>
        <v>0</v>
      </c>
      <c r="Z15" s="26"/>
      <c r="AA15" s="26"/>
      <c r="AB15" s="26"/>
      <c r="AC15" s="201"/>
      <c r="AD15" s="197"/>
      <c r="AE15" s="204">
        <f>SUMIF(Ventas!$G$274:$G$363,Stock!AC15,Ventas!$H$274:$H$363)</f>
        <v>0</v>
      </c>
      <c r="AF15" s="197"/>
      <c r="AG15" s="202">
        <f t="shared" si="3"/>
        <v>0</v>
      </c>
      <c r="AH15" s="26"/>
      <c r="AI15" s="26"/>
      <c r="AJ15" s="26"/>
      <c r="AK15" s="201"/>
      <c r="AL15" s="197"/>
      <c r="AM15" s="204">
        <f>SUMIF(Ventas!$G$366:$G$455,Stock!AK15,Ventas!$H$366:$H$455)</f>
        <v>0</v>
      </c>
      <c r="AN15" s="197"/>
      <c r="AO15" s="202">
        <f t="shared" si="4"/>
        <v>0</v>
      </c>
      <c r="AP15" s="26"/>
      <c r="AQ15" s="26"/>
      <c r="AR15" s="26"/>
      <c r="AS15" s="201"/>
      <c r="AT15" s="197"/>
      <c r="AU15" s="204">
        <f>SUMIF(Ventas!$G$458:$G$547,Stock!AS15,Ventas!$H$458:$H$547)</f>
        <v>0</v>
      </c>
      <c r="AV15" s="197"/>
      <c r="AW15" s="202">
        <f t="shared" si="5"/>
        <v>0</v>
      </c>
      <c r="AX15" s="26"/>
      <c r="AY15" s="26"/>
      <c r="AZ15" s="26"/>
      <c r="BA15" s="201"/>
      <c r="BB15" s="197"/>
      <c r="BC15" s="204">
        <f>SUMIF(Ventas!$G$550:$G$639,Stock!BA15,Ventas!$H$550:$H$639)</f>
        <v>0</v>
      </c>
      <c r="BD15" s="197"/>
      <c r="BE15" s="202">
        <f t="shared" si="6"/>
        <v>0</v>
      </c>
      <c r="BF15" s="26"/>
      <c r="BG15" s="26"/>
      <c r="BH15" s="26"/>
      <c r="BI15" s="201"/>
      <c r="BJ15" s="197"/>
      <c r="BK15" s="204">
        <f>SUMIF(Ventas!$G$642:$G$731,Stock!BI15,Ventas!$H$642:$H$731)</f>
        <v>0</v>
      </c>
      <c r="BL15" s="197"/>
      <c r="BM15" s="202">
        <f t="shared" si="7"/>
        <v>0</v>
      </c>
      <c r="BN15" s="26"/>
      <c r="BO15" s="26"/>
      <c r="BP15" s="26"/>
      <c r="BQ15" s="201"/>
      <c r="BR15" s="197"/>
      <c r="BS15" s="204">
        <f>SUMIF(Ventas!$G$734:$G$823,Stock!BQ15,Ventas!$H$734:$H$823)</f>
        <v>0</v>
      </c>
      <c r="BT15" s="197"/>
      <c r="BU15" s="202">
        <f t="shared" si="8"/>
        <v>0</v>
      </c>
      <c r="BV15" s="26"/>
      <c r="BW15" s="26"/>
      <c r="BX15" s="26"/>
      <c r="BY15" s="201"/>
      <c r="BZ15" s="197"/>
      <c r="CA15" s="204">
        <f>SUMIF(Ventas!$G$826:$G$915,Stock!BY15,Ventas!$H$826:$H$915)</f>
        <v>0</v>
      </c>
      <c r="CB15" s="197"/>
      <c r="CC15" s="202">
        <f t="shared" si="9"/>
        <v>0</v>
      </c>
      <c r="CD15" s="26"/>
      <c r="CE15" s="26"/>
      <c r="CF15" s="26"/>
      <c r="CG15" s="201"/>
      <c r="CH15" s="197"/>
      <c r="CI15" s="204">
        <f>SUMIF(Ventas!$G$918:$G$1007,Stock!CG15,Ventas!$H$918:$H$1007)</f>
        <v>0</v>
      </c>
      <c r="CJ15" s="197"/>
      <c r="CK15" s="202">
        <f t="shared" si="10"/>
        <v>0</v>
      </c>
      <c r="CL15" s="26"/>
      <c r="CM15" s="26"/>
      <c r="CN15" s="26"/>
      <c r="CO15" s="201"/>
      <c r="CP15" s="197"/>
      <c r="CQ15" s="204">
        <f>SUMIF(Ventas!$G$1010:$G$1099,Stock!CO15,Ventas!$H$1010:$H$1099)</f>
        <v>0</v>
      </c>
      <c r="CR15" s="197"/>
      <c r="CS15" s="202">
        <f t="shared" si="11"/>
        <v>0</v>
      </c>
      <c r="CT15" s="418"/>
      <c r="CU15" s="292">
        <f t="shared" si="13"/>
        <v>0</v>
      </c>
    </row>
    <row r="16" spans="1:99" x14ac:dyDescent="0.25">
      <c r="A16" s="72"/>
      <c r="B16" s="26"/>
      <c r="C16" s="20"/>
      <c r="D16" s="20"/>
      <c r="E16" s="162"/>
      <c r="F16" s="197"/>
      <c r="G16" s="204">
        <f>SUMIF(Ventas!$G$3:$G$87,Stock!E16,Ventas!$H$3:$H$87)</f>
        <v>0</v>
      </c>
      <c r="H16" s="72"/>
      <c r="I16" s="202">
        <f t="shared" si="0"/>
        <v>0</v>
      </c>
      <c r="J16" s="20"/>
      <c r="K16" s="20"/>
      <c r="L16" s="20"/>
      <c r="M16" s="36"/>
      <c r="N16" s="197"/>
      <c r="O16" s="204">
        <f>SUMIF(Ventas!$G$90:$G$179,Stock!M16,Ventas!$H$90:$H$179)</f>
        <v>0</v>
      </c>
      <c r="P16" s="72"/>
      <c r="Q16" s="202">
        <f t="shared" si="1"/>
        <v>0</v>
      </c>
      <c r="R16" s="20"/>
      <c r="S16" s="20"/>
      <c r="T16" s="20"/>
      <c r="U16" s="36"/>
      <c r="V16" s="197"/>
      <c r="W16" s="204">
        <f>SUMIF(Ventas!$G$182:$G$271,Stock!U16,Ventas!$H$182:$H$271)</f>
        <v>0</v>
      </c>
      <c r="X16" s="72"/>
      <c r="Y16" s="202">
        <f t="shared" si="2"/>
        <v>0</v>
      </c>
      <c r="Z16" s="20"/>
      <c r="AA16" s="20"/>
      <c r="AB16" s="20"/>
      <c r="AC16" s="36"/>
      <c r="AD16" s="197"/>
      <c r="AE16" s="204">
        <f>SUMIF(Ventas!$G$274:$G$363,Stock!AC16,Ventas!$H$274:$H$363)</f>
        <v>0</v>
      </c>
      <c r="AF16" s="72"/>
      <c r="AG16" s="202">
        <f t="shared" si="3"/>
        <v>0</v>
      </c>
      <c r="AH16" s="20"/>
      <c r="AI16" s="20"/>
      <c r="AJ16" s="20"/>
      <c r="AK16" s="36"/>
      <c r="AL16" s="197"/>
      <c r="AM16" s="204">
        <f>SUMIF(Ventas!$G$366:$G$455,Stock!AK16,Ventas!$H$366:$H$455)</f>
        <v>0</v>
      </c>
      <c r="AN16" s="72"/>
      <c r="AO16" s="202">
        <f t="shared" si="4"/>
        <v>0</v>
      </c>
      <c r="AP16" s="20"/>
      <c r="AQ16" s="20"/>
      <c r="AR16" s="20"/>
      <c r="AS16" s="36"/>
      <c r="AT16" s="197"/>
      <c r="AU16" s="204">
        <f>SUMIF(Ventas!$G$458:$G$547,Stock!AS16,Ventas!$H$458:$H$547)</f>
        <v>0</v>
      </c>
      <c r="AV16" s="72"/>
      <c r="AW16" s="202">
        <f t="shared" si="5"/>
        <v>0</v>
      </c>
      <c r="AX16" s="20"/>
      <c r="AY16" s="20"/>
      <c r="AZ16" s="20"/>
      <c r="BA16" s="36"/>
      <c r="BB16" s="197"/>
      <c r="BC16" s="204">
        <f>SUMIF(Ventas!$G$550:$G$639,Stock!BA16,Ventas!$H$550:$H$639)</f>
        <v>0</v>
      </c>
      <c r="BD16" s="72"/>
      <c r="BE16" s="202">
        <f t="shared" si="6"/>
        <v>0</v>
      </c>
      <c r="BF16" s="20"/>
      <c r="BG16" s="20"/>
      <c r="BH16" s="20"/>
      <c r="BI16" s="36"/>
      <c r="BJ16" s="197"/>
      <c r="BK16" s="204">
        <f>SUMIF(Ventas!$G$642:$G$731,Stock!BI16,Ventas!$H$642:$H$731)</f>
        <v>0</v>
      </c>
      <c r="BL16" s="72"/>
      <c r="BM16" s="202">
        <f t="shared" si="7"/>
        <v>0</v>
      </c>
      <c r="BN16" s="20"/>
      <c r="BO16" s="20"/>
      <c r="BP16" s="20"/>
      <c r="BQ16" s="36"/>
      <c r="BR16" s="197"/>
      <c r="BS16" s="204">
        <f>SUMIF(Ventas!$G$734:$G$823,Stock!BQ16,Ventas!$H$734:$H$823)</f>
        <v>0</v>
      </c>
      <c r="BT16" s="72"/>
      <c r="BU16" s="202">
        <f t="shared" si="8"/>
        <v>0</v>
      </c>
      <c r="BV16" s="20"/>
      <c r="BW16" s="20"/>
      <c r="BX16" s="20"/>
      <c r="BY16" s="36"/>
      <c r="BZ16" s="197"/>
      <c r="CA16" s="204">
        <f>SUMIF(Ventas!$G$826:$G$915,Stock!BY16,Ventas!$H$826:$H$915)</f>
        <v>0</v>
      </c>
      <c r="CB16" s="72"/>
      <c r="CC16" s="202">
        <f t="shared" si="9"/>
        <v>0</v>
      </c>
      <c r="CD16" s="20"/>
      <c r="CE16" s="20"/>
      <c r="CF16" s="20"/>
      <c r="CG16" s="36"/>
      <c r="CH16" s="197"/>
      <c r="CI16" s="204">
        <f>SUMIF(Ventas!$G$918:$G$1007,Stock!CG16,Ventas!$H$918:$H$1007)</f>
        <v>0</v>
      </c>
      <c r="CJ16" s="72"/>
      <c r="CK16" s="202">
        <f t="shared" si="10"/>
        <v>0</v>
      </c>
      <c r="CL16" s="20"/>
      <c r="CM16" s="20"/>
      <c r="CN16" s="20"/>
      <c r="CO16" s="36"/>
      <c r="CP16" s="197"/>
      <c r="CQ16" s="204">
        <f>SUMIF(Ventas!$G$1010:$G$1099,Stock!CO16,Ventas!$H$1010:$H$1099)</f>
        <v>0</v>
      </c>
      <c r="CR16" s="72"/>
      <c r="CS16" s="202">
        <f t="shared" si="11"/>
        <v>0</v>
      </c>
      <c r="CT16" s="418"/>
      <c r="CU16" s="292">
        <f t="shared" si="13"/>
        <v>0</v>
      </c>
    </row>
    <row r="17" spans="1:99" x14ac:dyDescent="0.25">
      <c r="A17" s="72"/>
      <c r="B17" s="26"/>
      <c r="C17" s="26"/>
      <c r="D17" s="26"/>
      <c r="E17" s="163"/>
      <c r="F17" s="197"/>
      <c r="G17" s="204">
        <f>SUMIF(Ventas!$G$3:$G$87,Stock!E17,Ventas!$H$3:$H$87)</f>
        <v>0</v>
      </c>
      <c r="H17" s="72"/>
      <c r="I17" s="202">
        <f t="shared" si="0"/>
        <v>0</v>
      </c>
      <c r="J17" s="20"/>
      <c r="K17" s="20"/>
      <c r="L17" s="20"/>
      <c r="M17" s="36"/>
      <c r="N17" s="197"/>
      <c r="O17" s="204">
        <f>SUMIF(Ventas!$G$90:$G$179,Stock!M17,Ventas!$H$90:$H$179)</f>
        <v>0</v>
      </c>
      <c r="P17" s="72"/>
      <c r="Q17" s="202">
        <f t="shared" si="1"/>
        <v>0</v>
      </c>
      <c r="R17" s="20"/>
      <c r="S17" s="20"/>
      <c r="T17" s="20"/>
      <c r="U17" s="36"/>
      <c r="V17" s="197"/>
      <c r="W17" s="204">
        <f>SUMIF(Ventas!$G$182:$G$271,Stock!U17,Ventas!$H$182:$H$271)</f>
        <v>0</v>
      </c>
      <c r="X17" s="72"/>
      <c r="Y17" s="202">
        <f t="shared" si="2"/>
        <v>0</v>
      </c>
      <c r="Z17" s="20"/>
      <c r="AA17" s="20"/>
      <c r="AB17" s="20"/>
      <c r="AC17" s="36"/>
      <c r="AD17" s="197"/>
      <c r="AE17" s="204">
        <f>SUMIF(Ventas!$G$274:$G$363,Stock!AC17,Ventas!$H$274:$H$363)</f>
        <v>0</v>
      </c>
      <c r="AF17" s="72"/>
      <c r="AG17" s="202">
        <f t="shared" si="3"/>
        <v>0</v>
      </c>
      <c r="AH17" s="20"/>
      <c r="AI17" s="20"/>
      <c r="AJ17" s="20"/>
      <c r="AK17" s="36"/>
      <c r="AL17" s="197"/>
      <c r="AM17" s="204">
        <f>SUMIF(Ventas!$G$366:$G$455,Stock!AK17,Ventas!$H$366:$H$455)</f>
        <v>0</v>
      </c>
      <c r="AN17" s="72"/>
      <c r="AO17" s="202">
        <f t="shared" si="4"/>
        <v>0</v>
      </c>
      <c r="AP17" s="20"/>
      <c r="AQ17" s="20"/>
      <c r="AR17" s="20"/>
      <c r="AS17" s="36"/>
      <c r="AT17" s="197"/>
      <c r="AU17" s="204">
        <f>SUMIF(Ventas!$G$458:$G$547,Stock!AS17,Ventas!$H$458:$H$547)</f>
        <v>0</v>
      </c>
      <c r="AV17" s="72"/>
      <c r="AW17" s="202">
        <f t="shared" si="5"/>
        <v>0</v>
      </c>
      <c r="AX17" s="20"/>
      <c r="AY17" s="20"/>
      <c r="AZ17" s="20"/>
      <c r="BA17" s="36"/>
      <c r="BB17" s="197"/>
      <c r="BC17" s="204">
        <f>SUMIF(Ventas!$G$550:$G$639,Stock!BA17,Ventas!$H$550:$H$639)</f>
        <v>0</v>
      </c>
      <c r="BD17" s="72"/>
      <c r="BE17" s="202">
        <f t="shared" si="6"/>
        <v>0</v>
      </c>
      <c r="BF17" s="20"/>
      <c r="BG17" s="20"/>
      <c r="BH17" s="20"/>
      <c r="BI17" s="36"/>
      <c r="BJ17" s="197"/>
      <c r="BK17" s="204">
        <f>SUMIF(Ventas!$G$642:$G$731,Stock!BI17,Ventas!$H$642:$H$731)</f>
        <v>0</v>
      </c>
      <c r="BL17" s="72"/>
      <c r="BM17" s="202">
        <f t="shared" si="7"/>
        <v>0</v>
      </c>
      <c r="BN17" s="20"/>
      <c r="BO17" s="20"/>
      <c r="BP17" s="20"/>
      <c r="BQ17" s="36"/>
      <c r="BR17" s="197"/>
      <c r="BS17" s="204">
        <f>SUMIF(Ventas!$G$734:$G$823,Stock!BQ17,Ventas!$H$734:$H$823)</f>
        <v>0</v>
      </c>
      <c r="BT17" s="72"/>
      <c r="BU17" s="202">
        <f t="shared" si="8"/>
        <v>0</v>
      </c>
      <c r="BV17" s="20"/>
      <c r="BW17" s="20"/>
      <c r="BX17" s="20"/>
      <c r="BY17" s="36"/>
      <c r="BZ17" s="197"/>
      <c r="CA17" s="204">
        <f>SUMIF(Ventas!$G$826:$G$915,Stock!BY17,Ventas!$H$826:$H$915)</f>
        <v>0</v>
      </c>
      <c r="CB17" s="72"/>
      <c r="CC17" s="202">
        <f t="shared" si="9"/>
        <v>0</v>
      </c>
      <c r="CD17" s="20"/>
      <c r="CE17" s="20"/>
      <c r="CF17" s="20"/>
      <c r="CG17" s="36"/>
      <c r="CH17" s="197"/>
      <c r="CI17" s="204">
        <f>SUMIF(Ventas!$G$918:$G$1007,Stock!CG17,Ventas!$H$918:$H$1007)</f>
        <v>0</v>
      </c>
      <c r="CJ17" s="72"/>
      <c r="CK17" s="202">
        <f t="shared" si="10"/>
        <v>0</v>
      </c>
      <c r="CL17" s="20"/>
      <c r="CM17" s="20"/>
      <c r="CN17" s="20"/>
      <c r="CO17" s="36"/>
      <c r="CP17" s="197"/>
      <c r="CQ17" s="204">
        <f>SUMIF(Ventas!$G$1010:$G$1099,Stock!CO17,Ventas!$H$1010:$H$1099)</f>
        <v>0</v>
      </c>
      <c r="CR17" s="72"/>
      <c r="CS17" s="202">
        <f t="shared" si="11"/>
        <v>0</v>
      </c>
      <c r="CT17" s="418"/>
      <c r="CU17" s="292">
        <f t="shared" si="13"/>
        <v>0</v>
      </c>
    </row>
    <row r="18" spans="1:99" x14ac:dyDescent="0.25">
      <c r="A18" s="197"/>
      <c r="B18" s="20"/>
      <c r="C18" s="20"/>
      <c r="D18" s="20"/>
      <c r="E18" s="163"/>
      <c r="F18" s="197"/>
      <c r="G18" s="204">
        <f>SUMIF(Ventas!$G$3:$G$87,Stock!E18,Ventas!$H$3:$H$87)</f>
        <v>0</v>
      </c>
      <c r="H18" s="197"/>
      <c r="I18" s="202">
        <f t="shared" si="0"/>
        <v>0</v>
      </c>
      <c r="J18" s="26"/>
      <c r="K18" s="26"/>
      <c r="L18" s="26"/>
      <c r="M18" s="201"/>
      <c r="N18" s="197"/>
      <c r="O18" s="204">
        <f>SUMIF(Ventas!$G$90:$G$179,Stock!M18,Ventas!$H$90:$H$179)</f>
        <v>0</v>
      </c>
      <c r="P18" s="197"/>
      <c r="Q18" s="202">
        <f t="shared" si="1"/>
        <v>0</v>
      </c>
      <c r="R18" s="26"/>
      <c r="S18" s="26"/>
      <c r="T18" s="26"/>
      <c r="U18" s="201"/>
      <c r="V18" s="197"/>
      <c r="W18" s="204">
        <f>SUMIF(Ventas!$G$182:$G$271,Stock!U18,Ventas!$H$182:$H$271)</f>
        <v>0</v>
      </c>
      <c r="X18" s="197"/>
      <c r="Y18" s="202">
        <f t="shared" si="2"/>
        <v>0</v>
      </c>
      <c r="Z18" s="26"/>
      <c r="AA18" s="26"/>
      <c r="AB18" s="26"/>
      <c r="AC18" s="201"/>
      <c r="AD18" s="197"/>
      <c r="AE18" s="204">
        <f>SUMIF(Ventas!$G$274:$G$363,Stock!AC18,Ventas!$H$274:$H$363)</f>
        <v>0</v>
      </c>
      <c r="AF18" s="197"/>
      <c r="AG18" s="202">
        <f t="shared" si="3"/>
        <v>0</v>
      </c>
      <c r="AH18" s="26"/>
      <c r="AI18" s="26"/>
      <c r="AJ18" s="26"/>
      <c r="AK18" s="201"/>
      <c r="AL18" s="197"/>
      <c r="AM18" s="204">
        <f>SUMIF(Ventas!$G$366:$G$455,Stock!AK18,Ventas!$H$366:$H$455)</f>
        <v>0</v>
      </c>
      <c r="AN18" s="197"/>
      <c r="AO18" s="202">
        <f t="shared" si="4"/>
        <v>0</v>
      </c>
      <c r="AP18" s="26"/>
      <c r="AQ18" s="26"/>
      <c r="AR18" s="26"/>
      <c r="AS18" s="201"/>
      <c r="AT18" s="197"/>
      <c r="AU18" s="204">
        <f>SUMIF(Ventas!$G$458:$G$547,Stock!AS18,Ventas!$H$458:$H$547)</f>
        <v>0</v>
      </c>
      <c r="AV18" s="197"/>
      <c r="AW18" s="202">
        <f t="shared" si="5"/>
        <v>0</v>
      </c>
      <c r="AX18" s="26"/>
      <c r="AY18" s="26"/>
      <c r="AZ18" s="26"/>
      <c r="BA18" s="201"/>
      <c r="BB18" s="197"/>
      <c r="BC18" s="204">
        <f>SUMIF(Ventas!$G$550:$G$639,Stock!BA18,Ventas!$H$550:$H$639)</f>
        <v>0</v>
      </c>
      <c r="BD18" s="197"/>
      <c r="BE18" s="202">
        <f t="shared" si="6"/>
        <v>0</v>
      </c>
      <c r="BF18" s="26"/>
      <c r="BG18" s="26"/>
      <c r="BH18" s="26"/>
      <c r="BI18" s="201"/>
      <c r="BJ18" s="197"/>
      <c r="BK18" s="204">
        <f>SUMIF(Ventas!$G$642:$G$731,Stock!BI18,Ventas!$H$642:$H$731)</f>
        <v>0</v>
      </c>
      <c r="BL18" s="197"/>
      <c r="BM18" s="202">
        <f t="shared" si="7"/>
        <v>0</v>
      </c>
      <c r="BN18" s="26"/>
      <c r="BO18" s="26"/>
      <c r="BP18" s="26"/>
      <c r="BQ18" s="201"/>
      <c r="BR18" s="197"/>
      <c r="BS18" s="204">
        <f>SUMIF(Ventas!$G$734:$G$823,Stock!BQ18,Ventas!$H$734:$H$823)</f>
        <v>0</v>
      </c>
      <c r="BT18" s="197"/>
      <c r="BU18" s="202">
        <f t="shared" si="8"/>
        <v>0</v>
      </c>
      <c r="BV18" s="26"/>
      <c r="BW18" s="26"/>
      <c r="BX18" s="26"/>
      <c r="BY18" s="201"/>
      <c r="BZ18" s="197"/>
      <c r="CA18" s="204">
        <f>SUMIF(Ventas!$G$826:$G$915,Stock!BY18,Ventas!$H$826:$H$915)</f>
        <v>0</v>
      </c>
      <c r="CB18" s="197"/>
      <c r="CC18" s="202">
        <f t="shared" si="9"/>
        <v>0</v>
      </c>
      <c r="CD18" s="26"/>
      <c r="CE18" s="26"/>
      <c r="CF18" s="26"/>
      <c r="CG18" s="201"/>
      <c r="CH18" s="197"/>
      <c r="CI18" s="204">
        <f>SUMIF(Ventas!$G$918:$G$1007,Stock!CG18,Ventas!$H$918:$H$1007)</f>
        <v>0</v>
      </c>
      <c r="CJ18" s="197"/>
      <c r="CK18" s="202">
        <f t="shared" si="10"/>
        <v>0</v>
      </c>
      <c r="CL18" s="26"/>
      <c r="CM18" s="26"/>
      <c r="CN18" s="26"/>
      <c r="CO18" s="201"/>
      <c r="CP18" s="197"/>
      <c r="CQ18" s="204">
        <f>SUMIF(Ventas!$G$1010:$G$1099,Stock!CO18,Ventas!$H$1010:$H$1099)</f>
        <v>0</v>
      </c>
      <c r="CR18" s="197"/>
      <c r="CS18" s="202">
        <f t="shared" si="11"/>
        <v>0</v>
      </c>
      <c r="CT18" s="418"/>
      <c r="CU18" s="292">
        <f t="shared" si="13"/>
        <v>0</v>
      </c>
    </row>
  </sheetData>
  <mergeCells count="1">
    <mergeCell ref="CT2:CT3"/>
  </mergeCells>
  <pageMargins left="0.39370078740157483" right="0.59055118110236227" top="0.70866141732283472" bottom="0.39370078740157483" header="0.19685039370078741" footer="0.19685039370078741"/>
  <pageSetup paperSize="9" scale="31" fitToWidth="3" orientation="landscape" r:id="rId1"/>
  <headerFooter>
    <oddHeader>&amp;L&amp;G&amp;R&amp;G</oddHeader>
    <oddFooter>&amp;C&amp;A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L18"/>
  <sheetViews>
    <sheetView zoomScale="77" zoomScaleNormal="77" workbookViewId="0"/>
  </sheetViews>
  <sheetFormatPr baseColWidth="10" defaultRowHeight="15" x14ac:dyDescent="0.25"/>
  <cols>
    <col min="1" max="1" width="12.7109375" customWidth="1"/>
    <col min="2" max="3" width="18.7109375" customWidth="1"/>
    <col min="4" max="4" width="9.7109375" style="159" customWidth="1"/>
    <col min="5" max="5" width="12.7109375" style="24" customWidth="1"/>
    <col min="6" max="7" width="12.7109375" style="23" customWidth="1"/>
    <col min="8" max="8" width="12.7109375" style="27" customWidth="1"/>
    <col min="9" max="9" width="10.7109375" style="22" customWidth="1"/>
    <col min="10" max="10" width="12.7109375" style="28" customWidth="1"/>
    <col min="11" max="11" width="12.7109375" style="23" customWidth="1"/>
    <col min="12" max="12" width="12.7109375" style="27" customWidth="1"/>
    <col min="13" max="13" width="10.7109375" style="211" customWidth="1"/>
    <col min="14" max="14" width="7.7109375" customWidth="1"/>
    <col min="15" max="15" width="12.7109375" customWidth="1"/>
    <col min="16" max="17" width="18.7109375" customWidth="1"/>
    <col min="18" max="18" width="9.7109375" customWidth="1"/>
    <col min="19" max="20" width="12.7109375" customWidth="1"/>
    <col min="21" max="21" width="12.7109375" style="23" customWidth="1"/>
    <col min="22" max="22" width="12.7109375" customWidth="1"/>
    <col min="23" max="23" width="9.7109375" customWidth="1"/>
    <col min="24" max="24" width="12.7109375" customWidth="1"/>
    <col min="25" max="25" width="12.7109375" style="23" customWidth="1"/>
    <col min="26" max="26" width="12.7109375" style="27" customWidth="1"/>
    <col min="27" max="27" width="9.7109375" style="211" customWidth="1"/>
    <col min="28" max="28" width="7.7109375" customWidth="1"/>
    <col min="29" max="29" width="12.7109375" customWidth="1"/>
    <col min="30" max="31" width="18.7109375" customWidth="1"/>
    <col min="32" max="32" width="9.7109375" customWidth="1"/>
    <col min="33" max="34" width="12.7109375" customWidth="1"/>
    <col min="35" max="35" width="12.7109375" style="23" customWidth="1"/>
    <col min="36" max="36" width="12.7109375" customWidth="1"/>
    <col min="37" max="37" width="9.7109375" customWidth="1"/>
    <col min="38" max="38" width="12.7109375" customWidth="1"/>
    <col min="39" max="39" width="12.7109375" style="23" customWidth="1"/>
    <col min="40" max="40" width="12.7109375" style="27" customWidth="1"/>
    <col min="41" max="41" width="9.7109375" style="211" customWidth="1"/>
    <col min="42" max="42" width="7.7109375" customWidth="1"/>
    <col min="43" max="43" width="12.7109375" customWidth="1"/>
    <col min="44" max="45" width="18.7109375" customWidth="1"/>
    <col min="46" max="46" width="9.7109375" customWidth="1"/>
    <col min="47" max="48" width="12.7109375" customWidth="1"/>
    <col min="49" max="49" width="12.7109375" style="23" customWidth="1"/>
    <col min="50" max="50" width="12.7109375" customWidth="1"/>
    <col min="51" max="51" width="9.7109375" customWidth="1"/>
    <col min="52" max="52" width="12.7109375" customWidth="1"/>
    <col min="53" max="53" width="12.7109375" style="23" customWidth="1"/>
    <col min="54" max="54" width="12.7109375" style="27" customWidth="1"/>
    <col min="55" max="55" width="9.7109375" style="211" customWidth="1"/>
    <col min="56" max="56" width="7.7109375" customWidth="1"/>
    <col min="57" max="57" width="12.7109375" customWidth="1"/>
    <col min="58" max="59" width="18.7109375" customWidth="1"/>
    <col min="60" max="60" width="9.7109375" customWidth="1"/>
    <col min="61" max="62" width="12.7109375" customWidth="1"/>
    <col min="63" max="63" width="12.7109375" style="23" customWidth="1"/>
    <col min="64" max="64" width="12.7109375" customWidth="1"/>
    <col min="65" max="65" width="9.7109375" customWidth="1"/>
    <col min="66" max="66" width="12.7109375" customWidth="1"/>
    <col min="67" max="67" width="12.7109375" style="23" customWidth="1"/>
    <col min="68" max="68" width="12.7109375" style="27" customWidth="1"/>
    <col min="69" max="69" width="9.7109375" style="211" customWidth="1"/>
    <col min="70" max="70" width="7.7109375" customWidth="1"/>
    <col min="71" max="71" width="12.7109375" customWidth="1"/>
    <col min="72" max="73" width="18.7109375" customWidth="1"/>
    <col min="74" max="74" width="9.7109375" customWidth="1"/>
    <col min="75" max="76" width="12.7109375" customWidth="1"/>
    <col min="77" max="77" width="12.7109375" style="23" customWidth="1"/>
    <col min="78" max="78" width="12.7109375" customWidth="1"/>
    <col min="79" max="79" width="9.7109375" customWidth="1"/>
    <col min="80" max="80" width="12.7109375" customWidth="1"/>
    <col min="81" max="81" width="12.7109375" style="23" customWidth="1"/>
    <col min="82" max="82" width="12.7109375" style="27" customWidth="1"/>
    <col min="83" max="83" width="9.7109375" style="211" customWidth="1"/>
    <col min="84" max="84" width="7.7109375" customWidth="1"/>
    <col min="85" max="85" width="12.7109375" customWidth="1"/>
    <col min="86" max="87" width="18.7109375" customWidth="1"/>
    <col min="88" max="88" width="9.7109375" customWidth="1"/>
    <col min="89" max="90" width="12.7109375" customWidth="1"/>
    <col min="91" max="91" width="12.7109375" style="23" customWidth="1"/>
    <col min="92" max="92" width="12.7109375" customWidth="1"/>
    <col min="93" max="93" width="9.7109375" customWidth="1"/>
    <col min="94" max="94" width="12.7109375" customWidth="1"/>
    <col min="95" max="95" width="12.7109375" style="23" customWidth="1"/>
    <col min="96" max="96" width="12.7109375" style="27" customWidth="1"/>
    <col min="97" max="97" width="9.7109375" style="211" customWidth="1"/>
    <col min="98" max="98" width="7.7109375" customWidth="1"/>
    <col min="99" max="99" width="12.7109375" customWidth="1"/>
    <col min="100" max="101" width="18.7109375" customWidth="1"/>
    <col min="102" max="102" width="9.7109375" customWidth="1"/>
    <col min="103" max="104" width="12.7109375" customWidth="1"/>
    <col min="105" max="105" width="12.7109375" style="23" customWidth="1"/>
    <col min="106" max="106" width="12.7109375" customWidth="1"/>
    <col min="107" max="107" width="9.7109375" customWidth="1"/>
    <col min="108" max="108" width="12.7109375" customWidth="1"/>
    <col min="109" max="109" width="12.7109375" style="23" customWidth="1"/>
    <col min="110" max="110" width="12.7109375" style="27" customWidth="1"/>
    <col min="111" max="111" width="9.7109375" style="211" customWidth="1"/>
    <col min="112" max="112" width="7.7109375" customWidth="1"/>
    <col min="113" max="113" width="12.7109375" customWidth="1"/>
    <col min="114" max="115" width="18.7109375" customWidth="1"/>
    <col min="116" max="116" width="9.7109375" customWidth="1"/>
    <col min="117" max="118" width="12.7109375" customWidth="1"/>
    <col min="119" max="119" width="12.7109375" style="23" customWidth="1"/>
    <col min="120" max="120" width="12.7109375" customWidth="1"/>
    <col min="121" max="121" width="9.7109375" customWidth="1"/>
    <col min="122" max="122" width="12.7109375" customWidth="1"/>
    <col min="123" max="123" width="12.7109375" style="23" customWidth="1"/>
    <col min="124" max="124" width="12.7109375" style="27" customWidth="1"/>
    <col min="125" max="125" width="9.7109375" style="211" customWidth="1"/>
    <col min="126" max="126" width="7.7109375" customWidth="1"/>
    <col min="127" max="127" width="12.7109375" customWidth="1"/>
    <col min="128" max="129" width="18.7109375" customWidth="1"/>
    <col min="130" max="130" width="9.7109375" customWidth="1"/>
    <col min="131" max="132" width="12.7109375" customWidth="1"/>
    <col min="133" max="133" width="12.7109375" style="23" customWidth="1"/>
    <col min="134" max="134" width="12.7109375" customWidth="1"/>
    <col min="135" max="135" width="9.7109375" customWidth="1"/>
    <col min="136" max="136" width="12.7109375" customWidth="1"/>
    <col min="137" max="137" width="12.7109375" style="23" customWidth="1"/>
    <col min="138" max="138" width="12.7109375" style="27" customWidth="1"/>
    <col min="139" max="139" width="9.7109375" style="211" customWidth="1"/>
    <col min="140" max="140" width="7.7109375" customWidth="1"/>
    <col min="141" max="141" width="12.7109375" customWidth="1"/>
    <col min="142" max="143" width="18.7109375" customWidth="1"/>
    <col min="144" max="144" width="9.7109375" customWidth="1"/>
    <col min="145" max="146" width="12.7109375" customWidth="1"/>
    <col min="147" max="147" width="12.7109375" style="23" customWidth="1"/>
    <col min="148" max="148" width="12.7109375" customWidth="1"/>
    <col min="149" max="149" width="9.7109375" customWidth="1"/>
    <col min="150" max="150" width="12.7109375" customWidth="1"/>
    <col min="151" max="151" width="12.7109375" style="23" customWidth="1"/>
    <col min="152" max="152" width="12.7109375" style="27" customWidth="1"/>
    <col min="153" max="153" width="9.7109375" style="211" customWidth="1"/>
    <col min="154" max="154" width="7.7109375" customWidth="1"/>
    <col min="155" max="155" width="12.7109375" customWidth="1"/>
    <col min="156" max="157" width="18.7109375" customWidth="1"/>
    <col min="158" max="158" width="9.7109375" customWidth="1"/>
    <col min="159" max="160" width="12.7109375" customWidth="1"/>
    <col min="161" max="161" width="12.7109375" style="23" customWidth="1"/>
    <col min="162" max="162" width="12.7109375" customWidth="1"/>
    <col min="163" max="163" width="9.7109375" customWidth="1"/>
    <col min="164" max="164" width="12.7109375" customWidth="1"/>
    <col min="165" max="165" width="12.7109375" style="23" customWidth="1"/>
    <col min="166" max="166" width="12.7109375" style="27" customWidth="1"/>
    <col min="167" max="167" width="9.7109375" style="211" customWidth="1"/>
    <col min="168" max="168" width="7.7109375" customWidth="1"/>
  </cols>
  <sheetData>
    <row r="1" spans="1:168" x14ac:dyDescent="0.25">
      <c r="A1" s="100" t="s">
        <v>159</v>
      </c>
      <c r="B1" s="99"/>
      <c r="C1" s="99"/>
      <c r="D1" s="156"/>
      <c r="E1" s="102"/>
      <c r="F1" s="101"/>
      <c r="G1" s="101"/>
      <c r="H1" s="103"/>
      <c r="I1" s="104"/>
      <c r="J1" s="102"/>
      <c r="K1" s="101"/>
      <c r="L1" s="103"/>
      <c r="M1" s="209"/>
      <c r="N1" s="99"/>
      <c r="O1" s="100" t="s">
        <v>160</v>
      </c>
      <c r="P1" s="99"/>
      <c r="Q1" s="99"/>
      <c r="R1" s="156"/>
      <c r="S1" s="102"/>
      <c r="T1" s="101"/>
      <c r="U1" s="101"/>
      <c r="V1" s="103"/>
      <c r="W1" s="104"/>
      <c r="X1" s="102"/>
      <c r="Y1" s="101"/>
      <c r="Z1" s="103"/>
      <c r="AA1" s="209"/>
      <c r="AB1" s="99"/>
      <c r="AC1" s="100" t="s">
        <v>161</v>
      </c>
      <c r="AD1" s="99"/>
      <c r="AE1" s="99"/>
      <c r="AF1" s="156"/>
      <c r="AG1" s="102"/>
      <c r="AH1" s="101"/>
      <c r="AI1" s="101"/>
      <c r="AJ1" s="103"/>
      <c r="AK1" s="104"/>
      <c r="AL1" s="102"/>
      <c r="AM1" s="101"/>
      <c r="AN1" s="103"/>
      <c r="AO1" s="209"/>
      <c r="AP1" s="99"/>
      <c r="AQ1" s="100" t="s">
        <v>162</v>
      </c>
      <c r="AR1" s="99"/>
      <c r="AS1" s="99"/>
      <c r="AT1" s="156"/>
      <c r="AU1" s="102"/>
      <c r="AV1" s="101"/>
      <c r="AW1" s="101"/>
      <c r="AX1" s="103"/>
      <c r="AY1" s="104"/>
      <c r="AZ1" s="102"/>
      <c r="BA1" s="101"/>
      <c r="BB1" s="103"/>
      <c r="BC1" s="209"/>
      <c r="BD1" s="99"/>
      <c r="BE1" s="100" t="s">
        <v>163</v>
      </c>
      <c r="BF1" s="99"/>
      <c r="BG1" s="99"/>
      <c r="BH1" s="156"/>
      <c r="BI1" s="102"/>
      <c r="BJ1" s="101"/>
      <c r="BK1" s="101"/>
      <c r="BL1" s="103"/>
      <c r="BM1" s="104"/>
      <c r="BN1" s="102"/>
      <c r="BO1" s="101"/>
      <c r="BP1" s="103"/>
      <c r="BQ1" s="209"/>
      <c r="BR1" s="99"/>
      <c r="BS1" s="100" t="s">
        <v>164</v>
      </c>
      <c r="BT1" s="99"/>
      <c r="BU1" s="99"/>
      <c r="BV1" s="156"/>
      <c r="BW1" s="102"/>
      <c r="BX1" s="101"/>
      <c r="BY1" s="101"/>
      <c r="BZ1" s="103"/>
      <c r="CA1" s="104"/>
      <c r="CB1" s="102"/>
      <c r="CC1" s="101"/>
      <c r="CD1" s="103"/>
      <c r="CE1" s="209"/>
      <c r="CF1" s="99"/>
      <c r="CG1" s="100" t="s">
        <v>165</v>
      </c>
      <c r="CH1" s="99"/>
      <c r="CI1" s="99"/>
      <c r="CJ1" s="156"/>
      <c r="CK1" s="102"/>
      <c r="CL1" s="101"/>
      <c r="CM1" s="101"/>
      <c r="CN1" s="103"/>
      <c r="CO1" s="104"/>
      <c r="CP1" s="102"/>
      <c r="CQ1" s="101"/>
      <c r="CR1" s="103"/>
      <c r="CS1" s="209"/>
      <c r="CT1" s="99"/>
      <c r="CU1" s="100" t="s">
        <v>166</v>
      </c>
      <c r="CV1" s="99"/>
      <c r="CW1" s="99"/>
      <c r="CX1" s="156"/>
      <c r="CY1" s="102"/>
      <c r="CZ1" s="101"/>
      <c r="DA1" s="101"/>
      <c r="DB1" s="103"/>
      <c r="DC1" s="104"/>
      <c r="DD1" s="102"/>
      <c r="DE1" s="101"/>
      <c r="DF1" s="103"/>
      <c r="DG1" s="209"/>
      <c r="DH1" s="99"/>
      <c r="DI1" s="100" t="s">
        <v>167</v>
      </c>
      <c r="DJ1" s="99"/>
      <c r="DK1" s="99"/>
      <c r="DL1" s="156"/>
      <c r="DM1" s="102"/>
      <c r="DN1" s="101"/>
      <c r="DO1" s="101"/>
      <c r="DP1" s="103"/>
      <c r="DQ1" s="104"/>
      <c r="DR1" s="102"/>
      <c r="DS1" s="101"/>
      <c r="DT1" s="103"/>
      <c r="DU1" s="209"/>
      <c r="DV1" s="99"/>
      <c r="DW1" s="100" t="s">
        <v>168</v>
      </c>
      <c r="DX1" s="99"/>
      <c r="DY1" s="99"/>
      <c r="DZ1" s="156"/>
      <c r="EA1" s="102"/>
      <c r="EB1" s="101"/>
      <c r="EC1" s="101"/>
      <c r="ED1" s="103"/>
      <c r="EE1" s="104"/>
      <c r="EF1" s="102"/>
      <c r="EG1" s="101"/>
      <c r="EH1" s="103"/>
      <c r="EI1" s="209"/>
      <c r="EJ1" s="99"/>
      <c r="EK1" s="100" t="s">
        <v>169</v>
      </c>
      <c r="EL1" s="99"/>
      <c r="EM1" s="99"/>
      <c r="EN1" s="156"/>
      <c r="EO1" s="102"/>
      <c r="EP1" s="101"/>
      <c r="EQ1" s="101"/>
      <c r="ER1" s="103"/>
      <c r="ES1" s="104"/>
      <c r="ET1" s="102"/>
      <c r="EU1" s="101"/>
      <c r="EV1" s="103"/>
      <c r="EW1" s="209"/>
      <c r="EX1" s="99"/>
      <c r="EY1" s="100" t="s">
        <v>170</v>
      </c>
      <c r="EZ1" s="99"/>
      <c r="FA1" s="99"/>
      <c r="FB1" s="156"/>
      <c r="FC1" s="102"/>
      <c r="FD1" s="101"/>
      <c r="FE1" s="101"/>
      <c r="FF1" s="103"/>
      <c r="FG1" s="104"/>
      <c r="FH1" s="102"/>
      <c r="FI1" s="101"/>
      <c r="FJ1" s="103"/>
      <c r="FK1" s="209"/>
      <c r="FL1" s="99"/>
    </row>
    <row r="2" spans="1:168" s="53" customFormat="1" ht="90" x14ac:dyDescent="0.25">
      <c r="A2" s="171" t="s">
        <v>56</v>
      </c>
      <c r="B2" s="172" t="s">
        <v>83</v>
      </c>
      <c r="C2" s="172" t="s">
        <v>49</v>
      </c>
      <c r="D2" s="173" t="s">
        <v>53</v>
      </c>
      <c r="E2" s="288" t="s">
        <v>54</v>
      </c>
      <c r="F2" s="284" t="s">
        <v>155</v>
      </c>
      <c r="G2" s="409" t="s">
        <v>57</v>
      </c>
      <c r="H2" s="411" t="s">
        <v>60</v>
      </c>
      <c r="I2" s="289" t="s">
        <v>55</v>
      </c>
      <c r="J2" s="285" t="s">
        <v>130</v>
      </c>
      <c r="K2" s="409" t="s">
        <v>57</v>
      </c>
      <c r="L2" s="413" t="s">
        <v>60</v>
      </c>
      <c r="M2" s="407" t="s">
        <v>55</v>
      </c>
      <c r="N2" s="196"/>
      <c r="O2" s="171" t="s">
        <v>56</v>
      </c>
      <c r="P2" s="172" t="s">
        <v>83</v>
      </c>
      <c r="Q2" s="172" t="s">
        <v>49</v>
      </c>
      <c r="R2" s="173" t="s">
        <v>53</v>
      </c>
      <c r="S2" s="288" t="s">
        <v>54</v>
      </c>
      <c r="T2" s="284" t="s">
        <v>155</v>
      </c>
      <c r="U2" s="409" t="s">
        <v>57</v>
      </c>
      <c r="V2" s="411" t="s">
        <v>60</v>
      </c>
      <c r="W2" s="289" t="s">
        <v>55</v>
      </c>
      <c r="X2" s="285" t="s">
        <v>130</v>
      </c>
      <c r="Y2" s="409" t="s">
        <v>57</v>
      </c>
      <c r="Z2" s="413" t="s">
        <v>60</v>
      </c>
      <c r="AA2" s="407" t="s">
        <v>55</v>
      </c>
      <c r="AB2" s="196"/>
      <c r="AC2" s="171" t="s">
        <v>56</v>
      </c>
      <c r="AD2" s="172" t="s">
        <v>83</v>
      </c>
      <c r="AE2" s="172" t="s">
        <v>49</v>
      </c>
      <c r="AF2" s="173" t="s">
        <v>53</v>
      </c>
      <c r="AG2" s="288" t="s">
        <v>54</v>
      </c>
      <c r="AH2" s="284" t="s">
        <v>155</v>
      </c>
      <c r="AI2" s="409" t="s">
        <v>57</v>
      </c>
      <c r="AJ2" s="411" t="s">
        <v>60</v>
      </c>
      <c r="AK2" s="289" t="s">
        <v>55</v>
      </c>
      <c r="AL2" s="285" t="s">
        <v>130</v>
      </c>
      <c r="AM2" s="409" t="s">
        <v>57</v>
      </c>
      <c r="AN2" s="413" t="s">
        <v>60</v>
      </c>
      <c r="AO2" s="407" t="s">
        <v>55</v>
      </c>
      <c r="AP2" s="196"/>
      <c r="AQ2" s="171" t="s">
        <v>56</v>
      </c>
      <c r="AR2" s="172" t="s">
        <v>83</v>
      </c>
      <c r="AS2" s="172" t="s">
        <v>49</v>
      </c>
      <c r="AT2" s="173" t="s">
        <v>53</v>
      </c>
      <c r="AU2" s="288" t="s">
        <v>54</v>
      </c>
      <c r="AV2" s="284" t="s">
        <v>155</v>
      </c>
      <c r="AW2" s="409" t="s">
        <v>57</v>
      </c>
      <c r="AX2" s="411" t="s">
        <v>60</v>
      </c>
      <c r="AY2" s="289" t="s">
        <v>55</v>
      </c>
      <c r="AZ2" s="285" t="s">
        <v>130</v>
      </c>
      <c r="BA2" s="409" t="s">
        <v>57</v>
      </c>
      <c r="BB2" s="413" t="s">
        <v>60</v>
      </c>
      <c r="BC2" s="407" t="s">
        <v>55</v>
      </c>
      <c r="BD2" s="196"/>
      <c r="BE2" s="171" t="s">
        <v>56</v>
      </c>
      <c r="BF2" s="172" t="s">
        <v>83</v>
      </c>
      <c r="BG2" s="172" t="s">
        <v>49</v>
      </c>
      <c r="BH2" s="173" t="s">
        <v>53</v>
      </c>
      <c r="BI2" s="288" t="s">
        <v>54</v>
      </c>
      <c r="BJ2" s="284" t="s">
        <v>155</v>
      </c>
      <c r="BK2" s="409" t="s">
        <v>57</v>
      </c>
      <c r="BL2" s="411" t="s">
        <v>60</v>
      </c>
      <c r="BM2" s="289" t="s">
        <v>55</v>
      </c>
      <c r="BN2" s="285" t="s">
        <v>130</v>
      </c>
      <c r="BO2" s="409" t="s">
        <v>57</v>
      </c>
      <c r="BP2" s="413" t="s">
        <v>60</v>
      </c>
      <c r="BQ2" s="407" t="s">
        <v>55</v>
      </c>
      <c r="BR2" s="196"/>
      <c r="BS2" s="171" t="s">
        <v>56</v>
      </c>
      <c r="BT2" s="172" t="s">
        <v>83</v>
      </c>
      <c r="BU2" s="172" t="s">
        <v>49</v>
      </c>
      <c r="BV2" s="173" t="s">
        <v>53</v>
      </c>
      <c r="BW2" s="288" t="s">
        <v>54</v>
      </c>
      <c r="BX2" s="284" t="s">
        <v>155</v>
      </c>
      <c r="BY2" s="409" t="s">
        <v>57</v>
      </c>
      <c r="BZ2" s="411" t="s">
        <v>60</v>
      </c>
      <c r="CA2" s="289" t="s">
        <v>55</v>
      </c>
      <c r="CB2" s="285" t="s">
        <v>130</v>
      </c>
      <c r="CC2" s="409" t="s">
        <v>57</v>
      </c>
      <c r="CD2" s="413" t="s">
        <v>60</v>
      </c>
      <c r="CE2" s="407" t="s">
        <v>55</v>
      </c>
      <c r="CF2" s="196"/>
      <c r="CG2" s="171" t="s">
        <v>56</v>
      </c>
      <c r="CH2" s="172" t="s">
        <v>83</v>
      </c>
      <c r="CI2" s="172" t="s">
        <v>49</v>
      </c>
      <c r="CJ2" s="173" t="s">
        <v>53</v>
      </c>
      <c r="CK2" s="288" t="s">
        <v>54</v>
      </c>
      <c r="CL2" s="284" t="s">
        <v>155</v>
      </c>
      <c r="CM2" s="409" t="s">
        <v>57</v>
      </c>
      <c r="CN2" s="411" t="s">
        <v>60</v>
      </c>
      <c r="CO2" s="289" t="s">
        <v>55</v>
      </c>
      <c r="CP2" s="285" t="s">
        <v>130</v>
      </c>
      <c r="CQ2" s="409" t="s">
        <v>57</v>
      </c>
      <c r="CR2" s="413" t="s">
        <v>60</v>
      </c>
      <c r="CS2" s="407" t="s">
        <v>55</v>
      </c>
      <c r="CT2" s="196"/>
      <c r="CU2" s="171" t="s">
        <v>56</v>
      </c>
      <c r="CV2" s="172" t="s">
        <v>83</v>
      </c>
      <c r="CW2" s="172" t="s">
        <v>49</v>
      </c>
      <c r="CX2" s="173" t="s">
        <v>53</v>
      </c>
      <c r="CY2" s="288" t="s">
        <v>54</v>
      </c>
      <c r="CZ2" s="284" t="s">
        <v>155</v>
      </c>
      <c r="DA2" s="409" t="s">
        <v>57</v>
      </c>
      <c r="DB2" s="411" t="s">
        <v>60</v>
      </c>
      <c r="DC2" s="289" t="s">
        <v>55</v>
      </c>
      <c r="DD2" s="285" t="s">
        <v>130</v>
      </c>
      <c r="DE2" s="409" t="s">
        <v>57</v>
      </c>
      <c r="DF2" s="413" t="s">
        <v>60</v>
      </c>
      <c r="DG2" s="407" t="s">
        <v>55</v>
      </c>
      <c r="DH2" s="196"/>
      <c r="DI2" s="171" t="s">
        <v>56</v>
      </c>
      <c r="DJ2" s="172" t="s">
        <v>83</v>
      </c>
      <c r="DK2" s="172" t="s">
        <v>49</v>
      </c>
      <c r="DL2" s="173" t="s">
        <v>53</v>
      </c>
      <c r="DM2" s="288" t="s">
        <v>54</v>
      </c>
      <c r="DN2" s="284" t="s">
        <v>155</v>
      </c>
      <c r="DO2" s="409" t="s">
        <v>57</v>
      </c>
      <c r="DP2" s="411" t="s">
        <v>60</v>
      </c>
      <c r="DQ2" s="289" t="s">
        <v>55</v>
      </c>
      <c r="DR2" s="285" t="s">
        <v>130</v>
      </c>
      <c r="DS2" s="409" t="s">
        <v>57</v>
      </c>
      <c r="DT2" s="413" t="s">
        <v>60</v>
      </c>
      <c r="DU2" s="407" t="s">
        <v>55</v>
      </c>
      <c r="DV2" s="196"/>
      <c r="DW2" s="171" t="s">
        <v>56</v>
      </c>
      <c r="DX2" s="172" t="s">
        <v>83</v>
      </c>
      <c r="DY2" s="172" t="s">
        <v>49</v>
      </c>
      <c r="DZ2" s="173" t="s">
        <v>53</v>
      </c>
      <c r="EA2" s="288" t="s">
        <v>54</v>
      </c>
      <c r="EB2" s="284" t="s">
        <v>155</v>
      </c>
      <c r="EC2" s="409" t="s">
        <v>57</v>
      </c>
      <c r="ED2" s="411" t="s">
        <v>60</v>
      </c>
      <c r="EE2" s="289" t="s">
        <v>55</v>
      </c>
      <c r="EF2" s="285" t="s">
        <v>130</v>
      </c>
      <c r="EG2" s="409" t="s">
        <v>57</v>
      </c>
      <c r="EH2" s="413" t="s">
        <v>60</v>
      </c>
      <c r="EI2" s="407" t="s">
        <v>55</v>
      </c>
      <c r="EJ2" s="196"/>
      <c r="EK2" s="171" t="s">
        <v>56</v>
      </c>
      <c r="EL2" s="172" t="s">
        <v>83</v>
      </c>
      <c r="EM2" s="172" t="s">
        <v>49</v>
      </c>
      <c r="EN2" s="173" t="s">
        <v>53</v>
      </c>
      <c r="EO2" s="288" t="s">
        <v>54</v>
      </c>
      <c r="EP2" s="284" t="s">
        <v>155</v>
      </c>
      <c r="EQ2" s="409" t="s">
        <v>57</v>
      </c>
      <c r="ER2" s="411" t="s">
        <v>60</v>
      </c>
      <c r="ES2" s="289" t="s">
        <v>55</v>
      </c>
      <c r="ET2" s="285" t="s">
        <v>130</v>
      </c>
      <c r="EU2" s="409" t="s">
        <v>57</v>
      </c>
      <c r="EV2" s="413" t="s">
        <v>60</v>
      </c>
      <c r="EW2" s="407" t="s">
        <v>55</v>
      </c>
      <c r="EX2" s="196"/>
      <c r="EY2" s="171" t="s">
        <v>56</v>
      </c>
      <c r="EZ2" s="172" t="s">
        <v>83</v>
      </c>
      <c r="FA2" s="172" t="s">
        <v>49</v>
      </c>
      <c r="FB2" s="173" t="s">
        <v>53</v>
      </c>
      <c r="FC2" s="288" t="s">
        <v>54</v>
      </c>
      <c r="FD2" s="284" t="s">
        <v>155</v>
      </c>
      <c r="FE2" s="409" t="s">
        <v>57</v>
      </c>
      <c r="FF2" s="411" t="s">
        <v>60</v>
      </c>
      <c r="FG2" s="289" t="s">
        <v>55</v>
      </c>
      <c r="FH2" s="285" t="s">
        <v>130</v>
      </c>
      <c r="FI2" s="409" t="s">
        <v>57</v>
      </c>
      <c r="FJ2" s="413" t="s">
        <v>60</v>
      </c>
      <c r="FK2" s="407" t="s">
        <v>55</v>
      </c>
      <c r="FL2" s="196"/>
    </row>
    <row r="3" spans="1:168" s="1" customFormat="1" x14ac:dyDescent="0.25">
      <c r="A3" s="174"/>
      <c r="B3" s="175"/>
      <c r="C3" s="175"/>
      <c r="D3" s="176"/>
      <c r="E3" s="290"/>
      <c r="F3" s="286">
        <v>0.14510000000000001</v>
      </c>
      <c r="G3" s="410"/>
      <c r="H3" s="412"/>
      <c r="I3" s="291"/>
      <c r="J3" s="287">
        <v>0.2</v>
      </c>
      <c r="K3" s="410"/>
      <c r="L3" s="414"/>
      <c r="M3" s="408"/>
      <c r="N3" s="100"/>
      <c r="O3" s="174"/>
      <c r="P3" s="175"/>
      <c r="Q3" s="175"/>
      <c r="R3" s="176"/>
      <c r="S3" s="290"/>
      <c r="T3" s="286">
        <v>0.14510000000000001</v>
      </c>
      <c r="U3" s="410"/>
      <c r="V3" s="412"/>
      <c r="W3" s="291"/>
      <c r="X3" s="287">
        <v>0.2</v>
      </c>
      <c r="Y3" s="410"/>
      <c r="Z3" s="414"/>
      <c r="AA3" s="408"/>
      <c r="AB3" s="100"/>
      <c r="AC3" s="174"/>
      <c r="AD3" s="175"/>
      <c r="AE3" s="175"/>
      <c r="AF3" s="176"/>
      <c r="AG3" s="290"/>
      <c r="AH3" s="286">
        <v>0.14510000000000001</v>
      </c>
      <c r="AI3" s="410"/>
      <c r="AJ3" s="412"/>
      <c r="AK3" s="291"/>
      <c r="AL3" s="287">
        <v>0.2</v>
      </c>
      <c r="AM3" s="410"/>
      <c r="AN3" s="414"/>
      <c r="AO3" s="408"/>
      <c r="AP3" s="100"/>
      <c r="AQ3" s="174"/>
      <c r="AR3" s="175"/>
      <c r="AS3" s="175"/>
      <c r="AT3" s="176"/>
      <c r="AU3" s="290"/>
      <c r="AV3" s="286">
        <v>0.14510000000000001</v>
      </c>
      <c r="AW3" s="410"/>
      <c r="AX3" s="412"/>
      <c r="AY3" s="291"/>
      <c r="AZ3" s="287">
        <v>0.2</v>
      </c>
      <c r="BA3" s="410"/>
      <c r="BB3" s="414"/>
      <c r="BC3" s="408"/>
      <c r="BD3" s="100"/>
      <c r="BE3" s="174"/>
      <c r="BF3" s="175"/>
      <c r="BG3" s="175"/>
      <c r="BH3" s="176"/>
      <c r="BI3" s="290"/>
      <c r="BJ3" s="286">
        <v>0.14510000000000001</v>
      </c>
      <c r="BK3" s="410"/>
      <c r="BL3" s="412"/>
      <c r="BM3" s="291"/>
      <c r="BN3" s="287">
        <v>0.2</v>
      </c>
      <c r="BO3" s="410"/>
      <c r="BP3" s="414"/>
      <c r="BQ3" s="408"/>
      <c r="BR3" s="100"/>
      <c r="BS3" s="174"/>
      <c r="BT3" s="175"/>
      <c r="BU3" s="175"/>
      <c r="BV3" s="176"/>
      <c r="BW3" s="290"/>
      <c r="BX3" s="286">
        <v>0.14510000000000001</v>
      </c>
      <c r="BY3" s="410"/>
      <c r="BZ3" s="412"/>
      <c r="CA3" s="291"/>
      <c r="CB3" s="287">
        <v>0.2</v>
      </c>
      <c r="CC3" s="410"/>
      <c r="CD3" s="414"/>
      <c r="CE3" s="408"/>
      <c r="CF3" s="100"/>
      <c r="CG3" s="174"/>
      <c r="CH3" s="175"/>
      <c r="CI3" s="175"/>
      <c r="CJ3" s="176"/>
      <c r="CK3" s="290"/>
      <c r="CL3" s="286">
        <v>0.14510000000000001</v>
      </c>
      <c r="CM3" s="410"/>
      <c r="CN3" s="412"/>
      <c r="CO3" s="291"/>
      <c r="CP3" s="287">
        <v>0.2</v>
      </c>
      <c r="CQ3" s="410"/>
      <c r="CR3" s="414"/>
      <c r="CS3" s="408"/>
      <c r="CT3" s="100"/>
      <c r="CU3" s="174"/>
      <c r="CV3" s="175"/>
      <c r="CW3" s="175"/>
      <c r="CX3" s="176"/>
      <c r="CY3" s="290"/>
      <c r="CZ3" s="286">
        <v>0.14510000000000001</v>
      </c>
      <c r="DA3" s="410"/>
      <c r="DB3" s="412"/>
      <c r="DC3" s="291"/>
      <c r="DD3" s="287">
        <v>0.2</v>
      </c>
      <c r="DE3" s="410"/>
      <c r="DF3" s="414"/>
      <c r="DG3" s="408"/>
      <c r="DH3" s="100"/>
      <c r="DI3" s="174"/>
      <c r="DJ3" s="175"/>
      <c r="DK3" s="175"/>
      <c r="DL3" s="176"/>
      <c r="DM3" s="290"/>
      <c r="DN3" s="286">
        <v>0.14510000000000001</v>
      </c>
      <c r="DO3" s="410"/>
      <c r="DP3" s="412"/>
      <c r="DQ3" s="291"/>
      <c r="DR3" s="287">
        <v>0.2</v>
      </c>
      <c r="DS3" s="410"/>
      <c r="DT3" s="414"/>
      <c r="DU3" s="408"/>
      <c r="DV3" s="100"/>
      <c r="DW3" s="174"/>
      <c r="DX3" s="175"/>
      <c r="DY3" s="175"/>
      <c r="DZ3" s="176"/>
      <c r="EA3" s="290"/>
      <c r="EB3" s="286">
        <v>0.14510000000000001</v>
      </c>
      <c r="EC3" s="410"/>
      <c r="ED3" s="412"/>
      <c r="EE3" s="291"/>
      <c r="EF3" s="287">
        <v>0.2</v>
      </c>
      <c r="EG3" s="410"/>
      <c r="EH3" s="414"/>
      <c r="EI3" s="408"/>
      <c r="EJ3" s="100"/>
      <c r="EK3" s="174"/>
      <c r="EL3" s="175"/>
      <c r="EM3" s="175"/>
      <c r="EN3" s="176"/>
      <c r="EO3" s="290"/>
      <c r="EP3" s="286">
        <v>0.14510000000000001</v>
      </c>
      <c r="EQ3" s="410"/>
      <c r="ER3" s="412"/>
      <c r="ES3" s="291"/>
      <c r="ET3" s="287">
        <v>0.2</v>
      </c>
      <c r="EU3" s="410"/>
      <c r="EV3" s="414"/>
      <c r="EW3" s="408"/>
      <c r="EX3" s="100"/>
      <c r="EY3" s="174"/>
      <c r="EZ3" s="175"/>
      <c r="FA3" s="175"/>
      <c r="FB3" s="176"/>
      <c r="FC3" s="290"/>
      <c r="FD3" s="286">
        <v>0.14510000000000001</v>
      </c>
      <c r="FE3" s="410"/>
      <c r="FF3" s="412"/>
      <c r="FG3" s="291"/>
      <c r="FH3" s="287">
        <v>0.2</v>
      </c>
      <c r="FI3" s="410"/>
      <c r="FJ3" s="414"/>
      <c r="FK3" s="408"/>
      <c r="FL3" s="100"/>
    </row>
    <row r="4" spans="1:168" x14ac:dyDescent="0.25">
      <c r="A4" s="26"/>
      <c r="B4" s="26"/>
      <c r="C4" s="26"/>
      <c r="D4" s="162"/>
      <c r="E4" s="155">
        <f t="shared" ref="E4:E18" si="0">+J4/(1-$J$3)</f>
        <v>0</v>
      </c>
      <c r="F4" s="31">
        <f t="shared" ref="F4:F18" si="1">+E4*$F$3</f>
        <v>0</v>
      </c>
      <c r="G4" s="39"/>
      <c r="H4" s="33">
        <f t="shared" ref="H4:H18" si="2">+E4-F4-G4</f>
        <v>0</v>
      </c>
      <c r="I4" s="34" t="e">
        <f t="shared" ref="I4:I18" si="3">+H4/E4</f>
        <v>#DIV/0!</v>
      </c>
      <c r="J4" s="39"/>
      <c r="K4" s="170">
        <f>+G4</f>
        <v>0</v>
      </c>
      <c r="L4" s="30">
        <f>+J4-K4</f>
        <v>0</v>
      </c>
      <c r="M4" s="210" t="e">
        <f>+L4/J4</f>
        <v>#DIV/0!</v>
      </c>
      <c r="N4" s="99"/>
      <c r="O4" s="26"/>
      <c r="P4" s="26"/>
      <c r="Q4" s="26"/>
      <c r="R4" s="162"/>
      <c r="S4" s="155">
        <f>+X4/(1-$X$3)</f>
        <v>0</v>
      </c>
      <c r="T4" s="31">
        <f>+S4*$T$3</f>
        <v>0</v>
      </c>
      <c r="U4" s="39"/>
      <c r="V4" s="33">
        <f t="shared" ref="V4:V18" si="4">+S4-T4-U4</f>
        <v>0</v>
      </c>
      <c r="W4" s="34" t="e">
        <f t="shared" ref="W4:W18" si="5">+V4/S4</f>
        <v>#DIV/0!</v>
      </c>
      <c r="X4" s="39"/>
      <c r="Y4" s="170">
        <f>+U4</f>
        <v>0</v>
      </c>
      <c r="Z4" s="30">
        <f>+X4-Y4</f>
        <v>0</v>
      </c>
      <c r="AA4" s="210" t="e">
        <f>+Z4/X4</f>
        <v>#DIV/0!</v>
      </c>
      <c r="AB4" s="99"/>
      <c r="AC4" s="26"/>
      <c r="AD4" s="26"/>
      <c r="AE4" s="26"/>
      <c r="AF4" s="162"/>
      <c r="AG4" s="155">
        <f>+AL4/(1-$AL$3)</f>
        <v>0</v>
      </c>
      <c r="AH4" s="31">
        <f>+AG4*$AH$3</f>
        <v>0</v>
      </c>
      <c r="AI4" s="39"/>
      <c r="AJ4" s="33">
        <f t="shared" ref="AJ4:AJ18" si="6">+AG4-AH4-AI4</f>
        <v>0</v>
      </c>
      <c r="AK4" s="34" t="e">
        <f t="shared" ref="AK4:AK18" si="7">+AJ4/AG4</f>
        <v>#DIV/0!</v>
      </c>
      <c r="AL4" s="39"/>
      <c r="AM4" s="170">
        <f>+AI4</f>
        <v>0</v>
      </c>
      <c r="AN4" s="30">
        <f>+AL4-AM4</f>
        <v>0</v>
      </c>
      <c r="AO4" s="210" t="e">
        <f>+AN4/AL4</f>
        <v>#DIV/0!</v>
      </c>
      <c r="AP4" s="99"/>
      <c r="AQ4" s="26"/>
      <c r="AR4" s="26"/>
      <c r="AS4" s="26"/>
      <c r="AT4" s="162"/>
      <c r="AU4" s="155">
        <f>+AZ4/(1-$AZ$3)</f>
        <v>0</v>
      </c>
      <c r="AV4" s="31">
        <f>+AU4*$AV$3</f>
        <v>0</v>
      </c>
      <c r="AW4" s="39"/>
      <c r="AX4" s="33">
        <f t="shared" ref="AX4:AX18" si="8">+AU4-AV4-AW4</f>
        <v>0</v>
      </c>
      <c r="AY4" s="34" t="e">
        <f t="shared" ref="AY4:AY18" si="9">+AX4/AU4</f>
        <v>#DIV/0!</v>
      </c>
      <c r="AZ4" s="39"/>
      <c r="BA4" s="170">
        <f>+AW4</f>
        <v>0</v>
      </c>
      <c r="BB4" s="30">
        <f>+AZ4-BA4</f>
        <v>0</v>
      </c>
      <c r="BC4" s="210" t="e">
        <f>+BB4/AZ4</f>
        <v>#DIV/0!</v>
      </c>
      <c r="BD4" s="99"/>
      <c r="BE4" s="26"/>
      <c r="BF4" s="26"/>
      <c r="BG4" s="26"/>
      <c r="BH4" s="162"/>
      <c r="BI4" s="155">
        <f>+BN4/(1-$BN$3)</f>
        <v>0</v>
      </c>
      <c r="BJ4" s="31">
        <f>+BI4*$BJ$3</f>
        <v>0</v>
      </c>
      <c r="BK4" s="39"/>
      <c r="BL4" s="33">
        <f t="shared" ref="BL4:BL18" si="10">+BI4-BJ4-BK4</f>
        <v>0</v>
      </c>
      <c r="BM4" s="34" t="e">
        <f t="shared" ref="BM4:BM18" si="11">+BL4/BI4</f>
        <v>#DIV/0!</v>
      </c>
      <c r="BN4" s="39"/>
      <c r="BO4" s="170">
        <f>+BK4</f>
        <v>0</v>
      </c>
      <c r="BP4" s="30">
        <f>+BN4-BO4</f>
        <v>0</v>
      </c>
      <c r="BQ4" s="210" t="e">
        <f>+BP4/BN4</f>
        <v>#DIV/0!</v>
      </c>
      <c r="BR4" s="99"/>
      <c r="BS4" s="26"/>
      <c r="BT4" s="26"/>
      <c r="BU4" s="26"/>
      <c r="BV4" s="162"/>
      <c r="BW4" s="155">
        <f>+CB4/(1-$CB$3)</f>
        <v>0</v>
      </c>
      <c r="BX4" s="31">
        <f>+BW4*$BX$3</f>
        <v>0</v>
      </c>
      <c r="BY4" s="39"/>
      <c r="BZ4" s="33">
        <f t="shared" ref="BZ4:BZ18" si="12">+BW4-BX4-BY4</f>
        <v>0</v>
      </c>
      <c r="CA4" s="34" t="e">
        <f t="shared" ref="CA4:CA18" si="13">+BZ4/BW4</f>
        <v>#DIV/0!</v>
      </c>
      <c r="CB4" s="39"/>
      <c r="CC4" s="170">
        <f>+BY4</f>
        <v>0</v>
      </c>
      <c r="CD4" s="30">
        <f>+CB4-CC4</f>
        <v>0</v>
      </c>
      <c r="CE4" s="210" t="e">
        <f>+CD4/CB4</f>
        <v>#DIV/0!</v>
      </c>
      <c r="CF4" s="99"/>
      <c r="CG4" s="26"/>
      <c r="CH4" s="26"/>
      <c r="CI4" s="26"/>
      <c r="CJ4" s="162"/>
      <c r="CK4" s="155">
        <f>+CP4/(1-$CP$3)</f>
        <v>0</v>
      </c>
      <c r="CL4" s="31">
        <f>+CK4*$CL$3</f>
        <v>0</v>
      </c>
      <c r="CM4" s="39"/>
      <c r="CN4" s="33">
        <f t="shared" ref="CN4:CN18" si="14">+CK4-CL4-CM4</f>
        <v>0</v>
      </c>
      <c r="CO4" s="34" t="e">
        <f t="shared" ref="CO4:CO18" si="15">+CN4/CK4</f>
        <v>#DIV/0!</v>
      </c>
      <c r="CP4" s="39"/>
      <c r="CQ4" s="170">
        <f>+CM4</f>
        <v>0</v>
      </c>
      <c r="CR4" s="30">
        <f>+CP4-CQ4</f>
        <v>0</v>
      </c>
      <c r="CS4" s="210" t="e">
        <f>+CR4/CP4</f>
        <v>#DIV/0!</v>
      </c>
      <c r="CT4" s="99"/>
      <c r="CU4" s="26"/>
      <c r="CV4" s="26"/>
      <c r="CW4" s="26"/>
      <c r="CX4" s="162"/>
      <c r="CY4" s="155">
        <f>+DD4/(1-$DD$3)</f>
        <v>0</v>
      </c>
      <c r="CZ4" s="31">
        <f>+CY4*$CZ$3</f>
        <v>0</v>
      </c>
      <c r="DA4" s="39"/>
      <c r="DB4" s="33">
        <f t="shared" ref="DB4:DB18" si="16">+CY4-CZ4-DA4</f>
        <v>0</v>
      </c>
      <c r="DC4" s="34" t="e">
        <f t="shared" ref="DC4:DC18" si="17">+DB4/CY4</f>
        <v>#DIV/0!</v>
      </c>
      <c r="DD4" s="39"/>
      <c r="DE4" s="170">
        <f>+DA4</f>
        <v>0</v>
      </c>
      <c r="DF4" s="30">
        <f>+DD4-DE4</f>
        <v>0</v>
      </c>
      <c r="DG4" s="210" t="e">
        <f>+DF4/DD4</f>
        <v>#DIV/0!</v>
      </c>
      <c r="DH4" s="99"/>
      <c r="DI4" s="26"/>
      <c r="DJ4" s="26"/>
      <c r="DK4" s="26"/>
      <c r="DL4" s="162"/>
      <c r="DM4" s="155">
        <f>+DR4/(1-$DR$3)</f>
        <v>0</v>
      </c>
      <c r="DN4" s="31">
        <f>+DM4*$DN$3</f>
        <v>0</v>
      </c>
      <c r="DO4" s="39"/>
      <c r="DP4" s="33">
        <f t="shared" ref="DP4:DP18" si="18">+DM4-DN4-DO4</f>
        <v>0</v>
      </c>
      <c r="DQ4" s="34" t="e">
        <f t="shared" ref="DQ4:DQ18" si="19">+DP4/DM4</f>
        <v>#DIV/0!</v>
      </c>
      <c r="DR4" s="39"/>
      <c r="DS4" s="170">
        <f>+DO4</f>
        <v>0</v>
      </c>
      <c r="DT4" s="30">
        <f>+DR4-DS4</f>
        <v>0</v>
      </c>
      <c r="DU4" s="210" t="e">
        <f>+DT4/DR4</f>
        <v>#DIV/0!</v>
      </c>
      <c r="DV4" s="99"/>
      <c r="DW4" s="26"/>
      <c r="DX4" s="26"/>
      <c r="DY4" s="26"/>
      <c r="DZ4" s="162"/>
      <c r="EA4" s="155">
        <f>+EF4/(1-$EF$3)</f>
        <v>0</v>
      </c>
      <c r="EB4" s="31">
        <f>+EA4*$EB$3</f>
        <v>0</v>
      </c>
      <c r="EC4" s="39"/>
      <c r="ED4" s="33">
        <f t="shared" ref="ED4:ED18" si="20">+EA4-EB4-EC4</f>
        <v>0</v>
      </c>
      <c r="EE4" s="34" t="e">
        <f t="shared" ref="EE4:EE18" si="21">+ED4/EA4</f>
        <v>#DIV/0!</v>
      </c>
      <c r="EF4" s="39"/>
      <c r="EG4" s="170">
        <f>+EC4</f>
        <v>0</v>
      </c>
      <c r="EH4" s="30">
        <f>+EF4-EG4</f>
        <v>0</v>
      </c>
      <c r="EI4" s="210" t="e">
        <f>+EH4/EF4</f>
        <v>#DIV/0!</v>
      </c>
      <c r="EJ4" s="99"/>
      <c r="EK4" s="26"/>
      <c r="EL4" s="26"/>
      <c r="EM4" s="26"/>
      <c r="EN4" s="162"/>
      <c r="EO4" s="155">
        <f>+ET4/(1-$ET$3)</f>
        <v>0</v>
      </c>
      <c r="EP4" s="31">
        <f>+EO4*$EP$3</f>
        <v>0</v>
      </c>
      <c r="EQ4" s="39"/>
      <c r="ER4" s="33">
        <f t="shared" ref="ER4:ER18" si="22">+EO4-EP4-EQ4</f>
        <v>0</v>
      </c>
      <c r="ES4" s="34" t="e">
        <f t="shared" ref="ES4:ES18" si="23">+ER4/EO4</f>
        <v>#DIV/0!</v>
      </c>
      <c r="ET4" s="39"/>
      <c r="EU4" s="170">
        <f>+EQ4</f>
        <v>0</v>
      </c>
      <c r="EV4" s="30">
        <f>+ET4-EU4</f>
        <v>0</v>
      </c>
      <c r="EW4" s="210" t="e">
        <f>+EV4/ET4</f>
        <v>#DIV/0!</v>
      </c>
      <c r="EX4" s="99"/>
      <c r="EY4" s="26"/>
      <c r="EZ4" s="26"/>
      <c r="FA4" s="26"/>
      <c r="FB4" s="162"/>
      <c r="FC4" s="155">
        <f>+FH4/(1-$FH$3)</f>
        <v>0</v>
      </c>
      <c r="FD4" s="31">
        <f>+FC4*$FD$3</f>
        <v>0</v>
      </c>
      <c r="FE4" s="39"/>
      <c r="FF4" s="33">
        <f t="shared" ref="FF4:FF18" si="24">+FC4-FD4-FE4</f>
        <v>0</v>
      </c>
      <c r="FG4" s="34" t="e">
        <f t="shared" ref="FG4:FG18" si="25">+FF4/FC4</f>
        <v>#DIV/0!</v>
      </c>
      <c r="FH4" s="39"/>
      <c r="FI4" s="170">
        <f>+FE4</f>
        <v>0</v>
      </c>
      <c r="FJ4" s="30">
        <f>+FH4-FI4</f>
        <v>0</v>
      </c>
      <c r="FK4" s="210" t="e">
        <f>+FJ4/FH4</f>
        <v>#DIV/0!</v>
      </c>
      <c r="FL4" s="99"/>
    </row>
    <row r="5" spans="1:168" x14ac:dyDescent="0.25">
      <c r="A5" s="26"/>
      <c r="B5" s="20"/>
      <c r="C5" s="20"/>
      <c r="D5" s="163"/>
      <c r="E5" s="155">
        <f t="shared" si="0"/>
        <v>0</v>
      </c>
      <c r="F5" s="32">
        <f t="shared" si="1"/>
        <v>0</v>
      </c>
      <c r="G5" s="39"/>
      <c r="H5" s="33">
        <f t="shared" si="2"/>
        <v>0</v>
      </c>
      <c r="I5" s="34" t="e">
        <f t="shared" si="3"/>
        <v>#DIV/0!</v>
      </c>
      <c r="J5" s="25"/>
      <c r="K5" s="170">
        <f t="shared" ref="K5:K18" si="26">+G5</f>
        <v>0</v>
      </c>
      <c r="L5" s="30">
        <f t="shared" ref="L5:L18" si="27">+J5-K5</f>
        <v>0</v>
      </c>
      <c r="M5" s="210" t="e">
        <f t="shared" ref="M5:M18" si="28">+L5/J5</f>
        <v>#DIV/0!</v>
      </c>
      <c r="N5" s="99"/>
      <c r="O5" s="20"/>
      <c r="P5" s="20"/>
      <c r="Q5" s="20"/>
      <c r="R5" s="163"/>
      <c r="S5" s="155">
        <f>+X5/(1-$X$3)</f>
        <v>0</v>
      </c>
      <c r="T5" s="31">
        <f>+S5*$T$3</f>
        <v>0</v>
      </c>
      <c r="U5" s="39"/>
      <c r="V5" s="33">
        <f t="shared" si="4"/>
        <v>0</v>
      </c>
      <c r="W5" s="34" t="e">
        <f t="shared" si="5"/>
        <v>#DIV/0!</v>
      </c>
      <c r="X5" s="25"/>
      <c r="Y5" s="170">
        <f t="shared" ref="Y5:Y18" si="29">+U5</f>
        <v>0</v>
      </c>
      <c r="Z5" s="30">
        <f t="shared" ref="Z5:Z18" si="30">+X5-Y5</f>
        <v>0</v>
      </c>
      <c r="AA5" s="210" t="e">
        <f t="shared" ref="AA5:AA18" si="31">+Z5/X5</f>
        <v>#DIV/0!</v>
      </c>
      <c r="AB5" s="99"/>
      <c r="AC5" s="20"/>
      <c r="AD5" s="20"/>
      <c r="AE5" s="20"/>
      <c r="AF5" s="163"/>
      <c r="AG5" s="155">
        <f>+AL5/(1-$AL$3)</f>
        <v>0</v>
      </c>
      <c r="AH5" s="31">
        <f>+AG5*$AH$3</f>
        <v>0</v>
      </c>
      <c r="AI5" s="39"/>
      <c r="AJ5" s="33">
        <f t="shared" si="6"/>
        <v>0</v>
      </c>
      <c r="AK5" s="34" t="e">
        <f t="shared" si="7"/>
        <v>#DIV/0!</v>
      </c>
      <c r="AL5" s="25"/>
      <c r="AM5" s="170">
        <f t="shared" ref="AM5:AM18" si="32">+AI5</f>
        <v>0</v>
      </c>
      <c r="AN5" s="30">
        <f t="shared" ref="AN5:AN18" si="33">+AL5-AM5</f>
        <v>0</v>
      </c>
      <c r="AO5" s="210" t="e">
        <f t="shared" ref="AO5:AO18" si="34">+AN5/AL5</f>
        <v>#DIV/0!</v>
      </c>
      <c r="AP5" s="99"/>
      <c r="AQ5" s="20"/>
      <c r="AR5" s="20"/>
      <c r="AS5" s="20"/>
      <c r="AT5" s="163"/>
      <c r="AU5" s="155">
        <f>+AZ5/(1-$AZ$3)</f>
        <v>0</v>
      </c>
      <c r="AV5" s="31">
        <f>+AU5*$AV$3</f>
        <v>0</v>
      </c>
      <c r="AW5" s="39"/>
      <c r="AX5" s="33">
        <f t="shared" si="8"/>
        <v>0</v>
      </c>
      <c r="AY5" s="34" t="e">
        <f t="shared" si="9"/>
        <v>#DIV/0!</v>
      </c>
      <c r="AZ5" s="25"/>
      <c r="BA5" s="170">
        <f t="shared" ref="BA5:BA18" si="35">+AW5</f>
        <v>0</v>
      </c>
      <c r="BB5" s="30">
        <f t="shared" ref="BB5:BB18" si="36">+AZ5-BA5</f>
        <v>0</v>
      </c>
      <c r="BC5" s="210" t="e">
        <f t="shared" ref="BC5:BC18" si="37">+BB5/AZ5</f>
        <v>#DIV/0!</v>
      </c>
      <c r="BD5" s="99"/>
      <c r="BE5" s="20"/>
      <c r="BF5" s="20"/>
      <c r="BG5" s="20"/>
      <c r="BH5" s="163"/>
      <c r="BI5" s="155">
        <f>+BN5/(1-$BN$3)</f>
        <v>0</v>
      </c>
      <c r="BJ5" s="31">
        <f>+BI5*$BJ$3</f>
        <v>0</v>
      </c>
      <c r="BK5" s="39"/>
      <c r="BL5" s="33">
        <f t="shared" si="10"/>
        <v>0</v>
      </c>
      <c r="BM5" s="34" t="e">
        <f t="shared" si="11"/>
        <v>#DIV/0!</v>
      </c>
      <c r="BN5" s="25"/>
      <c r="BO5" s="170">
        <f t="shared" ref="BO5:BO18" si="38">+BK5</f>
        <v>0</v>
      </c>
      <c r="BP5" s="30">
        <f t="shared" ref="BP5:BP18" si="39">+BN5-BO5</f>
        <v>0</v>
      </c>
      <c r="BQ5" s="210" t="e">
        <f t="shared" ref="BQ5:BQ18" si="40">+BP5/BN5</f>
        <v>#DIV/0!</v>
      </c>
      <c r="BR5" s="99"/>
      <c r="BS5" s="20"/>
      <c r="BT5" s="20"/>
      <c r="BU5" s="20"/>
      <c r="BV5" s="163"/>
      <c r="BW5" s="155">
        <f>+CB5/(1-$CB$3)</f>
        <v>0</v>
      </c>
      <c r="BX5" s="31">
        <f>+BW5*$BX$3</f>
        <v>0</v>
      </c>
      <c r="BY5" s="39"/>
      <c r="BZ5" s="33">
        <f t="shared" si="12"/>
        <v>0</v>
      </c>
      <c r="CA5" s="34" t="e">
        <f t="shared" si="13"/>
        <v>#DIV/0!</v>
      </c>
      <c r="CB5" s="25"/>
      <c r="CC5" s="170">
        <f t="shared" ref="CC5:CC18" si="41">+BY5</f>
        <v>0</v>
      </c>
      <c r="CD5" s="30">
        <f t="shared" ref="CD5:CD18" si="42">+CB5-CC5</f>
        <v>0</v>
      </c>
      <c r="CE5" s="210" t="e">
        <f t="shared" ref="CE5:CE18" si="43">+CD5/CB5</f>
        <v>#DIV/0!</v>
      </c>
      <c r="CF5" s="99"/>
      <c r="CG5" s="20"/>
      <c r="CH5" s="20"/>
      <c r="CI5" s="20"/>
      <c r="CJ5" s="163"/>
      <c r="CK5" s="155">
        <f>+CP5/(1-$CP$3)</f>
        <v>0</v>
      </c>
      <c r="CL5" s="31">
        <f>+CK5*$CL$3</f>
        <v>0</v>
      </c>
      <c r="CM5" s="39"/>
      <c r="CN5" s="33">
        <f t="shared" si="14"/>
        <v>0</v>
      </c>
      <c r="CO5" s="34" t="e">
        <f t="shared" si="15"/>
        <v>#DIV/0!</v>
      </c>
      <c r="CP5" s="25"/>
      <c r="CQ5" s="170">
        <f t="shared" ref="CQ5:CQ18" si="44">+CM5</f>
        <v>0</v>
      </c>
      <c r="CR5" s="30">
        <f t="shared" ref="CR5:CR18" si="45">+CP5-CQ5</f>
        <v>0</v>
      </c>
      <c r="CS5" s="210" t="e">
        <f t="shared" ref="CS5:CS18" si="46">+CR5/CP5</f>
        <v>#DIV/0!</v>
      </c>
      <c r="CT5" s="99"/>
      <c r="CU5" s="20"/>
      <c r="CV5" s="20"/>
      <c r="CW5" s="20"/>
      <c r="CX5" s="163"/>
      <c r="CY5" s="155">
        <f>+DD5/(1-$DD$3)</f>
        <v>0</v>
      </c>
      <c r="CZ5" s="31">
        <f>+CY5*$CZ$3</f>
        <v>0</v>
      </c>
      <c r="DA5" s="39"/>
      <c r="DB5" s="33">
        <f t="shared" si="16"/>
        <v>0</v>
      </c>
      <c r="DC5" s="34" t="e">
        <f t="shared" si="17"/>
        <v>#DIV/0!</v>
      </c>
      <c r="DD5" s="25"/>
      <c r="DE5" s="170">
        <f t="shared" ref="DE5:DE18" si="47">+DA5</f>
        <v>0</v>
      </c>
      <c r="DF5" s="30">
        <f t="shared" ref="DF5:DF18" si="48">+DD5-DE5</f>
        <v>0</v>
      </c>
      <c r="DG5" s="210" t="e">
        <f t="shared" ref="DG5:DG18" si="49">+DF5/DD5</f>
        <v>#DIV/0!</v>
      </c>
      <c r="DH5" s="99"/>
      <c r="DI5" s="20"/>
      <c r="DJ5" s="20"/>
      <c r="DK5" s="20"/>
      <c r="DL5" s="163"/>
      <c r="DM5" s="155">
        <f>+DR5/(1-$DR$3)</f>
        <v>0</v>
      </c>
      <c r="DN5" s="31">
        <f>+DM5*$DN$3</f>
        <v>0</v>
      </c>
      <c r="DO5" s="39"/>
      <c r="DP5" s="33">
        <f t="shared" si="18"/>
        <v>0</v>
      </c>
      <c r="DQ5" s="34" t="e">
        <f t="shared" si="19"/>
        <v>#DIV/0!</v>
      </c>
      <c r="DR5" s="25"/>
      <c r="DS5" s="170">
        <f t="shared" ref="DS5:DS18" si="50">+DO5</f>
        <v>0</v>
      </c>
      <c r="DT5" s="30">
        <f t="shared" ref="DT5:DT18" si="51">+DR5-DS5</f>
        <v>0</v>
      </c>
      <c r="DU5" s="210" t="e">
        <f t="shared" ref="DU5:DU18" si="52">+DT5/DR5</f>
        <v>#DIV/0!</v>
      </c>
      <c r="DV5" s="99"/>
      <c r="DW5" s="20"/>
      <c r="DX5" s="20"/>
      <c r="DY5" s="20"/>
      <c r="DZ5" s="163"/>
      <c r="EA5" s="155">
        <f>+EF5/(1-$EF$3)</f>
        <v>0</v>
      </c>
      <c r="EB5" s="31">
        <f>+EA5*$EB$3</f>
        <v>0</v>
      </c>
      <c r="EC5" s="39"/>
      <c r="ED5" s="33">
        <f t="shared" si="20"/>
        <v>0</v>
      </c>
      <c r="EE5" s="34" t="e">
        <f t="shared" si="21"/>
        <v>#DIV/0!</v>
      </c>
      <c r="EF5" s="25"/>
      <c r="EG5" s="170">
        <f t="shared" ref="EG5:EG18" si="53">+EC5</f>
        <v>0</v>
      </c>
      <c r="EH5" s="30">
        <f t="shared" ref="EH5:EH18" si="54">+EF5-EG5</f>
        <v>0</v>
      </c>
      <c r="EI5" s="210" t="e">
        <f t="shared" ref="EI5:EI18" si="55">+EH5/EF5</f>
        <v>#DIV/0!</v>
      </c>
      <c r="EJ5" s="99"/>
      <c r="EK5" s="20"/>
      <c r="EL5" s="20"/>
      <c r="EM5" s="20"/>
      <c r="EN5" s="163"/>
      <c r="EO5" s="155">
        <f>+ET5/(1-$ET$3)</f>
        <v>0</v>
      </c>
      <c r="EP5" s="31">
        <f>+EO5*$EP$3</f>
        <v>0</v>
      </c>
      <c r="EQ5" s="39"/>
      <c r="ER5" s="33">
        <f t="shared" si="22"/>
        <v>0</v>
      </c>
      <c r="ES5" s="34" t="e">
        <f t="shared" si="23"/>
        <v>#DIV/0!</v>
      </c>
      <c r="ET5" s="25"/>
      <c r="EU5" s="170">
        <f t="shared" ref="EU5:EU18" si="56">+EQ5</f>
        <v>0</v>
      </c>
      <c r="EV5" s="30">
        <f t="shared" ref="EV5:EV18" si="57">+ET5-EU5</f>
        <v>0</v>
      </c>
      <c r="EW5" s="210" t="e">
        <f t="shared" ref="EW5:EW18" si="58">+EV5/ET5</f>
        <v>#DIV/0!</v>
      </c>
      <c r="EX5" s="99"/>
      <c r="EY5" s="20"/>
      <c r="EZ5" s="20"/>
      <c r="FA5" s="20"/>
      <c r="FB5" s="163"/>
      <c r="FC5" s="155">
        <f>+FH5/(1-$FH$3)</f>
        <v>0</v>
      </c>
      <c r="FD5" s="31">
        <f>+FC5*$FD$3</f>
        <v>0</v>
      </c>
      <c r="FE5" s="39"/>
      <c r="FF5" s="33">
        <f t="shared" si="24"/>
        <v>0</v>
      </c>
      <c r="FG5" s="34" t="e">
        <f t="shared" si="25"/>
        <v>#DIV/0!</v>
      </c>
      <c r="FH5" s="25"/>
      <c r="FI5" s="170">
        <f t="shared" ref="FI5:FI18" si="59">+FE5</f>
        <v>0</v>
      </c>
      <c r="FJ5" s="30">
        <f t="shared" ref="FJ5:FJ18" si="60">+FH5-FI5</f>
        <v>0</v>
      </c>
      <c r="FK5" s="210" t="e">
        <f t="shared" ref="FK5:FK18" si="61">+FJ5/FH5</f>
        <v>#DIV/0!</v>
      </c>
      <c r="FL5" s="99"/>
    </row>
    <row r="6" spans="1:168" x14ac:dyDescent="0.25">
      <c r="A6" s="26"/>
      <c r="B6" s="20"/>
      <c r="C6" s="20"/>
      <c r="D6" s="163"/>
      <c r="E6" s="155">
        <f t="shared" si="0"/>
        <v>0</v>
      </c>
      <c r="F6" s="32">
        <f t="shared" si="1"/>
        <v>0</v>
      </c>
      <c r="G6" s="39"/>
      <c r="H6" s="33">
        <f t="shared" si="2"/>
        <v>0</v>
      </c>
      <c r="I6" s="34" t="e">
        <f t="shared" si="3"/>
        <v>#DIV/0!</v>
      </c>
      <c r="J6" s="25"/>
      <c r="K6" s="170">
        <f t="shared" si="26"/>
        <v>0</v>
      </c>
      <c r="L6" s="30">
        <f t="shared" si="27"/>
        <v>0</v>
      </c>
      <c r="M6" s="210" t="e">
        <f t="shared" si="28"/>
        <v>#DIV/0!</v>
      </c>
      <c r="N6" s="99"/>
      <c r="O6" s="20"/>
      <c r="P6" s="20"/>
      <c r="Q6" s="20"/>
      <c r="R6" s="163"/>
      <c r="S6" s="155">
        <f>+X6/(1-$X$3)</f>
        <v>0</v>
      </c>
      <c r="T6" s="31">
        <f>+S6*$T$3</f>
        <v>0</v>
      </c>
      <c r="U6" s="39"/>
      <c r="V6" s="33">
        <f t="shared" si="4"/>
        <v>0</v>
      </c>
      <c r="W6" s="34" t="e">
        <f t="shared" si="5"/>
        <v>#DIV/0!</v>
      </c>
      <c r="X6" s="25"/>
      <c r="Y6" s="170">
        <f t="shared" si="29"/>
        <v>0</v>
      </c>
      <c r="Z6" s="30">
        <f t="shared" si="30"/>
        <v>0</v>
      </c>
      <c r="AA6" s="210" t="e">
        <f t="shared" si="31"/>
        <v>#DIV/0!</v>
      </c>
      <c r="AB6" s="99"/>
      <c r="AC6" s="20"/>
      <c r="AD6" s="20"/>
      <c r="AE6" s="20"/>
      <c r="AF6" s="163"/>
      <c r="AG6" s="155">
        <f>+AL6/(1-$AL$3)</f>
        <v>0</v>
      </c>
      <c r="AH6" s="31">
        <f>+AG6*$AH$3</f>
        <v>0</v>
      </c>
      <c r="AI6" s="39"/>
      <c r="AJ6" s="33">
        <f t="shared" si="6"/>
        <v>0</v>
      </c>
      <c r="AK6" s="34" t="e">
        <f t="shared" si="7"/>
        <v>#DIV/0!</v>
      </c>
      <c r="AL6" s="25"/>
      <c r="AM6" s="170">
        <f t="shared" si="32"/>
        <v>0</v>
      </c>
      <c r="AN6" s="30">
        <f t="shared" si="33"/>
        <v>0</v>
      </c>
      <c r="AO6" s="210" t="e">
        <f t="shared" si="34"/>
        <v>#DIV/0!</v>
      </c>
      <c r="AP6" s="99"/>
      <c r="AQ6" s="20"/>
      <c r="AR6" s="20"/>
      <c r="AS6" s="20"/>
      <c r="AT6" s="163"/>
      <c r="AU6" s="155">
        <f>+AZ6/(1-$AZ$3)</f>
        <v>0</v>
      </c>
      <c r="AV6" s="31">
        <f>+AU6*$AV$3</f>
        <v>0</v>
      </c>
      <c r="AW6" s="39"/>
      <c r="AX6" s="33">
        <f t="shared" si="8"/>
        <v>0</v>
      </c>
      <c r="AY6" s="34" t="e">
        <f t="shared" si="9"/>
        <v>#DIV/0!</v>
      </c>
      <c r="AZ6" s="25"/>
      <c r="BA6" s="170">
        <f t="shared" si="35"/>
        <v>0</v>
      </c>
      <c r="BB6" s="30">
        <f t="shared" si="36"/>
        <v>0</v>
      </c>
      <c r="BC6" s="210" t="e">
        <f t="shared" si="37"/>
        <v>#DIV/0!</v>
      </c>
      <c r="BD6" s="99"/>
      <c r="BE6" s="20"/>
      <c r="BF6" s="20"/>
      <c r="BG6" s="20"/>
      <c r="BH6" s="163"/>
      <c r="BI6" s="155">
        <f>+BN6/(1-$BN$3)</f>
        <v>0</v>
      </c>
      <c r="BJ6" s="31">
        <f>+BI6*$BJ$3</f>
        <v>0</v>
      </c>
      <c r="BK6" s="39"/>
      <c r="BL6" s="33">
        <f t="shared" si="10"/>
        <v>0</v>
      </c>
      <c r="BM6" s="34" t="e">
        <f t="shared" si="11"/>
        <v>#DIV/0!</v>
      </c>
      <c r="BN6" s="25"/>
      <c r="BO6" s="170">
        <f t="shared" si="38"/>
        <v>0</v>
      </c>
      <c r="BP6" s="30">
        <f t="shared" si="39"/>
        <v>0</v>
      </c>
      <c r="BQ6" s="210" t="e">
        <f t="shared" si="40"/>
        <v>#DIV/0!</v>
      </c>
      <c r="BR6" s="99"/>
      <c r="BS6" s="20"/>
      <c r="BT6" s="20"/>
      <c r="BU6" s="20"/>
      <c r="BV6" s="163"/>
      <c r="BW6" s="155">
        <f>+CB6/(1-$CB$3)</f>
        <v>0</v>
      </c>
      <c r="BX6" s="31">
        <f>+BW6*$BX$3</f>
        <v>0</v>
      </c>
      <c r="BY6" s="39"/>
      <c r="BZ6" s="33">
        <f t="shared" si="12"/>
        <v>0</v>
      </c>
      <c r="CA6" s="34" t="e">
        <f t="shared" si="13"/>
        <v>#DIV/0!</v>
      </c>
      <c r="CB6" s="25"/>
      <c r="CC6" s="170">
        <f t="shared" si="41"/>
        <v>0</v>
      </c>
      <c r="CD6" s="30">
        <f t="shared" si="42"/>
        <v>0</v>
      </c>
      <c r="CE6" s="210" t="e">
        <f t="shared" si="43"/>
        <v>#DIV/0!</v>
      </c>
      <c r="CF6" s="99"/>
      <c r="CG6" s="20"/>
      <c r="CH6" s="20"/>
      <c r="CI6" s="20"/>
      <c r="CJ6" s="163"/>
      <c r="CK6" s="155">
        <f>+CP6/(1-$CP$3)</f>
        <v>0</v>
      </c>
      <c r="CL6" s="31">
        <f>+CK6*$CL$3</f>
        <v>0</v>
      </c>
      <c r="CM6" s="39"/>
      <c r="CN6" s="33">
        <f t="shared" si="14"/>
        <v>0</v>
      </c>
      <c r="CO6" s="34" t="e">
        <f t="shared" si="15"/>
        <v>#DIV/0!</v>
      </c>
      <c r="CP6" s="25"/>
      <c r="CQ6" s="170">
        <f t="shared" si="44"/>
        <v>0</v>
      </c>
      <c r="CR6" s="30">
        <f t="shared" si="45"/>
        <v>0</v>
      </c>
      <c r="CS6" s="210" t="e">
        <f t="shared" si="46"/>
        <v>#DIV/0!</v>
      </c>
      <c r="CT6" s="99"/>
      <c r="CU6" s="20"/>
      <c r="CV6" s="20"/>
      <c r="CW6" s="20"/>
      <c r="CX6" s="163"/>
      <c r="CY6" s="155">
        <f>+DD6/(1-$DD$3)</f>
        <v>0</v>
      </c>
      <c r="CZ6" s="31">
        <f>+CY6*$CZ$3</f>
        <v>0</v>
      </c>
      <c r="DA6" s="39"/>
      <c r="DB6" s="33">
        <f t="shared" si="16"/>
        <v>0</v>
      </c>
      <c r="DC6" s="34" t="e">
        <f t="shared" si="17"/>
        <v>#DIV/0!</v>
      </c>
      <c r="DD6" s="25"/>
      <c r="DE6" s="170">
        <f t="shared" si="47"/>
        <v>0</v>
      </c>
      <c r="DF6" s="30">
        <f t="shared" si="48"/>
        <v>0</v>
      </c>
      <c r="DG6" s="210" t="e">
        <f t="shared" si="49"/>
        <v>#DIV/0!</v>
      </c>
      <c r="DH6" s="99"/>
      <c r="DI6" s="20"/>
      <c r="DJ6" s="20"/>
      <c r="DK6" s="20"/>
      <c r="DL6" s="163"/>
      <c r="DM6" s="155">
        <f>+DR6/(1-$DR$3)</f>
        <v>0</v>
      </c>
      <c r="DN6" s="31">
        <f>+DM6*$DN$3</f>
        <v>0</v>
      </c>
      <c r="DO6" s="39"/>
      <c r="DP6" s="33">
        <f t="shared" si="18"/>
        <v>0</v>
      </c>
      <c r="DQ6" s="34" t="e">
        <f t="shared" si="19"/>
        <v>#DIV/0!</v>
      </c>
      <c r="DR6" s="25"/>
      <c r="DS6" s="170">
        <f t="shared" si="50"/>
        <v>0</v>
      </c>
      <c r="DT6" s="30">
        <f t="shared" si="51"/>
        <v>0</v>
      </c>
      <c r="DU6" s="210" t="e">
        <f t="shared" si="52"/>
        <v>#DIV/0!</v>
      </c>
      <c r="DV6" s="99"/>
      <c r="DW6" s="20"/>
      <c r="DX6" s="20"/>
      <c r="DY6" s="20"/>
      <c r="DZ6" s="163"/>
      <c r="EA6" s="155">
        <f>+EF6/(1-$EF$3)</f>
        <v>0</v>
      </c>
      <c r="EB6" s="31">
        <f>+EA6*$EB$3</f>
        <v>0</v>
      </c>
      <c r="EC6" s="39"/>
      <c r="ED6" s="33">
        <f t="shared" si="20"/>
        <v>0</v>
      </c>
      <c r="EE6" s="34" t="e">
        <f t="shared" si="21"/>
        <v>#DIV/0!</v>
      </c>
      <c r="EF6" s="25"/>
      <c r="EG6" s="170">
        <f t="shared" si="53"/>
        <v>0</v>
      </c>
      <c r="EH6" s="30">
        <f t="shared" si="54"/>
        <v>0</v>
      </c>
      <c r="EI6" s="210" t="e">
        <f t="shared" si="55"/>
        <v>#DIV/0!</v>
      </c>
      <c r="EJ6" s="99"/>
      <c r="EK6" s="20"/>
      <c r="EL6" s="20"/>
      <c r="EM6" s="20"/>
      <c r="EN6" s="163"/>
      <c r="EO6" s="155">
        <f>+ET6/(1-$ET$3)</f>
        <v>0</v>
      </c>
      <c r="EP6" s="31">
        <f>+EO6*$EP$3</f>
        <v>0</v>
      </c>
      <c r="EQ6" s="39"/>
      <c r="ER6" s="33">
        <f t="shared" si="22"/>
        <v>0</v>
      </c>
      <c r="ES6" s="34" t="e">
        <f t="shared" si="23"/>
        <v>#DIV/0!</v>
      </c>
      <c r="ET6" s="25"/>
      <c r="EU6" s="170">
        <f t="shared" si="56"/>
        <v>0</v>
      </c>
      <c r="EV6" s="30">
        <f t="shared" si="57"/>
        <v>0</v>
      </c>
      <c r="EW6" s="210" t="e">
        <f t="shared" si="58"/>
        <v>#DIV/0!</v>
      </c>
      <c r="EX6" s="99"/>
      <c r="EY6" s="20"/>
      <c r="EZ6" s="20"/>
      <c r="FA6" s="20"/>
      <c r="FB6" s="163"/>
      <c r="FC6" s="155">
        <f>+FH6/(1-$FH$3)</f>
        <v>0</v>
      </c>
      <c r="FD6" s="31">
        <f>+FC6*$FD$3</f>
        <v>0</v>
      </c>
      <c r="FE6" s="39"/>
      <c r="FF6" s="33">
        <f t="shared" si="24"/>
        <v>0</v>
      </c>
      <c r="FG6" s="34" t="e">
        <f t="shared" si="25"/>
        <v>#DIV/0!</v>
      </c>
      <c r="FH6" s="25"/>
      <c r="FI6" s="170">
        <f t="shared" si="59"/>
        <v>0</v>
      </c>
      <c r="FJ6" s="30">
        <f t="shared" si="60"/>
        <v>0</v>
      </c>
      <c r="FK6" s="210" t="e">
        <f t="shared" si="61"/>
        <v>#DIV/0!</v>
      </c>
      <c r="FL6" s="99"/>
    </row>
    <row r="7" spans="1:168" x14ac:dyDescent="0.25">
      <c r="A7" s="26"/>
      <c r="B7" s="26"/>
      <c r="C7" s="26"/>
      <c r="D7" s="162"/>
      <c r="E7" s="155">
        <f t="shared" si="0"/>
        <v>0</v>
      </c>
      <c r="F7" s="31">
        <f t="shared" si="1"/>
        <v>0</v>
      </c>
      <c r="G7" s="39"/>
      <c r="H7" s="33">
        <f t="shared" si="2"/>
        <v>0</v>
      </c>
      <c r="I7" s="34" t="e">
        <f t="shared" si="3"/>
        <v>#DIV/0!</v>
      </c>
      <c r="J7" s="39"/>
      <c r="K7" s="170">
        <f t="shared" si="26"/>
        <v>0</v>
      </c>
      <c r="L7" s="30">
        <f t="shared" si="27"/>
        <v>0</v>
      </c>
      <c r="M7" s="210" t="e">
        <f t="shared" si="28"/>
        <v>#DIV/0!</v>
      </c>
      <c r="N7" s="99"/>
      <c r="O7" s="26"/>
      <c r="P7" s="26"/>
      <c r="Q7" s="26"/>
      <c r="R7" s="162"/>
      <c r="S7" s="155">
        <f t="shared" ref="S7:S18" si="62">+X7/(1-$X$3)</f>
        <v>0</v>
      </c>
      <c r="T7" s="31">
        <f t="shared" ref="T7:T18" si="63">+S7*$T$3</f>
        <v>0</v>
      </c>
      <c r="U7" s="39"/>
      <c r="V7" s="33">
        <f t="shared" si="4"/>
        <v>0</v>
      </c>
      <c r="W7" s="34" t="e">
        <f t="shared" si="5"/>
        <v>#DIV/0!</v>
      </c>
      <c r="X7" s="39"/>
      <c r="Y7" s="170">
        <f t="shared" si="29"/>
        <v>0</v>
      </c>
      <c r="Z7" s="30">
        <f t="shared" si="30"/>
        <v>0</v>
      </c>
      <c r="AA7" s="210" t="e">
        <f t="shared" si="31"/>
        <v>#DIV/0!</v>
      </c>
      <c r="AB7" s="99"/>
      <c r="AC7" s="26"/>
      <c r="AD7" s="26"/>
      <c r="AE7" s="26"/>
      <c r="AF7" s="162"/>
      <c r="AG7" s="155">
        <f t="shared" ref="AG7:AG18" si="64">+AL7/(1-$AL$3)</f>
        <v>0</v>
      </c>
      <c r="AH7" s="31">
        <f t="shared" ref="AH7:AH18" si="65">+AG7*$AH$3</f>
        <v>0</v>
      </c>
      <c r="AI7" s="39"/>
      <c r="AJ7" s="33">
        <f t="shared" si="6"/>
        <v>0</v>
      </c>
      <c r="AK7" s="34" t="e">
        <f t="shared" si="7"/>
        <v>#DIV/0!</v>
      </c>
      <c r="AL7" s="39"/>
      <c r="AM7" s="170">
        <f t="shared" si="32"/>
        <v>0</v>
      </c>
      <c r="AN7" s="30">
        <f t="shared" si="33"/>
        <v>0</v>
      </c>
      <c r="AO7" s="210" t="e">
        <f t="shared" si="34"/>
        <v>#DIV/0!</v>
      </c>
      <c r="AP7" s="99"/>
      <c r="AQ7" s="26"/>
      <c r="AR7" s="26"/>
      <c r="AS7" s="26"/>
      <c r="AT7" s="162"/>
      <c r="AU7" s="155">
        <f t="shared" ref="AU7:AU18" si="66">+AZ7/(1-$AZ$3)</f>
        <v>0</v>
      </c>
      <c r="AV7" s="31">
        <f t="shared" ref="AV7:AV18" si="67">+AU7*$AV$3</f>
        <v>0</v>
      </c>
      <c r="AW7" s="39"/>
      <c r="AX7" s="33">
        <f t="shared" si="8"/>
        <v>0</v>
      </c>
      <c r="AY7" s="34" t="e">
        <f t="shared" si="9"/>
        <v>#DIV/0!</v>
      </c>
      <c r="AZ7" s="39"/>
      <c r="BA7" s="170">
        <f t="shared" si="35"/>
        <v>0</v>
      </c>
      <c r="BB7" s="30">
        <f t="shared" si="36"/>
        <v>0</v>
      </c>
      <c r="BC7" s="210" t="e">
        <f t="shared" si="37"/>
        <v>#DIV/0!</v>
      </c>
      <c r="BD7" s="99"/>
      <c r="BE7" s="26"/>
      <c r="BF7" s="26"/>
      <c r="BG7" s="26"/>
      <c r="BH7" s="162"/>
      <c r="BI7" s="155">
        <f t="shared" ref="BI7:BI18" si="68">+BN7/(1-$BN$3)</f>
        <v>0</v>
      </c>
      <c r="BJ7" s="31">
        <f t="shared" ref="BJ7:BJ18" si="69">+BI7*$BJ$3</f>
        <v>0</v>
      </c>
      <c r="BK7" s="39"/>
      <c r="BL7" s="33">
        <f t="shared" si="10"/>
        <v>0</v>
      </c>
      <c r="BM7" s="34" t="e">
        <f t="shared" si="11"/>
        <v>#DIV/0!</v>
      </c>
      <c r="BN7" s="39"/>
      <c r="BO7" s="170">
        <f t="shared" si="38"/>
        <v>0</v>
      </c>
      <c r="BP7" s="30">
        <f t="shared" si="39"/>
        <v>0</v>
      </c>
      <c r="BQ7" s="210" t="e">
        <f t="shared" si="40"/>
        <v>#DIV/0!</v>
      </c>
      <c r="BR7" s="99"/>
      <c r="BS7" s="26"/>
      <c r="BT7" s="26"/>
      <c r="BU7" s="26"/>
      <c r="BV7" s="162"/>
      <c r="BW7" s="155">
        <f t="shared" ref="BW7:BW18" si="70">+CB7/(1-$CB$3)</f>
        <v>0</v>
      </c>
      <c r="BX7" s="31">
        <f t="shared" ref="BX7:BX18" si="71">+BW7*$BX$3</f>
        <v>0</v>
      </c>
      <c r="BY7" s="39"/>
      <c r="BZ7" s="33">
        <f t="shared" si="12"/>
        <v>0</v>
      </c>
      <c r="CA7" s="34" t="e">
        <f t="shared" si="13"/>
        <v>#DIV/0!</v>
      </c>
      <c r="CB7" s="39"/>
      <c r="CC7" s="170">
        <f t="shared" si="41"/>
        <v>0</v>
      </c>
      <c r="CD7" s="30">
        <f t="shared" si="42"/>
        <v>0</v>
      </c>
      <c r="CE7" s="210" t="e">
        <f t="shared" si="43"/>
        <v>#DIV/0!</v>
      </c>
      <c r="CF7" s="99"/>
      <c r="CG7" s="26"/>
      <c r="CH7" s="26"/>
      <c r="CI7" s="26"/>
      <c r="CJ7" s="162"/>
      <c r="CK7" s="155">
        <f t="shared" ref="CK7:CK18" si="72">+CP7/(1-$CP$3)</f>
        <v>0</v>
      </c>
      <c r="CL7" s="31">
        <f t="shared" ref="CL7:CL18" si="73">+CK7*$CL$3</f>
        <v>0</v>
      </c>
      <c r="CM7" s="39"/>
      <c r="CN7" s="33">
        <f t="shared" si="14"/>
        <v>0</v>
      </c>
      <c r="CO7" s="34" t="e">
        <f t="shared" si="15"/>
        <v>#DIV/0!</v>
      </c>
      <c r="CP7" s="39"/>
      <c r="CQ7" s="170">
        <f t="shared" si="44"/>
        <v>0</v>
      </c>
      <c r="CR7" s="30">
        <f t="shared" si="45"/>
        <v>0</v>
      </c>
      <c r="CS7" s="210" t="e">
        <f t="shared" si="46"/>
        <v>#DIV/0!</v>
      </c>
      <c r="CT7" s="99"/>
      <c r="CU7" s="26"/>
      <c r="CV7" s="26"/>
      <c r="CW7" s="26"/>
      <c r="CX7" s="162"/>
      <c r="CY7" s="155">
        <f t="shared" ref="CY7:CY18" si="74">+DD7/(1-$DD$3)</f>
        <v>0</v>
      </c>
      <c r="CZ7" s="31">
        <f t="shared" ref="CZ7:CZ18" si="75">+CY7*$CZ$3</f>
        <v>0</v>
      </c>
      <c r="DA7" s="39"/>
      <c r="DB7" s="33">
        <f t="shared" si="16"/>
        <v>0</v>
      </c>
      <c r="DC7" s="34" t="e">
        <f t="shared" si="17"/>
        <v>#DIV/0!</v>
      </c>
      <c r="DD7" s="39"/>
      <c r="DE7" s="170">
        <f t="shared" si="47"/>
        <v>0</v>
      </c>
      <c r="DF7" s="30">
        <f t="shared" si="48"/>
        <v>0</v>
      </c>
      <c r="DG7" s="210" t="e">
        <f t="shared" si="49"/>
        <v>#DIV/0!</v>
      </c>
      <c r="DH7" s="99"/>
      <c r="DI7" s="26"/>
      <c r="DJ7" s="26"/>
      <c r="DK7" s="26"/>
      <c r="DL7" s="162"/>
      <c r="DM7" s="155">
        <f t="shared" ref="DM7:DM18" si="76">+DR7/(1-$DR$3)</f>
        <v>0</v>
      </c>
      <c r="DN7" s="31">
        <f t="shared" ref="DN7:DN18" si="77">+DM7*$DN$3</f>
        <v>0</v>
      </c>
      <c r="DO7" s="39"/>
      <c r="DP7" s="33">
        <f t="shared" si="18"/>
        <v>0</v>
      </c>
      <c r="DQ7" s="34" t="e">
        <f t="shared" si="19"/>
        <v>#DIV/0!</v>
      </c>
      <c r="DR7" s="39"/>
      <c r="DS7" s="170">
        <f t="shared" si="50"/>
        <v>0</v>
      </c>
      <c r="DT7" s="30">
        <f t="shared" si="51"/>
        <v>0</v>
      </c>
      <c r="DU7" s="210" t="e">
        <f t="shared" si="52"/>
        <v>#DIV/0!</v>
      </c>
      <c r="DV7" s="99"/>
      <c r="DW7" s="26"/>
      <c r="DX7" s="26"/>
      <c r="DY7" s="26"/>
      <c r="DZ7" s="162"/>
      <c r="EA7" s="155">
        <f t="shared" ref="EA7:EA18" si="78">+EF7/(1-$EF$3)</f>
        <v>0</v>
      </c>
      <c r="EB7" s="31">
        <f t="shared" ref="EB7:EB18" si="79">+EA7*$EB$3</f>
        <v>0</v>
      </c>
      <c r="EC7" s="39"/>
      <c r="ED7" s="33">
        <f t="shared" si="20"/>
        <v>0</v>
      </c>
      <c r="EE7" s="34" t="e">
        <f t="shared" si="21"/>
        <v>#DIV/0!</v>
      </c>
      <c r="EF7" s="39"/>
      <c r="EG7" s="170">
        <f t="shared" si="53"/>
        <v>0</v>
      </c>
      <c r="EH7" s="30">
        <f t="shared" si="54"/>
        <v>0</v>
      </c>
      <c r="EI7" s="210" t="e">
        <f t="shared" si="55"/>
        <v>#DIV/0!</v>
      </c>
      <c r="EJ7" s="99"/>
      <c r="EK7" s="26"/>
      <c r="EL7" s="26"/>
      <c r="EM7" s="26"/>
      <c r="EN7" s="162"/>
      <c r="EO7" s="155">
        <f t="shared" ref="EO7:EO18" si="80">+ET7/(1-$ET$3)</f>
        <v>0</v>
      </c>
      <c r="EP7" s="31">
        <f t="shared" ref="EP7:EP18" si="81">+EO7*$EP$3</f>
        <v>0</v>
      </c>
      <c r="EQ7" s="39"/>
      <c r="ER7" s="33">
        <f t="shared" si="22"/>
        <v>0</v>
      </c>
      <c r="ES7" s="34" t="e">
        <f t="shared" si="23"/>
        <v>#DIV/0!</v>
      </c>
      <c r="ET7" s="39"/>
      <c r="EU7" s="170">
        <f t="shared" si="56"/>
        <v>0</v>
      </c>
      <c r="EV7" s="30">
        <f t="shared" si="57"/>
        <v>0</v>
      </c>
      <c r="EW7" s="210" t="e">
        <f t="shared" si="58"/>
        <v>#DIV/0!</v>
      </c>
      <c r="EX7" s="99"/>
      <c r="EY7" s="26"/>
      <c r="EZ7" s="26"/>
      <c r="FA7" s="26"/>
      <c r="FB7" s="162"/>
      <c r="FC7" s="155">
        <f t="shared" ref="FC7:FC18" si="82">+FH7/(1-$FH$3)</f>
        <v>0</v>
      </c>
      <c r="FD7" s="31">
        <f t="shared" ref="FD7:FD18" si="83">+FC7*$FD$3</f>
        <v>0</v>
      </c>
      <c r="FE7" s="39"/>
      <c r="FF7" s="33">
        <f t="shared" si="24"/>
        <v>0</v>
      </c>
      <c r="FG7" s="34" t="e">
        <f t="shared" si="25"/>
        <v>#DIV/0!</v>
      </c>
      <c r="FH7" s="39"/>
      <c r="FI7" s="170">
        <f t="shared" si="59"/>
        <v>0</v>
      </c>
      <c r="FJ7" s="30">
        <f t="shared" si="60"/>
        <v>0</v>
      </c>
      <c r="FK7" s="210" t="e">
        <f t="shared" si="61"/>
        <v>#DIV/0!</v>
      </c>
      <c r="FL7" s="99"/>
    </row>
    <row r="8" spans="1:168" x14ac:dyDescent="0.25">
      <c r="A8" s="26"/>
      <c r="B8" s="20"/>
      <c r="C8" s="20"/>
      <c r="D8" s="163"/>
      <c r="E8" s="155">
        <f t="shared" si="0"/>
        <v>0</v>
      </c>
      <c r="F8" s="32">
        <f t="shared" si="1"/>
        <v>0</v>
      </c>
      <c r="G8" s="39"/>
      <c r="H8" s="33">
        <f t="shared" si="2"/>
        <v>0</v>
      </c>
      <c r="I8" s="34" t="e">
        <f t="shared" si="3"/>
        <v>#DIV/0!</v>
      </c>
      <c r="J8" s="25"/>
      <c r="K8" s="170">
        <f t="shared" si="26"/>
        <v>0</v>
      </c>
      <c r="L8" s="30">
        <f t="shared" si="27"/>
        <v>0</v>
      </c>
      <c r="M8" s="210" t="e">
        <f t="shared" si="28"/>
        <v>#DIV/0!</v>
      </c>
      <c r="N8" s="99"/>
      <c r="O8" s="20"/>
      <c r="P8" s="20"/>
      <c r="Q8" s="20"/>
      <c r="R8" s="163"/>
      <c r="S8" s="155">
        <f t="shared" si="62"/>
        <v>0</v>
      </c>
      <c r="T8" s="31">
        <f t="shared" si="63"/>
        <v>0</v>
      </c>
      <c r="U8" s="39"/>
      <c r="V8" s="33">
        <f t="shared" si="4"/>
        <v>0</v>
      </c>
      <c r="W8" s="34" t="e">
        <f t="shared" si="5"/>
        <v>#DIV/0!</v>
      </c>
      <c r="X8" s="25"/>
      <c r="Y8" s="170">
        <f t="shared" si="29"/>
        <v>0</v>
      </c>
      <c r="Z8" s="30">
        <f t="shared" si="30"/>
        <v>0</v>
      </c>
      <c r="AA8" s="210" t="e">
        <f t="shared" si="31"/>
        <v>#DIV/0!</v>
      </c>
      <c r="AB8" s="99"/>
      <c r="AC8" s="20"/>
      <c r="AD8" s="20"/>
      <c r="AE8" s="20"/>
      <c r="AF8" s="163"/>
      <c r="AG8" s="155">
        <f t="shared" si="64"/>
        <v>0</v>
      </c>
      <c r="AH8" s="31">
        <f t="shared" si="65"/>
        <v>0</v>
      </c>
      <c r="AI8" s="39"/>
      <c r="AJ8" s="33">
        <f t="shared" si="6"/>
        <v>0</v>
      </c>
      <c r="AK8" s="34" t="e">
        <f t="shared" si="7"/>
        <v>#DIV/0!</v>
      </c>
      <c r="AL8" s="25"/>
      <c r="AM8" s="170">
        <f t="shared" si="32"/>
        <v>0</v>
      </c>
      <c r="AN8" s="30">
        <f t="shared" si="33"/>
        <v>0</v>
      </c>
      <c r="AO8" s="210" t="e">
        <f t="shared" si="34"/>
        <v>#DIV/0!</v>
      </c>
      <c r="AP8" s="99"/>
      <c r="AQ8" s="20"/>
      <c r="AR8" s="20"/>
      <c r="AS8" s="20"/>
      <c r="AT8" s="163"/>
      <c r="AU8" s="155">
        <f t="shared" si="66"/>
        <v>0</v>
      </c>
      <c r="AV8" s="31">
        <f t="shared" si="67"/>
        <v>0</v>
      </c>
      <c r="AW8" s="39"/>
      <c r="AX8" s="33">
        <f t="shared" si="8"/>
        <v>0</v>
      </c>
      <c r="AY8" s="34" t="e">
        <f t="shared" si="9"/>
        <v>#DIV/0!</v>
      </c>
      <c r="AZ8" s="25"/>
      <c r="BA8" s="170">
        <f t="shared" si="35"/>
        <v>0</v>
      </c>
      <c r="BB8" s="30">
        <f t="shared" si="36"/>
        <v>0</v>
      </c>
      <c r="BC8" s="210" t="e">
        <f t="shared" si="37"/>
        <v>#DIV/0!</v>
      </c>
      <c r="BD8" s="99"/>
      <c r="BE8" s="20"/>
      <c r="BF8" s="20"/>
      <c r="BG8" s="20"/>
      <c r="BH8" s="163"/>
      <c r="BI8" s="155">
        <f t="shared" si="68"/>
        <v>0</v>
      </c>
      <c r="BJ8" s="31">
        <f t="shared" si="69"/>
        <v>0</v>
      </c>
      <c r="BK8" s="39"/>
      <c r="BL8" s="33">
        <f t="shared" si="10"/>
        <v>0</v>
      </c>
      <c r="BM8" s="34" t="e">
        <f t="shared" si="11"/>
        <v>#DIV/0!</v>
      </c>
      <c r="BN8" s="25"/>
      <c r="BO8" s="170">
        <f t="shared" si="38"/>
        <v>0</v>
      </c>
      <c r="BP8" s="30">
        <f t="shared" si="39"/>
        <v>0</v>
      </c>
      <c r="BQ8" s="210" t="e">
        <f t="shared" si="40"/>
        <v>#DIV/0!</v>
      </c>
      <c r="BR8" s="99"/>
      <c r="BS8" s="20"/>
      <c r="BT8" s="20"/>
      <c r="BU8" s="20"/>
      <c r="BV8" s="163"/>
      <c r="BW8" s="155">
        <f t="shared" si="70"/>
        <v>0</v>
      </c>
      <c r="BX8" s="31">
        <f t="shared" si="71"/>
        <v>0</v>
      </c>
      <c r="BY8" s="39"/>
      <c r="BZ8" s="33">
        <f t="shared" si="12"/>
        <v>0</v>
      </c>
      <c r="CA8" s="34" t="e">
        <f t="shared" si="13"/>
        <v>#DIV/0!</v>
      </c>
      <c r="CB8" s="25"/>
      <c r="CC8" s="170">
        <f t="shared" si="41"/>
        <v>0</v>
      </c>
      <c r="CD8" s="30">
        <f t="shared" si="42"/>
        <v>0</v>
      </c>
      <c r="CE8" s="210" t="e">
        <f t="shared" si="43"/>
        <v>#DIV/0!</v>
      </c>
      <c r="CF8" s="99"/>
      <c r="CG8" s="20"/>
      <c r="CH8" s="20"/>
      <c r="CI8" s="20"/>
      <c r="CJ8" s="163"/>
      <c r="CK8" s="155">
        <f t="shared" si="72"/>
        <v>0</v>
      </c>
      <c r="CL8" s="31">
        <f t="shared" si="73"/>
        <v>0</v>
      </c>
      <c r="CM8" s="39"/>
      <c r="CN8" s="33">
        <f t="shared" si="14"/>
        <v>0</v>
      </c>
      <c r="CO8" s="34" t="e">
        <f t="shared" si="15"/>
        <v>#DIV/0!</v>
      </c>
      <c r="CP8" s="25"/>
      <c r="CQ8" s="170">
        <f t="shared" si="44"/>
        <v>0</v>
      </c>
      <c r="CR8" s="30">
        <f t="shared" si="45"/>
        <v>0</v>
      </c>
      <c r="CS8" s="210" t="e">
        <f t="shared" si="46"/>
        <v>#DIV/0!</v>
      </c>
      <c r="CT8" s="99"/>
      <c r="CU8" s="20"/>
      <c r="CV8" s="20"/>
      <c r="CW8" s="20"/>
      <c r="CX8" s="163"/>
      <c r="CY8" s="155">
        <f t="shared" si="74"/>
        <v>0</v>
      </c>
      <c r="CZ8" s="31">
        <f t="shared" si="75"/>
        <v>0</v>
      </c>
      <c r="DA8" s="39"/>
      <c r="DB8" s="33">
        <f t="shared" si="16"/>
        <v>0</v>
      </c>
      <c r="DC8" s="34" t="e">
        <f t="shared" si="17"/>
        <v>#DIV/0!</v>
      </c>
      <c r="DD8" s="25"/>
      <c r="DE8" s="170">
        <f t="shared" si="47"/>
        <v>0</v>
      </c>
      <c r="DF8" s="30">
        <f t="shared" si="48"/>
        <v>0</v>
      </c>
      <c r="DG8" s="210" t="e">
        <f t="shared" si="49"/>
        <v>#DIV/0!</v>
      </c>
      <c r="DH8" s="99"/>
      <c r="DI8" s="20"/>
      <c r="DJ8" s="20"/>
      <c r="DK8" s="20"/>
      <c r="DL8" s="163"/>
      <c r="DM8" s="155">
        <f t="shared" si="76"/>
        <v>0</v>
      </c>
      <c r="DN8" s="31">
        <f t="shared" si="77"/>
        <v>0</v>
      </c>
      <c r="DO8" s="39"/>
      <c r="DP8" s="33">
        <f t="shared" si="18"/>
        <v>0</v>
      </c>
      <c r="DQ8" s="34" t="e">
        <f t="shared" si="19"/>
        <v>#DIV/0!</v>
      </c>
      <c r="DR8" s="25"/>
      <c r="DS8" s="170">
        <f t="shared" si="50"/>
        <v>0</v>
      </c>
      <c r="DT8" s="30">
        <f t="shared" si="51"/>
        <v>0</v>
      </c>
      <c r="DU8" s="210" t="e">
        <f t="shared" si="52"/>
        <v>#DIV/0!</v>
      </c>
      <c r="DV8" s="99"/>
      <c r="DW8" s="20"/>
      <c r="DX8" s="20"/>
      <c r="DY8" s="20"/>
      <c r="DZ8" s="163"/>
      <c r="EA8" s="155">
        <f t="shared" si="78"/>
        <v>0</v>
      </c>
      <c r="EB8" s="31">
        <f t="shared" si="79"/>
        <v>0</v>
      </c>
      <c r="EC8" s="39"/>
      <c r="ED8" s="33">
        <f t="shared" si="20"/>
        <v>0</v>
      </c>
      <c r="EE8" s="34" t="e">
        <f t="shared" si="21"/>
        <v>#DIV/0!</v>
      </c>
      <c r="EF8" s="25"/>
      <c r="EG8" s="170">
        <f t="shared" si="53"/>
        <v>0</v>
      </c>
      <c r="EH8" s="30">
        <f t="shared" si="54"/>
        <v>0</v>
      </c>
      <c r="EI8" s="210" t="e">
        <f t="shared" si="55"/>
        <v>#DIV/0!</v>
      </c>
      <c r="EJ8" s="99"/>
      <c r="EK8" s="20"/>
      <c r="EL8" s="20"/>
      <c r="EM8" s="20"/>
      <c r="EN8" s="163"/>
      <c r="EO8" s="155">
        <f t="shared" si="80"/>
        <v>0</v>
      </c>
      <c r="EP8" s="31">
        <f t="shared" si="81"/>
        <v>0</v>
      </c>
      <c r="EQ8" s="39"/>
      <c r="ER8" s="33">
        <f t="shared" si="22"/>
        <v>0</v>
      </c>
      <c r="ES8" s="34" t="e">
        <f t="shared" si="23"/>
        <v>#DIV/0!</v>
      </c>
      <c r="ET8" s="25"/>
      <c r="EU8" s="170">
        <f t="shared" si="56"/>
        <v>0</v>
      </c>
      <c r="EV8" s="30">
        <f t="shared" si="57"/>
        <v>0</v>
      </c>
      <c r="EW8" s="210" t="e">
        <f t="shared" si="58"/>
        <v>#DIV/0!</v>
      </c>
      <c r="EX8" s="99"/>
      <c r="EY8" s="20"/>
      <c r="EZ8" s="20"/>
      <c r="FA8" s="20"/>
      <c r="FB8" s="163"/>
      <c r="FC8" s="155">
        <f t="shared" si="82"/>
        <v>0</v>
      </c>
      <c r="FD8" s="31">
        <f t="shared" si="83"/>
        <v>0</v>
      </c>
      <c r="FE8" s="39"/>
      <c r="FF8" s="33">
        <f t="shared" si="24"/>
        <v>0</v>
      </c>
      <c r="FG8" s="34" t="e">
        <f t="shared" si="25"/>
        <v>#DIV/0!</v>
      </c>
      <c r="FH8" s="25"/>
      <c r="FI8" s="170">
        <f t="shared" si="59"/>
        <v>0</v>
      </c>
      <c r="FJ8" s="30">
        <f t="shared" si="60"/>
        <v>0</v>
      </c>
      <c r="FK8" s="210" t="e">
        <f t="shared" si="61"/>
        <v>#DIV/0!</v>
      </c>
      <c r="FL8" s="99"/>
    </row>
    <row r="9" spans="1:168" x14ac:dyDescent="0.25">
      <c r="A9" s="20"/>
      <c r="B9" s="26"/>
      <c r="C9" s="20"/>
      <c r="D9" s="163"/>
      <c r="E9" s="155">
        <f t="shared" si="0"/>
        <v>0</v>
      </c>
      <c r="F9" s="32">
        <f t="shared" si="1"/>
        <v>0</v>
      </c>
      <c r="G9" s="39"/>
      <c r="H9" s="33">
        <f t="shared" si="2"/>
        <v>0</v>
      </c>
      <c r="I9" s="34" t="e">
        <f t="shared" si="3"/>
        <v>#DIV/0!</v>
      </c>
      <c r="J9" s="25"/>
      <c r="K9" s="170">
        <f t="shared" si="26"/>
        <v>0</v>
      </c>
      <c r="L9" s="30">
        <f t="shared" si="27"/>
        <v>0</v>
      </c>
      <c r="M9" s="210" t="e">
        <f t="shared" si="28"/>
        <v>#DIV/0!</v>
      </c>
      <c r="N9" s="99"/>
      <c r="O9" s="20"/>
      <c r="P9" s="20"/>
      <c r="Q9" s="20"/>
      <c r="R9" s="163"/>
      <c r="S9" s="155">
        <f t="shared" si="62"/>
        <v>0</v>
      </c>
      <c r="T9" s="31">
        <f t="shared" si="63"/>
        <v>0</v>
      </c>
      <c r="U9" s="39"/>
      <c r="V9" s="33">
        <f t="shared" si="4"/>
        <v>0</v>
      </c>
      <c r="W9" s="34" t="e">
        <f t="shared" si="5"/>
        <v>#DIV/0!</v>
      </c>
      <c r="X9" s="25"/>
      <c r="Y9" s="170">
        <f t="shared" si="29"/>
        <v>0</v>
      </c>
      <c r="Z9" s="30">
        <f t="shared" si="30"/>
        <v>0</v>
      </c>
      <c r="AA9" s="210" t="e">
        <f t="shared" si="31"/>
        <v>#DIV/0!</v>
      </c>
      <c r="AB9" s="99"/>
      <c r="AC9" s="20"/>
      <c r="AD9" s="20"/>
      <c r="AE9" s="20"/>
      <c r="AF9" s="163"/>
      <c r="AG9" s="155">
        <f t="shared" si="64"/>
        <v>0</v>
      </c>
      <c r="AH9" s="31">
        <f t="shared" si="65"/>
        <v>0</v>
      </c>
      <c r="AI9" s="39"/>
      <c r="AJ9" s="33">
        <f t="shared" si="6"/>
        <v>0</v>
      </c>
      <c r="AK9" s="34" t="e">
        <f t="shared" si="7"/>
        <v>#DIV/0!</v>
      </c>
      <c r="AL9" s="25"/>
      <c r="AM9" s="170">
        <f t="shared" si="32"/>
        <v>0</v>
      </c>
      <c r="AN9" s="30">
        <f t="shared" si="33"/>
        <v>0</v>
      </c>
      <c r="AO9" s="210" t="e">
        <f t="shared" si="34"/>
        <v>#DIV/0!</v>
      </c>
      <c r="AP9" s="99"/>
      <c r="AQ9" s="20"/>
      <c r="AR9" s="20"/>
      <c r="AS9" s="20"/>
      <c r="AT9" s="163"/>
      <c r="AU9" s="155">
        <f t="shared" si="66"/>
        <v>0</v>
      </c>
      <c r="AV9" s="31">
        <f t="shared" si="67"/>
        <v>0</v>
      </c>
      <c r="AW9" s="39"/>
      <c r="AX9" s="33">
        <f t="shared" si="8"/>
        <v>0</v>
      </c>
      <c r="AY9" s="34" t="e">
        <f t="shared" si="9"/>
        <v>#DIV/0!</v>
      </c>
      <c r="AZ9" s="25"/>
      <c r="BA9" s="170">
        <f t="shared" si="35"/>
        <v>0</v>
      </c>
      <c r="BB9" s="30">
        <f t="shared" si="36"/>
        <v>0</v>
      </c>
      <c r="BC9" s="210" t="e">
        <f t="shared" si="37"/>
        <v>#DIV/0!</v>
      </c>
      <c r="BD9" s="99"/>
      <c r="BE9" s="20"/>
      <c r="BF9" s="20"/>
      <c r="BG9" s="20"/>
      <c r="BH9" s="163"/>
      <c r="BI9" s="155">
        <f t="shared" si="68"/>
        <v>0</v>
      </c>
      <c r="BJ9" s="31">
        <f t="shared" si="69"/>
        <v>0</v>
      </c>
      <c r="BK9" s="39"/>
      <c r="BL9" s="33">
        <f t="shared" si="10"/>
        <v>0</v>
      </c>
      <c r="BM9" s="34" t="e">
        <f t="shared" si="11"/>
        <v>#DIV/0!</v>
      </c>
      <c r="BN9" s="25"/>
      <c r="BO9" s="170">
        <f t="shared" si="38"/>
        <v>0</v>
      </c>
      <c r="BP9" s="30">
        <f t="shared" si="39"/>
        <v>0</v>
      </c>
      <c r="BQ9" s="210" t="e">
        <f t="shared" si="40"/>
        <v>#DIV/0!</v>
      </c>
      <c r="BR9" s="99"/>
      <c r="BS9" s="20"/>
      <c r="BT9" s="20"/>
      <c r="BU9" s="20"/>
      <c r="BV9" s="163"/>
      <c r="BW9" s="155">
        <f t="shared" si="70"/>
        <v>0</v>
      </c>
      <c r="BX9" s="31">
        <f t="shared" si="71"/>
        <v>0</v>
      </c>
      <c r="BY9" s="39"/>
      <c r="BZ9" s="33">
        <f t="shared" si="12"/>
        <v>0</v>
      </c>
      <c r="CA9" s="34" t="e">
        <f t="shared" si="13"/>
        <v>#DIV/0!</v>
      </c>
      <c r="CB9" s="25"/>
      <c r="CC9" s="170">
        <f t="shared" si="41"/>
        <v>0</v>
      </c>
      <c r="CD9" s="30">
        <f t="shared" si="42"/>
        <v>0</v>
      </c>
      <c r="CE9" s="210" t="e">
        <f t="shared" si="43"/>
        <v>#DIV/0!</v>
      </c>
      <c r="CF9" s="99"/>
      <c r="CG9" s="20"/>
      <c r="CH9" s="20"/>
      <c r="CI9" s="20"/>
      <c r="CJ9" s="163"/>
      <c r="CK9" s="155">
        <f t="shared" si="72"/>
        <v>0</v>
      </c>
      <c r="CL9" s="31">
        <f t="shared" si="73"/>
        <v>0</v>
      </c>
      <c r="CM9" s="39"/>
      <c r="CN9" s="33">
        <f t="shared" si="14"/>
        <v>0</v>
      </c>
      <c r="CO9" s="34" t="e">
        <f t="shared" si="15"/>
        <v>#DIV/0!</v>
      </c>
      <c r="CP9" s="25"/>
      <c r="CQ9" s="170">
        <f t="shared" si="44"/>
        <v>0</v>
      </c>
      <c r="CR9" s="30">
        <f t="shared" si="45"/>
        <v>0</v>
      </c>
      <c r="CS9" s="210" t="e">
        <f t="shared" si="46"/>
        <v>#DIV/0!</v>
      </c>
      <c r="CT9" s="99"/>
      <c r="CU9" s="20"/>
      <c r="CV9" s="20"/>
      <c r="CW9" s="20"/>
      <c r="CX9" s="163"/>
      <c r="CY9" s="155">
        <f t="shared" si="74"/>
        <v>0</v>
      </c>
      <c r="CZ9" s="31">
        <f t="shared" si="75"/>
        <v>0</v>
      </c>
      <c r="DA9" s="39"/>
      <c r="DB9" s="33">
        <f t="shared" si="16"/>
        <v>0</v>
      </c>
      <c r="DC9" s="34" t="e">
        <f t="shared" si="17"/>
        <v>#DIV/0!</v>
      </c>
      <c r="DD9" s="25"/>
      <c r="DE9" s="170">
        <f t="shared" si="47"/>
        <v>0</v>
      </c>
      <c r="DF9" s="30">
        <f t="shared" si="48"/>
        <v>0</v>
      </c>
      <c r="DG9" s="210" t="e">
        <f t="shared" si="49"/>
        <v>#DIV/0!</v>
      </c>
      <c r="DH9" s="99"/>
      <c r="DI9" s="20"/>
      <c r="DJ9" s="20"/>
      <c r="DK9" s="20"/>
      <c r="DL9" s="163"/>
      <c r="DM9" s="155">
        <f t="shared" si="76"/>
        <v>0</v>
      </c>
      <c r="DN9" s="31">
        <f t="shared" si="77"/>
        <v>0</v>
      </c>
      <c r="DO9" s="39"/>
      <c r="DP9" s="33">
        <f t="shared" si="18"/>
        <v>0</v>
      </c>
      <c r="DQ9" s="34" t="e">
        <f t="shared" si="19"/>
        <v>#DIV/0!</v>
      </c>
      <c r="DR9" s="25"/>
      <c r="DS9" s="170">
        <f t="shared" si="50"/>
        <v>0</v>
      </c>
      <c r="DT9" s="30">
        <f t="shared" si="51"/>
        <v>0</v>
      </c>
      <c r="DU9" s="210" t="e">
        <f t="shared" si="52"/>
        <v>#DIV/0!</v>
      </c>
      <c r="DV9" s="99"/>
      <c r="DW9" s="20"/>
      <c r="DX9" s="20"/>
      <c r="DY9" s="20"/>
      <c r="DZ9" s="163"/>
      <c r="EA9" s="155">
        <f t="shared" si="78"/>
        <v>0</v>
      </c>
      <c r="EB9" s="31">
        <f t="shared" si="79"/>
        <v>0</v>
      </c>
      <c r="EC9" s="39"/>
      <c r="ED9" s="33">
        <f t="shared" si="20"/>
        <v>0</v>
      </c>
      <c r="EE9" s="34" t="e">
        <f t="shared" si="21"/>
        <v>#DIV/0!</v>
      </c>
      <c r="EF9" s="25"/>
      <c r="EG9" s="170">
        <f t="shared" si="53"/>
        <v>0</v>
      </c>
      <c r="EH9" s="30">
        <f t="shared" si="54"/>
        <v>0</v>
      </c>
      <c r="EI9" s="210" t="e">
        <f t="shared" si="55"/>
        <v>#DIV/0!</v>
      </c>
      <c r="EJ9" s="99"/>
      <c r="EK9" s="20"/>
      <c r="EL9" s="20"/>
      <c r="EM9" s="20"/>
      <c r="EN9" s="163"/>
      <c r="EO9" s="155">
        <f t="shared" si="80"/>
        <v>0</v>
      </c>
      <c r="EP9" s="31">
        <f t="shared" si="81"/>
        <v>0</v>
      </c>
      <c r="EQ9" s="39"/>
      <c r="ER9" s="33">
        <f t="shared" si="22"/>
        <v>0</v>
      </c>
      <c r="ES9" s="34" t="e">
        <f t="shared" si="23"/>
        <v>#DIV/0!</v>
      </c>
      <c r="ET9" s="25"/>
      <c r="EU9" s="170">
        <f t="shared" si="56"/>
        <v>0</v>
      </c>
      <c r="EV9" s="30">
        <f t="shared" si="57"/>
        <v>0</v>
      </c>
      <c r="EW9" s="210" t="e">
        <f t="shared" si="58"/>
        <v>#DIV/0!</v>
      </c>
      <c r="EX9" s="99"/>
      <c r="EY9" s="20"/>
      <c r="EZ9" s="20"/>
      <c r="FA9" s="20"/>
      <c r="FB9" s="163"/>
      <c r="FC9" s="155">
        <f t="shared" si="82"/>
        <v>0</v>
      </c>
      <c r="FD9" s="31">
        <f t="shared" si="83"/>
        <v>0</v>
      </c>
      <c r="FE9" s="39"/>
      <c r="FF9" s="33">
        <f t="shared" si="24"/>
        <v>0</v>
      </c>
      <c r="FG9" s="34" t="e">
        <f t="shared" si="25"/>
        <v>#DIV/0!</v>
      </c>
      <c r="FH9" s="25"/>
      <c r="FI9" s="170">
        <f t="shared" si="59"/>
        <v>0</v>
      </c>
      <c r="FJ9" s="30">
        <f t="shared" si="60"/>
        <v>0</v>
      </c>
      <c r="FK9" s="210" t="e">
        <f t="shared" si="61"/>
        <v>#DIV/0!</v>
      </c>
      <c r="FL9" s="99"/>
    </row>
    <row r="10" spans="1:168" x14ac:dyDescent="0.25">
      <c r="A10" s="26"/>
      <c r="B10" s="26"/>
      <c r="C10" s="26"/>
      <c r="D10" s="162"/>
      <c r="E10" s="155">
        <f t="shared" si="0"/>
        <v>0</v>
      </c>
      <c r="F10" s="31">
        <f t="shared" si="1"/>
        <v>0</v>
      </c>
      <c r="G10" s="39"/>
      <c r="H10" s="33">
        <f t="shared" si="2"/>
        <v>0</v>
      </c>
      <c r="I10" s="34" t="e">
        <f t="shared" si="3"/>
        <v>#DIV/0!</v>
      </c>
      <c r="J10" s="39"/>
      <c r="K10" s="170">
        <f t="shared" si="26"/>
        <v>0</v>
      </c>
      <c r="L10" s="30">
        <f t="shared" si="27"/>
        <v>0</v>
      </c>
      <c r="M10" s="210" t="e">
        <f t="shared" si="28"/>
        <v>#DIV/0!</v>
      </c>
      <c r="N10" s="99"/>
      <c r="O10" s="26"/>
      <c r="P10" s="26"/>
      <c r="Q10" s="26"/>
      <c r="R10" s="162"/>
      <c r="S10" s="155">
        <f t="shared" si="62"/>
        <v>0</v>
      </c>
      <c r="T10" s="31">
        <f t="shared" si="63"/>
        <v>0</v>
      </c>
      <c r="U10" s="39"/>
      <c r="V10" s="33">
        <f t="shared" si="4"/>
        <v>0</v>
      </c>
      <c r="W10" s="34" t="e">
        <f t="shared" si="5"/>
        <v>#DIV/0!</v>
      </c>
      <c r="X10" s="39"/>
      <c r="Y10" s="170">
        <f t="shared" si="29"/>
        <v>0</v>
      </c>
      <c r="Z10" s="30">
        <f t="shared" si="30"/>
        <v>0</v>
      </c>
      <c r="AA10" s="210" t="e">
        <f t="shared" si="31"/>
        <v>#DIV/0!</v>
      </c>
      <c r="AB10" s="99"/>
      <c r="AC10" s="26"/>
      <c r="AD10" s="26"/>
      <c r="AE10" s="26"/>
      <c r="AF10" s="162"/>
      <c r="AG10" s="155">
        <f t="shared" si="64"/>
        <v>0</v>
      </c>
      <c r="AH10" s="31">
        <f t="shared" si="65"/>
        <v>0</v>
      </c>
      <c r="AI10" s="39"/>
      <c r="AJ10" s="33">
        <f t="shared" si="6"/>
        <v>0</v>
      </c>
      <c r="AK10" s="34" t="e">
        <f t="shared" si="7"/>
        <v>#DIV/0!</v>
      </c>
      <c r="AL10" s="39"/>
      <c r="AM10" s="170">
        <f t="shared" si="32"/>
        <v>0</v>
      </c>
      <c r="AN10" s="30">
        <f t="shared" si="33"/>
        <v>0</v>
      </c>
      <c r="AO10" s="210" t="e">
        <f t="shared" si="34"/>
        <v>#DIV/0!</v>
      </c>
      <c r="AP10" s="99"/>
      <c r="AQ10" s="26"/>
      <c r="AR10" s="26"/>
      <c r="AS10" s="26"/>
      <c r="AT10" s="162"/>
      <c r="AU10" s="155">
        <f t="shared" si="66"/>
        <v>0</v>
      </c>
      <c r="AV10" s="31">
        <f t="shared" si="67"/>
        <v>0</v>
      </c>
      <c r="AW10" s="39"/>
      <c r="AX10" s="33">
        <f t="shared" si="8"/>
        <v>0</v>
      </c>
      <c r="AY10" s="34" t="e">
        <f t="shared" si="9"/>
        <v>#DIV/0!</v>
      </c>
      <c r="AZ10" s="39"/>
      <c r="BA10" s="170">
        <f t="shared" si="35"/>
        <v>0</v>
      </c>
      <c r="BB10" s="30">
        <f t="shared" si="36"/>
        <v>0</v>
      </c>
      <c r="BC10" s="210" t="e">
        <f t="shared" si="37"/>
        <v>#DIV/0!</v>
      </c>
      <c r="BD10" s="99"/>
      <c r="BE10" s="26"/>
      <c r="BF10" s="26"/>
      <c r="BG10" s="26"/>
      <c r="BH10" s="162"/>
      <c r="BI10" s="155">
        <f t="shared" si="68"/>
        <v>0</v>
      </c>
      <c r="BJ10" s="31">
        <f t="shared" si="69"/>
        <v>0</v>
      </c>
      <c r="BK10" s="39"/>
      <c r="BL10" s="33">
        <f t="shared" si="10"/>
        <v>0</v>
      </c>
      <c r="BM10" s="34" t="e">
        <f t="shared" si="11"/>
        <v>#DIV/0!</v>
      </c>
      <c r="BN10" s="39"/>
      <c r="BO10" s="170">
        <f t="shared" si="38"/>
        <v>0</v>
      </c>
      <c r="BP10" s="30">
        <f t="shared" si="39"/>
        <v>0</v>
      </c>
      <c r="BQ10" s="210" t="e">
        <f t="shared" si="40"/>
        <v>#DIV/0!</v>
      </c>
      <c r="BR10" s="99"/>
      <c r="BS10" s="26"/>
      <c r="BT10" s="26"/>
      <c r="BU10" s="26"/>
      <c r="BV10" s="162"/>
      <c r="BW10" s="155">
        <f t="shared" si="70"/>
        <v>0</v>
      </c>
      <c r="BX10" s="31">
        <f t="shared" si="71"/>
        <v>0</v>
      </c>
      <c r="BY10" s="39"/>
      <c r="BZ10" s="33">
        <f t="shared" si="12"/>
        <v>0</v>
      </c>
      <c r="CA10" s="34" t="e">
        <f t="shared" si="13"/>
        <v>#DIV/0!</v>
      </c>
      <c r="CB10" s="39"/>
      <c r="CC10" s="170">
        <f t="shared" si="41"/>
        <v>0</v>
      </c>
      <c r="CD10" s="30">
        <f t="shared" si="42"/>
        <v>0</v>
      </c>
      <c r="CE10" s="210" t="e">
        <f t="shared" si="43"/>
        <v>#DIV/0!</v>
      </c>
      <c r="CF10" s="99"/>
      <c r="CG10" s="26"/>
      <c r="CH10" s="26"/>
      <c r="CI10" s="26"/>
      <c r="CJ10" s="162"/>
      <c r="CK10" s="155">
        <f t="shared" si="72"/>
        <v>0</v>
      </c>
      <c r="CL10" s="31">
        <f t="shared" si="73"/>
        <v>0</v>
      </c>
      <c r="CM10" s="39"/>
      <c r="CN10" s="33">
        <f t="shared" si="14"/>
        <v>0</v>
      </c>
      <c r="CO10" s="34" t="e">
        <f t="shared" si="15"/>
        <v>#DIV/0!</v>
      </c>
      <c r="CP10" s="39"/>
      <c r="CQ10" s="170">
        <f t="shared" si="44"/>
        <v>0</v>
      </c>
      <c r="CR10" s="30">
        <f t="shared" si="45"/>
        <v>0</v>
      </c>
      <c r="CS10" s="210" t="e">
        <f t="shared" si="46"/>
        <v>#DIV/0!</v>
      </c>
      <c r="CT10" s="99"/>
      <c r="CU10" s="26"/>
      <c r="CV10" s="26"/>
      <c r="CW10" s="26"/>
      <c r="CX10" s="162"/>
      <c r="CY10" s="155">
        <f t="shared" si="74"/>
        <v>0</v>
      </c>
      <c r="CZ10" s="31">
        <f t="shared" si="75"/>
        <v>0</v>
      </c>
      <c r="DA10" s="39"/>
      <c r="DB10" s="33">
        <f t="shared" si="16"/>
        <v>0</v>
      </c>
      <c r="DC10" s="34" t="e">
        <f t="shared" si="17"/>
        <v>#DIV/0!</v>
      </c>
      <c r="DD10" s="39"/>
      <c r="DE10" s="170">
        <f t="shared" si="47"/>
        <v>0</v>
      </c>
      <c r="DF10" s="30">
        <f t="shared" si="48"/>
        <v>0</v>
      </c>
      <c r="DG10" s="210" t="e">
        <f t="shared" si="49"/>
        <v>#DIV/0!</v>
      </c>
      <c r="DH10" s="99"/>
      <c r="DI10" s="26"/>
      <c r="DJ10" s="26"/>
      <c r="DK10" s="26"/>
      <c r="DL10" s="162"/>
      <c r="DM10" s="155">
        <f t="shared" si="76"/>
        <v>0</v>
      </c>
      <c r="DN10" s="31">
        <f t="shared" si="77"/>
        <v>0</v>
      </c>
      <c r="DO10" s="39"/>
      <c r="DP10" s="33">
        <f t="shared" si="18"/>
        <v>0</v>
      </c>
      <c r="DQ10" s="34" t="e">
        <f t="shared" si="19"/>
        <v>#DIV/0!</v>
      </c>
      <c r="DR10" s="39"/>
      <c r="DS10" s="170">
        <f t="shared" si="50"/>
        <v>0</v>
      </c>
      <c r="DT10" s="30">
        <f t="shared" si="51"/>
        <v>0</v>
      </c>
      <c r="DU10" s="210" t="e">
        <f t="shared" si="52"/>
        <v>#DIV/0!</v>
      </c>
      <c r="DV10" s="99"/>
      <c r="DW10" s="26"/>
      <c r="DX10" s="26"/>
      <c r="DY10" s="26"/>
      <c r="DZ10" s="162"/>
      <c r="EA10" s="155">
        <f t="shared" si="78"/>
        <v>0</v>
      </c>
      <c r="EB10" s="31">
        <f t="shared" si="79"/>
        <v>0</v>
      </c>
      <c r="EC10" s="39"/>
      <c r="ED10" s="33">
        <f t="shared" si="20"/>
        <v>0</v>
      </c>
      <c r="EE10" s="34" t="e">
        <f t="shared" si="21"/>
        <v>#DIV/0!</v>
      </c>
      <c r="EF10" s="39"/>
      <c r="EG10" s="170">
        <f t="shared" si="53"/>
        <v>0</v>
      </c>
      <c r="EH10" s="30">
        <f t="shared" si="54"/>
        <v>0</v>
      </c>
      <c r="EI10" s="210" t="e">
        <f t="shared" si="55"/>
        <v>#DIV/0!</v>
      </c>
      <c r="EJ10" s="99"/>
      <c r="EK10" s="26"/>
      <c r="EL10" s="26"/>
      <c r="EM10" s="26"/>
      <c r="EN10" s="162"/>
      <c r="EO10" s="155">
        <f t="shared" si="80"/>
        <v>0</v>
      </c>
      <c r="EP10" s="31">
        <f t="shared" si="81"/>
        <v>0</v>
      </c>
      <c r="EQ10" s="39"/>
      <c r="ER10" s="33">
        <f t="shared" si="22"/>
        <v>0</v>
      </c>
      <c r="ES10" s="34" t="e">
        <f t="shared" si="23"/>
        <v>#DIV/0!</v>
      </c>
      <c r="ET10" s="39"/>
      <c r="EU10" s="170">
        <f t="shared" si="56"/>
        <v>0</v>
      </c>
      <c r="EV10" s="30">
        <f t="shared" si="57"/>
        <v>0</v>
      </c>
      <c r="EW10" s="210" t="e">
        <f t="shared" si="58"/>
        <v>#DIV/0!</v>
      </c>
      <c r="EX10" s="99"/>
      <c r="EY10" s="26"/>
      <c r="EZ10" s="26"/>
      <c r="FA10" s="26"/>
      <c r="FB10" s="162"/>
      <c r="FC10" s="155">
        <f t="shared" si="82"/>
        <v>0</v>
      </c>
      <c r="FD10" s="31">
        <f t="shared" si="83"/>
        <v>0</v>
      </c>
      <c r="FE10" s="39"/>
      <c r="FF10" s="33">
        <f t="shared" si="24"/>
        <v>0</v>
      </c>
      <c r="FG10" s="34" t="e">
        <f t="shared" si="25"/>
        <v>#DIV/0!</v>
      </c>
      <c r="FH10" s="39"/>
      <c r="FI10" s="170">
        <f t="shared" si="59"/>
        <v>0</v>
      </c>
      <c r="FJ10" s="30">
        <f t="shared" si="60"/>
        <v>0</v>
      </c>
      <c r="FK10" s="210" t="e">
        <f t="shared" si="61"/>
        <v>#DIV/0!</v>
      </c>
      <c r="FL10" s="99"/>
    </row>
    <row r="11" spans="1:168" x14ac:dyDescent="0.25">
      <c r="A11" s="26"/>
      <c r="B11" s="20"/>
      <c r="C11" s="20"/>
      <c r="D11" s="163"/>
      <c r="E11" s="155">
        <f t="shared" si="0"/>
        <v>0</v>
      </c>
      <c r="F11" s="32">
        <f t="shared" si="1"/>
        <v>0</v>
      </c>
      <c r="G11" s="39"/>
      <c r="H11" s="33">
        <f t="shared" si="2"/>
        <v>0</v>
      </c>
      <c r="I11" s="34" t="e">
        <f t="shared" si="3"/>
        <v>#DIV/0!</v>
      </c>
      <c r="J11" s="25"/>
      <c r="K11" s="170">
        <f t="shared" si="26"/>
        <v>0</v>
      </c>
      <c r="L11" s="30">
        <f t="shared" si="27"/>
        <v>0</v>
      </c>
      <c r="M11" s="210" t="e">
        <f t="shared" si="28"/>
        <v>#DIV/0!</v>
      </c>
      <c r="N11" s="99"/>
      <c r="O11" s="20"/>
      <c r="P11" s="20"/>
      <c r="Q11" s="20"/>
      <c r="R11" s="163"/>
      <c r="S11" s="155">
        <f t="shared" si="62"/>
        <v>0</v>
      </c>
      <c r="T11" s="31">
        <f t="shared" si="63"/>
        <v>0</v>
      </c>
      <c r="U11" s="39"/>
      <c r="V11" s="33">
        <f t="shared" si="4"/>
        <v>0</v>
      </c>
      <c r="W11" s="34" t="e">
        <f t="shared" si="5"/>
        <v>#DIV/0!</v>
      </c>
      <c r="X11" s="25"/>
      <c r="Y11" s="170">
        <f t="shared" si="29"/>
        <v>0</v>
      </c>
      <c r="Z11" s="30">
        <f t="shared" si="30"/>
        <v>0</v>
      </c>
      <c r="AA11" s="210" t="e">
        <f t="shared" si="31"/>
        <v>#DIV/0!</v>
      </c>
      <c r="AB11" s="99"/>
      <c r="AC11" s="20"/>
      <c r="AD11" s="20"/>
      <c r="AE11" s="20"/>
      <c r="AF11" s="163"/>
      <c r="AG11" s="155">
        <f t="shared" si="64"/>
        <v>0</v>
      </c>
      <c r="AH11" s="31">
        <f t="shared" si="65"/>
        <v>0</v>
      </c>
      <c r="AI11" s="39"/>
      <c r="AJ11" s="33">
        <f t="shared" si="6"/>
        <v>0</v>
      </c>
      <c r="AK11" s="34" t="e">
        <f t="shared" si="7"/>
        <v>#DIV/0!</v>
      </c>
      <c r="AL11" s="25"/>
      <c r="AM11" s="170">
        <f t="shared" si="32"/>
        <v>0</v>
      </c>
      <c r="AN11" s="30">
        <f t="shared" si="33"/>
        <v>0</v>
      </c>
      <c r="AO11" s="210" t="e">
        <f t="shared" si="34"/>
        <v>#DIV/0!</v>
      </c>
      <c r="AP11" s="99"/>
      <c r="AQ11" s="20"/>
      <c r="AR11" s="20"/>
      <c r="AS11" s="20"/>
      <c r="AT11" s="163"/>
      <c r="AU11" s="155">
        <f t="shared" si="66"/>
        <v>0</v>
      </c>
      <c r="AV11" s="31">
        <f t="shared" si="67"/>
        <v>0</v>
      </c>
      <c r="AW11" s="39"/>
      <c r="AX11" s="33">
        <f t="shared" si="8"/>
        <v>0</v>
      </c>
      <c r="AY11" s="34" t="e">
        <f t="shared" si="9"/>
        <v>#DIV/0!</v>
      </c>
      <c r="AZ11" s="25"/>
      <c r="BA11" s="170">
        <f t="shared" si="35"/>
        <v>0</v>
      </c>
      <c r="BB11" s="30">
        <f t="shared" si="36"/>
        <v>0</v>
      </c>
      <c r="BC11" s="210" t="e">
        <f t="shared" si="37"/>
        <v>#DIV/0!</v>
      </c>
      <c r="BD11" s="99"/>
      <c r="BE11" s="20"/>
      <c r="BF11" s="20"/>
      <c r="BG11" s="20"/>
      <c r="BH11" s="163"/>
      <c r="BI11" s="155">
        <f t="shared" si="68"/>
        <v>0</v>
      </c>
      <c r="BJ11" s="31">
        <f t="shared" si="69"/>
        <v>0</v>
      </c>
      <c r="BK11" s="39"/>
      <c r="BL11" s="33">
        <f t="shared" si="10"/>
        <v>0</v>
      </c>
      <c r="BM11" s="34" t="e">
        <f t="shared" si="11"/>
        <v>#DIV/0!</v>
      </c>
      <c r="BN11" s="25"/>
      <c r="BO11" s="170">
        <f t="shared" si="38"/>
        <v>0</v>
      </c>
      <c r="BP11" s="30">
        <f t="shared" si="39"/>
        <v>0</v>
      </c>
      <c r="BQ11" s="210" t="e">
        <f t="shared" si="40"/>
        <v>#DIV/0!</v>
      </c>
      <c r="BR11" s="99"/>
      <c r="BS11" s="20"/>
      <c r="BT11" s="20"/>
      <c r="BU11" s="20"/>
      <c r="BV11" s="163"/>
      <c r="BW11" s="155">
        <f t="shared" si="70"/>
        <v>0</v>
      </c>
      <c r="BX11" s="31">
        <f t="shared" si="71"/>
        <v>0</v>
      </c>
      <c r="BY11" s="39"/>
      <c r="BZ11" s="33">
        <f t="shared" si="12"/>
        <v>0</v>
      </c>
      <c r="CA11" s="34" t="e">
        <f t="shared" si="13"/>
        <v>#DIV/0!</v>
      </c>
      <c r="CB11" s="25"/>
      <c r="CC11" s="170">
        <f t="shared" si="41"/>
        <v>0</v>
      </c>
      <c r="CD11" s="30">
        <f t="shared" si="42"/>
        <v>0</v>
      </c>
      <c r="CE11" s="210" t="e">
        <f t="shared" si="43"/>
        <v>#DIV/0!</v>
      </c>
      <c r="CF11" s="99"/>
      <c r="CG11" s="20"/>
      <c r="CH11" s="20"/>
      <c r="CI11" s="20"/>
      <c r="CJ11" s="163"/>
      <c r="CK11" s="155">
        <f t="shared" si="72"/>
        <v>0</v>
      </c>
      <c r="CL11" s="31">
        <f t="shared" si="73"/>
        <v>0</v>
      </c>
      <c r="CM11" s="39"/>
      <c r="CN11" s="33">
        <f t="shared" si="14"/>
        <v>0</v>
      </c>
      <c r="CO11" s="34" t="e">
        <f t="shared" si="15"/>
        <v>#DIV/0!</v>
      </c>
      <c r="CP11" s="25"/>
      <c r="CQ11" s="170">
        <f t="shared" si="44"/>
        <v>0</v>
      </c>
      <c r="CR11" s="30">
        <f t="shared" si="45"/>
        <v>0</v>
      </c>
      <c r="CS11" s="210" t="e">
        <f t="shared" si="46"/>
        <v>#DIV/0!</v>
      </c>
      <c r="CT11" s="99"/>
      <c r="CU11" s="20"/>
      <c r="CV11" s="20"/>
      <c r="CW11" s="20"/>
      <c r="CX11" s="163"/>
      <c r="CY11" s="155">
        <f t="shared" si="74"/>
        <v>0</v>
      </c>
      <c r="CZ11" s="31">
        <f t="shared" si="75"/>
        <v>0</v>
      </c>
      <c r="DA11" s="39"/>
      <c r="DB11" s="33">
        <f t="shared" si="16"/>
        <v>0</v>
      </c>
      <c r="DC11" s="34" t="e">
        <f t="shared" si="17"/>
        <v>#DIV/0!</v>
      </c>
      <c r="DD11" s="25"/>
      <c r="DE11" s="170">
        <f t="shared" si="47"/>
        <v>0</v>
      </c>
      <c r="DF11" s="30">
        <f t="shared" si="48"/>
        <v>0</v>
      </c>
      <c r="DG11" s="210" t="e">
        <f t="shared" si="49"/>
        <v>#DIV/0!</v>
      </c>
      <c r="DH11" s="99"/>
      <c r="DI11" s="20"/>
      <c r="DJ11" s="20"/>
      <c r="DK11" s="20"/>
      <c r="DL11" s="163"/>
      <c r="DM11" s="155">
        <f t="shared" si="76"/>
        <v>0</v>
      </c>
      <c r="DN11" s="31">
        <f t="shared" si="77"/>
        <v>0</v>
      </c>
      <c r="DO11" s="39"/>
      <c r="DP11" s="33">
        <f t="shared" si="18"/>
        <v>0</v>
      </c>
      <c r="DQ11" s="34" t="e">
        <f t="shared" si="19"/>
        <v>#DIV/0!</v>
      </c>
      <c r="DR11" s="25"/>
      <c r="DS11" s="170">
        <f t="shared" si="50"/>
        <v>0</v>
      </c>
      <c r="DT11" s="30">
        <f t="shared" si="51"/>
        <v>0</v>
      </c>
      <c r="DU11" s="210" t="e">
        <f t="shared" si="52"/>
        <v>#DIV/0!</v>
      </c>
      <c r="DV11" s="99"/>
      <c r="DW11" s="20"/>
      <c r="DX11" s="20"/>
      <c r="DY11" s="20"/>
      <c r="DZ11" s="163"/>
      <c r="EA11" s="155">
        <f t="shared" si="78"/>
        <v>0</v>
      </c>
      <c r="EB11" s="31">
        <f t="shared" si="79"/>
        <v>0</v>
      </c>
      <c r="EC11" s="39"/>
      <c r="ED11" s="33">
        <f t="shared" si="20"/>
        <v>0</v>
      </c>
      <c r="EE11" s="34" t="e">
        <f t="shared" si="21"/>
        <v>#DIV/0!</v>
      </c>
      <c r="EF11" s="25"/>
      <c r="EG11" s="170">
        <f t="shared" si="53"/>
        <v>0</v>
      </c>
      <c r="EH11" s="30">
        <f t="shared" si="54"/>
        <v>0</v>
      </c>
      <c r="EI11" s="210" t="e">
        <f t="shared" si="55"/>
        <v>#DIV/0!</v>
      </c>
      <c r="EJ11" s="99"/>
      <c r="EK11" s="20"/>
      <c r="EL11" s="20"/>
      <c r="EM11" s="20"/>
      <c r="EN11" s="163"/>
      <c r="EO11" s="155">
        <f t="shared" si="80"/>
        <v>0</v>
      </c>
      <c r="EP11" s="31">
        <f t="shared" si="81"/>
        <v>0</v>
      </c>
      <c r="EQ11" s="39"/>
      <c r="ER11" s="33">
        <f t="shared" si="22"/>
        <v>0</v>
      </c>
      <c r="ES11" s="34" t="e">
        <f t="shared" si="23"/>
        <v>#DIV/0!</v>
      </c>
      <c r="ET11" s="25"/>
      <c r="EU11" s="170">
        <f t="shared" si="56"/>
        <v>0</v>
      </c>
      <c r="EV11" s="30">
        <f t="shared" si="57"/>
        <v>0</v>
      </c>
      <c r="EW11" s="210" t="e">
        <f t="shared" si="58"/>
        <v>#DIV/0!</v>
      </c>
      <c r="EX11" s="99"/>
      <c r="EY11" s="20"/>
      <c r="EZ11" s="20"/>
      <c r="FA11" s="20"/>
      <c r="FB11" s="163"/>
      <c r="FC11" s="155">
        <f t="shared" si="82"/>
        <v>0</v>
      </c>
      <c r="FD11" s="31">
        <f t="shared" si="83"/>
        <v>0</v>
      </c>
      <c r="FE11" s="39"/>
      <c r="FF11" s="33">
        <f t="shared" si="24"/>
        <v>0</v>
      </c>
      <c r="FG11" s="34" t="e">
        <f t="shared" si="25"/>
        <v>#DIV/0!</v>
      </c>
      <c r="FH11" s="25"/>
      <c r="FI11" s="170">
        <f t="shared" si="59"/>
        <v>0</v>
      </c>
      <c r="FJ11" s="30">
        <f t="shared" si="60"/>
        <v>0</v>
      </c>
      <c r="FK11" s="210" t="e">
        <f t="shared" si="61"/>
        <v>#DIV/0!</v>
      </c>
      <c r="FL11" s="99"/>
    </row>
    <row r="12" spans="1:168" x14ac:dyDescent="0.25">
      <c r="A12" s="20"/>
      <c r="B12" s="20"/>
      <c r="C12" s="20"/>
      <c r="D12" s="163"/>
      <c r="E12" s="155">
        <f t="shared" si="0"/>
        <v>0</v>
      </c>
      <c r="F12" s="32">
        <f t="shared" si="1"/>
        <v>0</v>
      </c>
      <c r="G12" s="39"/>
      <c r="H12" s="33">
        <f t="shared" si="2"/>
        <v>0</v>
      </c>
      <c r="I12" s="34" t="e">
        <f t="shared" si="3"/>
        <v>#DIV/0!</v>
      </c>
      <c r="J12" s="25"/>
      <c r="K12" s="170">
        <f t="shared" si="26"/>
        <v>0</v>
      </c>
      <c r="L12" s="30">
        <f t="shared" si="27"/>
        <v>0</v>
      </c>
      <c r="M12" s="210" t="e">
        <f t="shared" si="28"/>
        <v>#DIV/0!</v>
      </c>
      <c r="N12" s="99"/>
      <c r="O12" s="20"/>
      <c r="P12" s="20"/>
      <c r="Q12" s="20"/>
      <c r="R12" s="163"/>
      <c r="S12" s="155">
        <f t="shared" si="62"/>
        <v>0</v>
      </c>
      <c r="T12" s="31">
        <f t="shared" si="63"/>
        <v>0</v>
      </c>
      <c r="U12" s="39"/>
      <c r="V12" s="33">
        <f t="shared" si="4"/>
        <v>0</v>
      </c>
      <c r="W12" s="34" t="e">
        <f t="shared" si="5"/>
        <v>#DIV/0!</v>
      </c>
      <c r="X12" s="25"/>
      <c r="Y12" s="170">
        <f t="shared" si="29"/>
        <v>0</v>
      </c>
      <c r="Z12" s="30">
        <f t="shared" si="30"/>
        <v>0</v>
      </c>
      <c r="AA12" s="210" t="e">
        <f t="shared" si="31"/>
        <v>#DIV/0!</v>
      </c>
      <c r="AB12" s="99"/>
      <c r="AC12" s="20"/>
      <c r="AD12" s="20"/>
      <c r="AE12" s="20"/>
      <c r="AF12" s="163"/>
      <c r="AG12" s="155">
        <f t="shared" si="64"/>
        <v>0</v>
      </c>
      <c r="AH12" s="31">
        <f t="shared" si="65"/>
        <v>0</v>
      </c>
      <c r="AI12" s="39"/>
      <c r="AJ12" s="33">
        <f t="shared" si="6"/>
        <v>0</v>
      </c>
      <c r="AK12" s="34" t="e">
        <f t="shared" si="7"/>
        <v>#DIV/0!</v>
      </c>
      <c r="AL12" s="25"/>
      <c r="AM12" s="170">
        <f t="shared" si="32"/>
        <v>0</v>
      </c>
      <c r="AN12" s="30">
        <f t="shared" si="33"/>
        <v>0</v>
      </c>
      <c r="AO12" s="210" t="e">
        <f t="shared" si="34"/>
        <v>#DIV/0!</v>
      </c>
      <c r="AP12" s="99"/>
      <c r="AQ12" s="20"/>
      <c r="AR12" s="20"/>
      <c r="AS12" s="20"/>
      <c r="AT12" s="163"/>
      <c r="AU12" s="155">
        <f t="shared" si="66"/>
        <v>0</v>
      </c>
      <c r="AV12" s="31">
        <f t="shared" si="67"/>
        <v>0</v>
      </c>
      <c r="AW12" s="39"/>
      <c r="AX12" s="33">
        <f t="shared" si="8"/>
        <v>0</v>
      </c>
      <c r="AY12" s="34" t="e">
        <f t="shared" si="9"/>
        <v>#DIV/0!</v>
      </c>
      <c r="AZ12" s="25"/>
      <c r="BA12" s="170">
        <f t="shared" si="35"/>
        <v>0</v>
      </c>
      <c r="BB12" s="30">
        <f t="shared" si="36"/>
        <v>0</v>
      </c>
      <c r="BC12" s="210" t="e">
        <f t="shared" si="37"/>
        <v>#DIV/0!</v>
      </c>
      <c r="BD12" s="99"/>
      <c r="BE12" s="20"/>
      <c r="BF12" s="20"/>
      <c r="BG12" s="20"/>
      <c r="BH12" s="163"/>
      <c r="BI12" s="155">
        <f t="shared" si="68"/>
        <v>0</v>
      </c>
      <c r="BJ12" s="31">
        <f t="shared" si="69"/>
        <v>0</v>
      </c>
      <c r="BK12" s="39"/>
      <c r="BL12" s="33">
        <f t="shared" si="10"/>
        <v>0</v>
      </c>
      <c r="BM12" s="34" t="e">
        <f t="shared" si="11"/>
        <v>#DIV/0!</v>
      </c>
      <c r="BN12" s="25"/>
      <c r="BO12" s="170">
        <f t="shared" si="38"/>
        <v>0</v>
      </c>
      <c r="BP12" s="30">
        <f t="shared" si="39"/>
        <v>0</v>
      </c>
      <c r="BQ12" s="210" t="e">
        <f t="shared" si="40"/>
        <v>#DIV/0!</v>
      </c>
      <c r="BR12" s="99"/>
      <c r="BS12" s="20"/>
      <c r="BT12" s="20"/>
      <c r="BU12" s="20"/>
      <c r="BV12" s="163"/>
      <c r="BW12" s="155">
        <f t="shared" si="70"/>
        <v>0</v>
      </c>
      <c r="BX12" s="31">
        <f t="shared" si="71"/>
        <v>0</v>
      </c>
      <c r="BY12" s="39"/>
      <c r="BZ12" s="33">
        <f t="shared" si="12"/>
        <v>0</v>
      </c>
      <c r="CA12" s="34" t="e">
        <f t="shared" si="13"/>
        <v>#DIV/0!</v>
      </c>
      <c r="CB12" s="25"/>
      <c r="CC12" s="170">
        <f t="shared" si="41"/>
        <v>0</v>
      </c>
      <c r="CD12" s="30">
        <f t="shared" si="42"/>
        <v>0</v>
      </c>
      <c r="CE12" s="210" t="e">
        <f t="shared" si="43"/>
        <v>#DIV/0!</v>
      </c>
      <c r="CF12" s="99"/>
      <c r="CG12" s="20"/>
      <c r="CH12" s="20"/>
      <c r="CI12" s="20"/>
      <c r="CJ12" s="163"/>
      <c r="CK12" s="155">
        <f t="shared" si="72"/>
        <v>0</v>
      </c>
      <c r="CL12" s="31">
        <f t="shared" si="73"/>
        <v>0</v>
      </c>
      <c r="CM12" s="39"/>
      <c r="CN12" s="33">
        <f t="shared" si="14"/>
        <v>0</v>
      </c>
      <c r="CO12" s="34" t="e">
        <f t="shared" si="15"/>
        <v>#DIV/0!</v>
      </c>
      <c r="CP12" s="25"/>
      <c r="CQ12" s="170">
        <f t="shared" si="44"/>
        <v>0</v>
      </c>
      <c r="CR12" s="30">
        <f t="shared" si="45"/>
        <v>0</v>
      </c>
      <c r="CS12" s="210" t="e">
        <f t="shared" si="46"/>
        <v>#DIV/0!</v>
      </c>
      <c r="CT12" s="99"/>
      <c r="CU12" s="20"/>
      <c r="CV12" s="20"/>
      <c r="CW12" s="20"/>
      <c r="CX12" s="163"/>
      <c r="CY12" s="155">
        <f t="shared" si="74"/>
        <v>0</v>
      </c>
      <c r="CZ12" s="31">
        <f t="shared" si="75"/>
        <v>0</v>
      </c>
      <c r="DA12" s="39"/>
      <c r="DB12" s="33">
        <f t="shared" si="16"/>
        <v>0</v>
      </c>
      <c r="DC12" s="34" t="e">
        <f t="shared" si="17"/>
        <v>#DIV/0!</v>
      </c>
      <c r="DD12" s="25"/>
      <c r="DE12" s="170">
        <f t="shared" si="47"/>
        <v>0</v>
      </c>
      <c r="DF12" s="30">
        <f t="shared" si="48"/>
        <v>0</v>
      </c>
      <c r="DG12" s="210" t="e">
        <f t="shared" si="49"/>
        <v>#DIV/0!</v>
      </c>
      <c r="DH12" s="99"/>
      <c r="DI12" s="20"/>
      <c r="DJ12" s="20"/>
      <c r="DK12" s="20"/>
      <c r="DL12" s="163"/>
      <c r="DM12" s="155">
        <f t="shared" si="76"/>
        <v>0</v>
      </c>
      <c r="DN12" s="31">
        <f t="shared" si="77"/>
        <v>0</v>
      </c>
      <c r="DO12" s="39"/>
      <c r="DP12" s="33">
        <f t="shared" si="18"/>
        <v>0</v>
      </c>
      <c r="DQ12" s="34" t="e">
        <f t="shared" si="19"/>
        <v>#DIV/0!</v>
      </c>
      <c r="DR12" s="25"/>
      <c r="DS12" s="170">
        <f t="shared" si="50"/>
        <v>0</v>
      </c>
      <c r="DT12" s="30">
        <f t="shared" si="51"/>
        <v>0</v>
      </c>
      <c r="DU12" s="210" t="e">
        <f t="shared" si="52"/>
        <v>#DIV/0!</v>
      </c>
      <c r="DV12" s="99"/>
      <c r="DW12" s="20"/>
      <c r="DX12" s="20"/>
      <c r="DY12" s="20"/>
      <c r="DZ12" s="163"/>
      <c r="EA12" s="155">
        <f t="shared" si="78"/>
        <v>0</v>
      </c>
      <c r="EB12" s="31">
        <f t="shared" si="79"/>
        <v>0</v>
      </c>
      <c r="EC12" s="39"/>
      <c r="ED12" s="33">
        <f t="shared" si="20"/>
        <v>0</v>
      </c>
      <c r="EE12" s="34" t="e">
        <f t="shared" si="21"/>
        <v>#DIV/0!</v>
      </c>
      <c r="EF12" s="25"/>
      <c r="EG12" s="170">
        <f t="shared" si="53"/>
        <v>0</v>
      </c>
      <c r="EH12" s="30">
        <f t="shared" si="54"/>
        <v>0</v>
      </c>
      <c r="EI12" s="210" t="e">
        <f t="shared" si="55"/>
        <v>#DIV/0!</v>
      </c>
      <c r="EJ12" s="99"/>
      <c r="EK12" s="20"/>
      <c r="EL12" s="20"/>
      <c r="EM12" s="20"/>
      <c r="EN12" s="163"/>
      <c r="EO12" s="155">
        <f t="shared" si="80"/>
        <v>0</v>
      </c>
      <c r="EP12" s="31">
        <f t="shared" si="81"/>
        <v>0</v>
      </c>
      <c r="EQ12" s="39"/>
      <c r="ER12" s="33">
        <f t="shared" si="22"/>
        <v>0</v>
      </c>
      <c r="ES12" s="34" t="e">
        <f t="shared" si="23"/>
        <v>#DIV/0!</v>
      </c>
      <c r="ET12" s="25"/>
      <c r="EU12" s="170">
        <f t="shared" si="56"/>
        <v>0</v>
      </c>
      <c r="EV12" s="30">
        <f t="shared" si="57"/>
        <v>0</v>
      </c>
      <c r="EW12" s="210" t="e">
        <f t="shared" si="58"/>
        <v>#DIV/0!</v>
      </c>
      <c r="EX12" s="99"/>
      <c r="EY12" s="20"/>
      <c r="EZ12" s="20"/>
      <c r="FA12" s="20"/>
      <c r="FB12" s="163"/>
      <c r="FC12" s="155">
        <f t="shared" si="82"/>
        <v>0</v>
      </c>
      <c r="FD12" s="31">
        <f t="shared" si="83"/>
        <v>0</v>
      </c>
      <c r="FE12" s="39"/>
      <c r="FF12" s="33">
        <f t="shared" si="24"/>
        <v>0</v>
      </c>
      <c r="FG12" s="34" t="e">
        <f t="shared" si="25"/>
        <v>#DIV/0!</v>
      </c>
      <c r="FH12" s="25"/>
      <c r="FI12" s="170">
        <f t="shared" si="59"/>
        <v>0</v>
      </c>
      <c r="FJ12" s="30">
        <f t="shared" si="60"/>
        <v>0</v>
      </c>
      <c r="FK12" s="210" t="e">
        <f t="shared" si="61"/>
        <v>#DIV/0!</v>
      </c>
      <c r="FL12" s="99"/>
    </row>
    <row r="13" spans="1:168" x14ac:dyDescent="0.25">
      <c r="A13" s="26"/>
      <c r="B13" s="20"/>
      <c r="C13" s="20"/>
      <c r="D13" s="162"/>
      <c r="E13" s="155">
        <f t="shared" si="0"/>
        <v>0</v>
      </c>
      <c r="F13" s="31">
        <f t="shared" si="1"/>
        <v>0</v>
      </c>
      <c r="G13" s="39"/>
      <c r="H13" s="33">
        <f t="shared" si="2"/>
        <v>0</v>
      </c>
      <c r="I13" s="34" t="e">
        <f t="shared" si="3"/>
        <v>#DIV/0!</v>
      </c>
      <c r="J13" s="39"/>
      <c r="K13" s="170">
        <f t="shared" si="26"/>
        <v>0</v>
      </c>
      <c r="L13" s="30">
        <f t="shared" si="27"/>
        <v>0</v>
      </c>
      <c r="M13" s="210" t="e">
        <f t="shared" si="28"/>
        <v>#DIV/0!</v>
      </c>
      <c r="N13" s="99"/>
      <c r="O13" s="26"/>
      <c r="P13" s="26"/>
      <c r="Q13" s="26"/>
      <c r="R13" s="162"/>
      <c r="S13" s="155">
        <f t="shared" si="62"/>
        <v>0</v>
      </c>
      <c r="T13" s="31">
        <f t="shared" si="63"/>
        <v>0</v>
      </c>
      <c r="U13" s="39"/>
      <c r="V13" s="33">
        <f t="shared" si="4"/>
        <v>0</v>
      </c>
      <c r="W13" s="34" t="e">
        <f t="shared" si="5"/>
        <v>#DIV/0!</v>
      </c>
      <c r="X13" s="39"/>
      <c r="Y13" s="170">
        <f t="shared" si="29"/>
        <v>0</v>
      </c>
      <c r="Z13" s="30">
        <f t="shared" si="30"/>
        <v>0</v>
      </c>
      <c r="AA13" s="210" t="e">
        <f t="shared" si="31"/>
        <v>#DIV/0!</v>
      </c>
      <c r="AB13" s="99"/>
      <c r="AC13" s="26"/>
      <c r="AD13" s="26"/>
      <c r="AE13" s="26"/>
      <c r="AF13" s="162"/>
      <c r="AG13" s="155">
        <f t="shared" si="64"/>
        <v>0</v>
      </c>
      <c r="AH13" s="31">
        <f t="shared" si="65"/>
        <v>0</v>
      </c>
      <c r="AI13" s="39"/>
      <c r="AJ13" s="33">
        <f t="shared" si="6"/>
        <v>0</v>
      </c>
      <c r="AK13" s="34" t="e">
        <f t="shared" si="7"/>
        <v>#DIV/0!</v>
      </c>
      <c r="AL13" s="39"/>
      <c r="AM13" s="170">
        <f t="shared" si="32"/>
        <v>0</v>
      </c>
      <c r="AN13" s="30">
        <f t="shared" si="33"/>
        <v>0</v>
      </c>
      <c r="AO13" s="210" t="e">
        <f t="shared" si="34"/>
        <v>#DIV/0!</v>
      </c>
      <c r="AP13" s="99"/>
      <c r="AQ13" s="26"/>
      <c r="AR13" s="26"/>
      <c r="AS13" s="26"/>
      <c r="AT13" s="162"/>
      <c r="AU13" s="155">
        <f t="shared" si="66"/>
        <v>0</v>
      </c>
      <c r="AV13" s="31">
        <f t="shared" si="67"/>
        <v>0</v>
      </c>
      <c r="AW13" s="39"/>
      <c r="AX13" s="33">
        <f t="shared" si="8"/>
        <v>0</v>
      </c>
      <c r="AY13" s="34" t="e">
        <f t="shared" si="9"/>
        <v>#DIV/0!</v>
      </c>
      <c r="AZ13" s="39"/>
      <c r="BA13" s="170">
        <f t="shared" si="35"/>
        <v>0</v>
      </c>
      <c r="BB13" s="30">
        <f t="shared" si="36"/>
        <v>0</v>
      </c>
      <c r="BC13" s="210" t="e">
        <f t="shared" si="37"/>
        <v>#DIV/0!</v>
      </c>
      <c r="BD13" s="99"/>
      <c r="BE13" s="26"/>
      <c r="BF13" s="26"/>
      <c r="BG13" s="26"/>
      <c r="BH13" s="162"/>
      <c r="BI13" s="155">
        <f t="shared" si="68"/>
        <v>0</v>
      </c>
      <c r="BJ13" s="31">
        <f t="shared" si="69"/>
        <v>0</v>
      </c>
      <c r="BK13" s="39"/>
      <c r="BL13" s="33">
        <f t="shared" si="10"/>
        <v>0</v>
      </c>
      <c r="BM13" s="34" t="e">
        <f t="shared" si="11"/>
        <v>#DIV/0!</v>
      </c>
      <c r="BN13" s="39"/>
      <c r="BO13" s="170">
        <f t="shared" si="38"/>
        <v>0</v>
      </c>
      <c r="BP13" s="30">
        <f t="shared" si="39"/>
        <v>0</v>
      </c>
      <c r="BQ13" s="210" t="e">
        <f t="shared" si="40"/>
        <v>#DIV/0!</v>
      </c>
      <c r="BR13" s="99"/>
      <c r="BS13" s="26"/>
      <c r="BT13" s="26"/>
      <c r="BU13" s="26"/>
      <c r="BV13" s="162"/>
      <c r="BW13" s="155">
        <f t="shared" si="70"/>
        <v>0</v>
      </c>
      <c r="BX13" s="31">
        <f t="shared" si="71"/>
        <v>0</v>
      </c>
      <c r="BY13" s="39"/>
      <c r="BZ13" s="33">
        <f t="shared" si="12"/>
        <v>0</v>
      </c>
      <c r="CA13" s="34" t="e">
        <f t="shared" si="13"/>
        <v>#DIV/0!</v>
      </c>
      <c r="CB13" s="39"/>
      <c r="CC13" s="170">
        <f t="shared" si="41"/>
        <v>0</v>
      </c>
      <c r="CD13" s="30">
        <f t="shared" si="42"/>
        <v>0</v>
      </c>
      <c r="CE13" s="210" t="e">
        <f t="shared" si="43"/>
        <v>#DIV/0!</v>
      </c>
      <c r="CF13" s="99"/>
      <c r="CG13" s="26"/>
      <c r="CH13" s="26"/>
      <c r="CI13" s="26"/>
      <c r="CJ13" s="162"/>
      <c r="CK13" s="155">
        <f t="shared" si="72"/>
        <v>0</v>
      </c>
      <c r="CL13" s="31">
        <f t="shared" si="73"/>
        <v>0</v>
      </c>
      <c r="CM13" s="39"/>
      <c r="CN13" s="33">
        <f t="shared" si="14"/>
        <v>0</v>
      </c>
      <c r="CO13" s="34" t="e">
        <f t="shared" si="15"/>
        <v>#DIV/0!</v>
      </c>
      <c r="CP13" s="39"/>
      <c r="CQ13" s="170">
        <f t="shared" si="44"/>
        <v>0</v>
      </c>
      <c r="CR13" s="30">
        <f t="shared" si="45"/>
        <v>0</v>
      </c>
      <c r="CS13" s="210" t="e">
        <f t="shared" si="46"/>
        <v>#DIV/0!</v>
      </c>
      <c r="CT13" s="99"/>
      <c r="CU13" s="26"/>
      <c r="CV13" s="26"/>
      <c r="CW13" s="26"/>
      <c r="CX13" s="162"/>
      <c r="CY13" s="155">
        <f t="shared" si="74"/>
        <v>0</v>
      </c>
      <c r="CZ13" s="31">
        <f t="shared" si="75"/>
        <v>0</v>
      </c>
      <c r="DA13" s="39"/>
      <c r="DB13" s="33">
        <f t="shared" si="16"/>
        <v>0</v>
      </c>
      <c r="DC13" s="34" t="e">
        <f t="shared" si="17"/>
        <v>#DIV/0!</v>
      </c>
      <c r="DD13" s="39"/>
      <c r="DE13" s="170">
        <f t="shared" si="47"/>
        <v>0</v>
      </c>
      <c r="DF13" s="30">
        <f t="shared" si="48"/>
        <v>0</v>
      </c>
      <c r="DG13" s="210" t="e">
        <f t="shared" si="49"/>
        <v>#DIV/0!</v>
      </c>
      <c r="DH13" s="99"/>
      <c r="DI13" s="26"/>
      <c r="DJ13" s="26"/>
      <c r="DK13" s="26"/>
      <c r="DL13" s="162"/>
      <c r="DM13" s="155">
        <f t="shared" si="76"/>
        <v>0</v>
      </c>
      <c r="DN13" s="31">
        <f t="shared" si="77"/>
        <v>0</v>
      </c>
      <c r="DO13" s="39"/>
      <c r="DP13" s="33">
        <f t="shared" si="18"/>
        <v>0</v>
      </c>
      <c r="DQ13" s="34" t="e">
        <f t="shared" si="19"/>
        <v>#DIV/0!</v>
      </c>
      <c r="DR13" s="39"/>
      <c r="DS13" s="170">
        <f t="shared" si="50"/>
        <v>0</v>
      </c>
      <c r="DT13" s="30">
        <f t="shared" si="51"/>
        <v>0</v>
      </c>
      <c r="DU13" s="210" t="e">
        <f t="shared" si="52"/>
        <v>#DIV/0!</v>
      </c>
      <c r="DV13" s="99"/>
      <c r="DW13" s="26"/>
      <c r="DX13" s="26"/>
      <c r="DY13" s="26"/>
      <c r="DZ13" s="162"/>
      <c r="EA13" s="155">
        <f t="shared" si="78"/>
        <v>0</v>
      </c>
      <c r="EB13" s="31">
        <f t="shared" si="79"/>
        <v>0</v>
      </c>
      <c r="EC13" s="39"/>
      <c r="ED13" s="33">
        <f t="shared" si="20"/>
        <v>0</v>
      </c>
      <c r="EE13" s="34" t="e">
        <f t="shared" si="21"/>
        <v>#DIV/0!</v>
      </c>
      <c r="EF13" s="39"/>
      <c r="EG13" s="170">
        <f t="shared" si="53"/>
        <v>0</v>
      </c>
      <c r="EH13" s="30">
        <f t="shared" si="54"/>
        <v>0</v>
      </c>
      <c r="EI13" s="210" t="e">
        <f t="shared" si="55"/>
        <v>#DIV/0!</v>
      </c>
      <c r="EJ13" s="99"/>
      <c r="EK13" s="26"/>
      <c r="EL13" s="26"/>
      <c r="EM13" s="26"/>
      <c r="EN13" s="162"/>
      <c r="EO13" s="155">
        <f t="shared" si="80"/>
        <v>0</v>
      </c>
      <c r="EP13" s="31">
        <f t="shared" si="81"/>
        <v>0</v>
      </c>
      <c r="EQ13" s="39"/>
      <c r="ER13" s="33">
        <f t="shared" si="22"/>
        <v>0</v>
      </c>
      <c r="ES13" s="34" t="e">
        <f t="shared" si="23"/>
        <v>#DIV/0!</v>
      </c>
      <c r="ET13" s="39"/>
      <c r="EU13" s="170">
        <f t="shared" si="56"/>
        <v>0</v>
      </c>
      <c r="EV13" s="30">
        <f t="shared" si="57"/>
        <v>0</v>
      </c>
      <c r="EW13" s="210" t="e">
        <f t="shared" si="58"/>
        <v>#DIV/0!</v>
      </c>
      <c r="EX13" s="99"/>
      <c r="EY13" s="26"/>
      <c r="EZ13" s="26"/>
      <c r="FA13" s="26"/>
      <c r="FB13" s="162"/>
      <c r="FC13" s="155">
        <f t="shared" si="82"/>
        <v>0</v>
      </c>
      <c r="FD13" s="31">
        <f t="shared" si="83"/>
        <v>0</v>
      </c>
      <c r="FE13" s="39"/>
      <c r="FF13" s="33">
        <f t="shared" si="24"/>
        <v>0</v>
      </c>
      <c r="FG13" s="34" t="e">
        <f t="shared" si="25"/>
        <v>#DIV/0!</v>
      </c>
      <c r="FH13" s="39"/>
      <c r="FI13" s="170">
        <f t="shared" si="59"/>
        <v>0</v>
      </c>
      <c r="FJ13" s="30">
        <f t="shared" si="60"/>
        <v>0</v>
      </c>
      <c r="FK13" s="210" t="e">
        <f t="shared" si="61"/>
        <v>#DIV/0!</v>
      </c>
      <c r="FL13" s="99"/>
    </row>
    <row r="14" spans="1:168" x14ac:dyDescent="0.25">
      <c r="A14" s="26"/>
      <c r="B14" s="26"/>
      <c r="C14" s="26"/>
      <c r="D14" s="163"/>
      <c r="E14" s="155">
        <f t="shared" si="0"/>
        <v>0</v>
      </c>
      <c r="F14" s="32">
        <f t="shared" si="1"/>
        <v>0</v>
      </c>
      <c r="G14" s="39"/>
      <c r="H14" s="33">
        <f t="shared" si="2"/>
        <v>0</v>
      </c>
      <c r="I14" s="34" t="e">
        <f t="shared" si="3"/>
        <v>#DIV/0!</v>
      </c>
      <c r="J14" s="25"/>
      <c r="K14" s="170">
        <f t="shared" si="26"/>
        <v>0</v>
      </c>
      <c r="L14" s="30">
        <f t="shared" si="27"/>
        <v>0</v>
      </c>
      <c r="M14" s="210" t="e">
        <f t="shared" si="28"/>
        <v>#DIV/0!</v>
      </c>
      <c r="N14" s="99"/>
      <c r="O14" s="20"/>
      <c r="P14" s="20"/>
      <c r="Q14" s="20"/>
      <c r="R14" s="163"/>
      <c r="S14" s="155">
        <f t="shared" si="62"/>
        <v>0</v>
      </c>
      <c r="T14" s="31">
        <f t="shared" si="63"/>
        <v>0</v>
      </c>
      <c r="U14" s="39"/>
      <c r="V14" s="33">
        <f t="shared" si="4"/>
        <v>0</v>
      </c>
      <c r="W14" s="34" t="e">
        <f t="shared" si="5"/>
        <v>#DIV/0!</v>
      </c>
      <c r="X14" s="25"/>
      <c r="Y14" s="170">
        <f t="shared" si="29"/>
        <v>0</v>
      </c>
      <c r="Z14" s="30">
        <f t="shared" si="30"/>
        <v>0</v>
      </c>
      <c r="AA14" s="210" t="e">
        <f t="shared" si="31"/>
        <v>#DIV/0!</v>
      </c>
      <c r="AB14" s="99"/>
      <c r="AC14" s="20"/>
      <c r="AD14" s="20"/>
      <c r="AE14" s="20"/>
      <c r="AF14" s="163"/>
      <c r="AG14" s="155">
        <f t="shared" si="64"/>
        <v>0</v>
      </c>
      <c r="AH14" s="31">
        <f t="shared" si="65"/>
        <v>0</v>
      </c>
      <c r="AI14" s="39"/>
      <c r="AJ14" s="33">
        <f t="shared" si="6"/>
        <v>0</v>
      </c>
      <c r="AK14" s="34" t="e">
        <f t="shared" si="7"/>
        <v>#DIV/0!</v>
      </c>
      <c r="AL14" s="25"/>
      <c r="AM14" s="170">
        <f t="shared" si="32"/>
        <v>0</v>
      </c>
      <c r="AN14" s="30">
        <f t="shared" si="33"/>
        <v>0</v>
      </c>
      <c r="AO14" s="210" t="e">
        <f t="shared" si="34"/>
        <v>#DIV/0!</v>
      </c>
      <c r="AP14" s="99"/>
      <c r="AQ14" s="20"/>
      <c r="AR14" s="20"/>
      <c r="AS14" s="20"/>
      <c r="AT14" s="163"/>
      <c r="AU14" s="155">
        <f t="shared" si="66"/>
        <v>0</v>
      </c>
      <c r="AV14" s="31">
        <f t="shared" si="67"/>
        <v>0</v>
      </c>
      <c r="AW14" s="39"/>
      <c r="AX14" s="33">
        <f t="shared" si="8"/>
        <v>0</v>
      </c>
      <c r="AY14" s="34" t="e">
        <f t="shared" si="9"/>
        <v>#DIV/0!</v>
      </c>
      <c r="AZ14" s="25"/>
      <c r="BA14" s="170">
        <f t="shared" si="35"/>
        <v>0</v>
      </c>
      <c r="BB14" s="30">
        <f t="shared" si="36"/>
        <v>0</v>
      </c>
      <c r="BC14" s="210" t="e">
        <f t="shared" si="37"/>
        <v>#DIV/0!</v>
      </c>
      <c r="BD14" s="99"/>
      <c r="BE14" s="20"/>
      <c r="BF14" s="20"/>
      <c r="BG14" s="20"/>
      <c r="BH14" s="163"/>
      <c r="BI14" s="155">
        <f t="shared" si="68"/>
        <v>0</v>
      </c>
      <c r="BJ14" s="31">
        <f t="shared" si="69"/>
        <v>0</v>
      </c>
      <c r="BK14" s="39"/>
      <c r="BL14" s="33">
        <f t="shared" si="10"/>
        <v>0</v>
      </c>
      <c r="BM14" s="34" t="e">
        <f t="shared" si="11"/>
        <v>#DIV/0!</v>
      </c>
      <c r="BN14" s="25"/>
      <c r="BO14" s="170">
        <f t="shared" si="38"/>
        <v>0</v>
      </c>
      <c r="BP14" s="30">
        <f t="shared" si="39"/>
        <v>0</v>
      </c>
      <c r="BQ14" s="210" t="e">
        <f t="shared" si="40"/>
        <v>#DIV/0!</v>
      </c>
      <c r="BR14" s="99"/>
      <c r="BS14" s="20"/>
      <c r="BT14" s="20"/>
      <c r="BU14" s="20"/>
      <c r="BV14" s="163"/>
      <c r="BW14" s="155">
        <f t="shared" si="70"/>
        <v>0</v>
      </c>
      <c r="BX14" s="31">
        <f t="shared" si="71"/>
        <v>0</v>
      </c>
      <c r="BY14" s="39"/>
      <c r="BZ14" s="33">
        <f t="shared" si="12"/>
        <v>0</v>
      </c>
      <c r="CA14" s="34" t="e">
        <f t="shared" si="13"/>
        <v>#DIV/0!</v>
      </c>
      <c r="CB14" s="25"/>
      <c r="CC14" s="170">
        <f t="shared" si="41"/>
        <v>0</v>
      </c>
      <c r="CD14" s="30">
        <f t="shared" si="42"/>
        <v>0</v>
      </c>
      <c r="CE14" s="210" t="e">
        <f t="shared" si="43"/>
        <v>#DIV/0!</v>
      </c>
      <c r="CF14" s="99"/>
      <c r="CG14" s="20"/>
      <c r="CH14" s="20"/>
      <c r="CI14" s="20"/>
      <c r="CJ14" s="163"/>
      <c r="CK14" s="155">
        <f t="shared" si="72"/>
        <v>0</v>
      </c>
      <c r="CL14" s="31">
        <f t="shared" si="73"/>
        <v>0</v>
      </c>
      <c r="CM14" s="39"/>
      <c r="CN14" s="33">
        <f t="shared" si="14"/>
        <v>0</v>
      </c>
      <c r="CO14" s="34" t="e">
        <f t="shared" si="15"/>
        <v>#DIV/0!</v>
      </c>
      <c r="CP14" s="25"/>
      <c r="CQ14" s="170">
        <f t="shared" si="44"/>
        <v>0</v>
      </c>
      <c r="CR14" s="30">
        <f t="shared" si="45"/>
        <v>0</v>
      </c>
      <c r="CS14" s="210" t="e">
        <f t="shared" si="46"/>
        <v>#DIV/0!</v>
      </c>
      <c r="CT14" s="99"/>
      <c r="CU14" s="20"/>
      <c r="CV14" s="20"/>
      <c r="CW14" s="20"/>
      <c r="CX14" s="163"/>
      <c r="CY14" s="155">
        <f t="shared" si="74"/>
        <v>0</v>
      </c>
      <c r="CZ14" s="31">
        <f t="shared" si="75"/>
        <v>0</v>
      </c>
      <c r="DA14" s="39"/>
      <c r="DB14" s="33">
        <f t="shared" si="16"/>
        <v>0</v>
      </c>
      <c r="DC14" s="34" t="e">
        <f t="shared" si="17"/>
        <v>#DIV/0!</v>
      </c>
      <c r="DD14" s="25"/>
      <c r="DE14" s="170">
        <f t="shared" si="47"/>
        <v>0</v>
      </c>
      <c r="DF14" s="30">
        <f t="shared" si="48"/>
        <v>0</v>
      </c>
      <c r="DG14" s="210" t="e">
        <f t="shared" si="49"/>
        <v>#DIV/0!</v>
      </c>
      <c r="DH14" s="99"/>
      <c r="DI14" s="20"/>
      <c r="DJ14" s="20"/>
      <c r="DK14" s="20"/>
      <c r="DL14" s="163"/>
      <c r="DM14" s="155">
        <f t="shared" si="76"/>
        <v>0</v>
      </c>
      <c r="DN14" s="31">
        <f t="shared" si="77"/>
        <v>0</v>
      </c>
      <c r="DO14" s="39"/>
      <c r="DP14" s="33">
        <f t="shared" si="18"/>
        <v>0</v>
      </c>
      <c r="DQ14" s="34" t="e">
        <f t="shared" si="19"/>
        <v>#DIV/0!</v>
      </c>
      <c r="DR14" s="25"/>
      <c r="DS14" s="170">
        <f t="shared" si="50"/>
        <v>0</v>
      </c>
      <c r="DT14" s="30">
        <f t="shared" si="51"/>
        <v>0</v>
      </c>
      <c r="DU14" s="210" t="e">
        <f t="shared" si="52"/>
        <v>#DIV/0!</v>
      </c>
      <c r="DV14" s="99"/>
      <c r="DW14" s="20"/>
      <c r="DX14" s="20"/>
      <c r="DY14" s="20"/>
      <c r="DZ14" s="163"/>
      <c r="EA14" s="155">
        <f t="shared" si="78"/>
        <v>0</v>
      </c>
      <c r="EB14" s="31">
        <f t="shared" si="79"/>
        <v>0</v>
      </c>
      <c r="EC14" s="39"/>
      <c r="ED14" s="33">
        <f t="shared" si="20"/>
        <v>0</v>
      </c>
      <c r="EE14" s="34" t="e">
        <f t="shared" si="21"/>
        <v>#DIV/0!</v>
      </c>
      <c r="EF14" s="25"/>
      <c r="EG14" s="170">
        <f t="shared" si="53"/>
        <v>0</v>
      </c>
      <c r="EH14" s="30">
        <f t="shared" si="54"/>
        <v>0</v>
      </c>
      <c r="EI14" s="210" t="e">
        <f t="shared" si="55"/>
        <v>#DIV/0!</v>
      </c>
      <c r="EJ14" s="99"/>
      <c r="EK14" s="20"/>
      <c r="EL14" s="20"/>
      <c r="EM14" s="20"/>
      <c r="EN14" s="163"/>
      <c r="EO14" s="155">
        <f t="shared" si="80"/>
        <v>0</v>
      </c>
      <c r="EP14" s="31">
        <f t="shared" si="81"/>
        <v>0</v>
      </c>
      <c r="EQ14" s="39"/>
      <c r="ER14" s="33">
        <f t="shared" si="22"/>
        <v>0</v>
      </c>
      <c r="ES14" s="34" t="e">
        <f t="shared" si="23"/>
        <v>#DIV/0!</v>
      </c>
      <c r="ET14" s="25"/>
      <c r="EU14" s="170">
        <f t="shared" si="56"/>
        <v>0</v>
      </c>
      <c r="EV14" s="30">
        <f t="shared" si="57"/>
        <v>0</v>
      </c>
      <c r="EW14" s="210" t="e">
        <f t="shared" si="58"/>
        <v>#DIV/0!</v>
      </c>
      <c r="EX14" s="99"/>
      <c r="EY14" s="20"/>
      <c r="EZ14" s="20"/>
      <c r="FA14" s="20"/>
      <c r="FB14" s="163"/>
      <c r="FC14" s="155">
        <f t="shared" si="82"/>
        <v>0</v>
      </c>
      <c r="FD14" s="31">
        <f t="shared" si="83"/>
        <v>0</v>
      </c>
      <c r="FE14" s="39"/>
      <c r="FF14" s="33">
        <f t="shared" si="24"/>
        <v>0</v>
      </c>
      <c r="FG14" s="34" t="e">
        <f t="shared" si="25"/>
        <v>#DIV/0!</v>
      </c>
      <c r="FH14" s="25"/>
      <c r="FI14" s="170">
        <f t="shared" si="59"/>
        <v>0</v>
      </c>
      <c r="FJ14" s="30">
        <f t="shared" si="60"/>
        <v>0</v>
      </c>
      <c r="FK14" s="210" t="e">
        <f t="shared" si="61"/>
        <v>#DIV/0!</v>
      </c>
      <c r="FL14" s="99"/>
    </row>
    <row r="15" spans="1:168" x14ac:dyDescent="0.25">
      <c r="A15" s="20"/>
      <c r="B15" s="20"/>
      <c r="C15" s="20"/>
      <c r="D15" s="163"/>
      <c r="E15" s="155">
        <f t="shared" si="0"/>
        <v>0</v>
      </c>
      <c r="F15" s="32">
        <f t="shared" si="1"/>
        <v>0</v>
      </c>
      <c r="G15" s="39"/>
      <c r="H15" s="33">
        <f t="shared" si="2"/>
        <v>0</v>
      </c>
      <c r="I15" s="34" t="e">
        <f t="shared" si="3"/>
        <v>#DIV/0!</v>
      </c>
      <c r="J15" s="25"/>
      <c r="K15" s="170">
        <f t="shared" si="26"/>
        <v>0</v>
      </c>
      <c r="L15" s="30">
        <f t="shared" si="27"/>
        <v>0</v>
      </c>
      <c r="M15" s="210" t="e">
        <f t="shared" si="28"/>
        <v>#DIV/0!</v>
      </c>
      <c r="N15" s="99"/>
      <c r="O15" s="20"/>
      <c r="P15" s="20"/>
      <c r="Q15" s="20"/>
      <c r="R15" s="163"/>
      <c r="S15" s="155">
        <f t="shared" si="62"/>
        <v>0</v>
      </c>
      <c r="T15" s="31">
        <f t="shared" si="63"/>
        <v>0</v>
      </c>
      <c r="U15" s="39"/>
      <c r="V15" s="33">
        <f t="shared" si="4"/>
        <v>0</v>
      </c>
      <c r="W15" s="34" t="e">
        <f t="shared" si="5"/>
        <v>#DIV/0!</v>
      </c>
      <c r="X15" s="25"/>
      <c r="Y15" s="170">
        <f t="shared" si="29"/>
        <v>0</v>
      </c>
      <c r="Z15" s="30">
        <f t="shared" si="30"/>
        <v>0</v>
      </c>
      <c r="AA15" s="210" t="e">
        <f t="shared" si="31"/>
        <v>#DIV/0!</v>
      </c>
      <c r="AB15" s="99"/>
      <c r="AC15" s="20"/>
      <c r="AD15" s="20"/>
      <c r="AE15" s="20"/>
      <c r="AF15" s="163"/>
      <c r="AG15" s="155">
        <f t="shared" si="64"/>
        <v>0</v>
      </c>
      <c r="AH15" s="31">
        <f t="shared" si="65"/>
        <v>0</v>
      </c>
      <c r="AI15" s="39"/>
      <c r="AJ15" s="33">
        <f t="shared" si="6"/>
        <v>0</v>
      </c>
      <c r="AK15" s="34" t="e">
        <f t="shared" si="7"/>
        <v>#DIV/0!</v>
      </c>
      <c r="AL15" s="25"/>
      <c r="AM15" s="170">
        <f t="shared" si="32"/>
        <v>0</v>
      </c>
      <c r="AN15" s="30">
        <f t="shared" si="33"/>
        <v>0</v>
      </c>
      <c r="AO15" s="210" t="e">
        <f t="shared" si="34"/>
        <v>#DIV/0!</v>
      </c>
      <c r="AP15" s="99"/>
      <c r="AQ15" s="20"/>
      <c r="AR15" s="20"/>
      <c r="AS15" s="20"/>
      <c r="AT15" s="163"/>
      <c r="AU15" s="155">
        <f t="shared" si="66"/>
        <v>0</v>
      </c>
      <c r="AV15" s="31">
        <f t="shared" si="67"/>
        <v>0</v>
      </c>
      <c r="AW15" s="39"/>
      <c r="AX15" s="33">
        <f t="shared" si="8"/>
        <v>0</v>
      </c>
      <c r="AY15" s="34" t="e">
        <f t="shared" si="9"/>
        <v>#DIV/0!</v>
      </c>
      <c r="AZ15" s="25"/>
      <c r="BA15" s="170">
        <f t="shared" si="35"/>
        <v>0</v>
      </c>
      <c r="BB15" s="30">
        <f t="shared" si="36"/>
        <v>0</v>
      </c>
      <c r="BC15" s="210" t="e">
        <f t="shared" si="37"/>
        <v>#DIV/0!</v>
      </c>
      <c r="BD15" s="99"/>
      <c r="BE15" s="20"/>
      <c r="BF15" s="20"/>
      <c r="BG15" s="20"/>
      <c r="BH15" s="163"/>
      <c r="BI15" s="155">
        <f t="shared" si="68"/>
        <v>0</v>
      </c>
      <c r="BJ15" s="31">
        <f t="shared" si="69"/>
        <v>0</v>
      </c>
      <c r="BK15" s="39"/>
      <c r="BL15" s="33">
        <f t="shared" si="10"/>
        <v>0</v>
      </c>
      <c r="BM15" s="34" t="e">
        <f t="shared" si="11"/>
        <v>#DIV/0!</v>
      </c>
      <c r="BN15" s="25"/>
      <c r="BO15" s="170">
        <f t="shared" si="38"/>
        <v>0</v>
      </c>
      <c r="BP15" s="30">
        <f t="shared" si="39"/>
        <v>0</v>
      </c>
      <c r="BQ15" s="210" t="e">
        <f t="shared" si="40"/>
        <v>#DIV/0!</v>
      </c>
      <c r="BR15" s="99"/>
      <c r="BS15" s="20"/>
      <c r="BT15" s="20"/>
      <c r="BU15" s="20"/>
      <c r="BV15" s="163"/>
      <c r="BW15" s="155">
        <f t="shared" si="70"/>
        <v>0</v>
      </c>
      <c r="BX15" s="31">
        <f t="shared" si="71"/>
        <v>0</v>
      </c>
      <c r="BY15" s="39"/>
      <c r="BZ15" s="33">
        <f t="shared" si="12"/>
        <v>0</v>
      </c>
      <c r="CA15" s="34" t="e">
        <f t="shared" si="13"/>
        <v>#DIV/0!</v>
      </c>
      <c r="CB15" s="25"/>
      <c r="CC15" s="170">
        <f t="shared" si="41"/>
        <v>0</v>
      </c>
      <c r="CD15" s="30">
        <f t="shared" si="42"/>
        <v>0</v>
      </c>
      <c r="CE15" s="210" t="e">
        <f t="shared" si="43"/>
        <v>#DIV/0!</v>
      </c>
      <c r="CF15" s="99"/>
      <c r="CG15" s="20"/>
      <c r="CH15" s="20"/>
      <c r="CI15" s="20"/>
      <c r="CJ15" s="163"/>
      <c r="CK15" s="155">
        <f t="shared" si="72"/>
        <v>0</v>
      </c>
      <c r="CL15" s="31">
        <f t="shared" si="73"/>
        <v>0</v>
      </c>
      <c r="CM15" s="39"/>
      <c r="CN15" s="33">
        <f t="shared" si="14"/>
        <v>0</v>
      </c>
      <c r="CO15" s="34" t="e">
        <f t="shared" si="15"/>
        <v>#DIV/0!</v>
      </c>
      <c r="CP15" s="25"/>
      <c r="CQ15" s="170">
        <f t="shared" si="44"/>
        <v>0</v>
      </c>
      <c r="CR15" s="30">
        <f t="shared" si="45"/>
        <v>0</v>
      </c>
      <c r="CS15" s="210" t="e">
        <f t="shared" si="46"/>
        <v>#DIV/0!</v>
      </c>
      <c r="CT15" s="99"/>
      <c r="CU15" s="20"/>
      <c r="CV15" s="20"/>
      <c r="CW15" s="20"/>
      <c r="CX15" s="163"/>
      <c r="CY15" s="155">
        <f t="shared" si="74"/>
        <v>0</v>
      </c>
      <c r="CZ15" s="31">
        <f t="shared" si="75"/>
        <v>0</v>
      </c>
      <c r="DA15" s="39"/>
      <c r="DB15" s="33">
        <f t="shared" si="16"/>
        <v>0</v>
      </c>
      <c r="DC15" s="34" t="e">
        <f t="shared" si="17"/>
        <v>#DIV/0!</v>
      </c>
      <c r="DD15" s="25"/>
      <c r="DE15" s="170">
        <f t="shared" si="47"/>
        <v>0</v>
      </c>
      <c r="DF15" s="30">
        <f t="shared" si="48"/>
        <v>0</v>
      </c>
      <c r="DG15" s="210" t="e">
        <f t="shared" si="49"/>
        <v>#DIV/0!</v>
      </c>
      <c r="DH15" s="99"/>
      <c r="DI15" s="20"/>
      <c r="DJ15" s="20"/>
      <c r="DK15" s="20"/>
      <c r="DL15" s="163"/>
      <c r="DM15" s="155">
        <f t="shared" si="76"/>
        <v>0</v>
      </c>
      <c r="DN15" s="31">
        <f t="shared" si="77"/>
        <v>0</v>
      </c>
      <c r="DO15" s="39"/>
      <c r="DP15" s="33">
        <f t="shared" si="18"/>
        <v>0</v>
      </c>
      <c r="DQ15" s="34" t="e">
        <f t="shared" si="19"/>
        <v>#DIV/0!</v>
      </c>
      <c r="DR15" s="25"/>
      <c r="DS15" s="170">
        <f t="shared" si="50"/>
        <v>0</v>
      </c>
      <c r="DT15" s="30">
        <f t="shared" si="51"/>
        <v>0</v>
      </c>
      <c r="DU15" s="210" t="e">
        <f t="shared" si="52"/>
        <v>#DIV/0!</v>
      </c>
      <c r="DV15" s="99"/>
      <c r="DW15" s="20"/>
      <c r="DX15" s="20"/>
      <c r="DY15" s="20"/>
      <c r="DZ15" s="163"/>
      <c r="EA15" s="155">
        <f t="shared" si="78"/>
        <v>0</v>
      </c>
      <c r="EB15" s="31">
        <f t="shared" si="79"/>
        <v>0</v>
      </c>
      <c r="EC15" s="39"/>
      <c r="ED15" s="33">
        <f t="shared" si="20"/>
        <v>0</v>
      </c>
      <c r="EE15" s="34" t="e">
        <f t="shared" si="21"/>
        <v>#DIV/0!</v>
      </c>
      <c r="EF15" s="25"/>
      <c r="EG15" s="170">
        <f t="shared" si="53"/>
        <v>0</v>
      </c>
      <c r="EH15" s="30">
        <f t="shared" si="54"/>
        <v>0</v>
      </c>
      <c r="EI15" s="210" t="e">
        <f t="shared" si="55"/>
        <v>#DIV/0!</v>
      </c>
      <c r="EJ15" s="99"/>
      <c r="EK15" s="20"/>
      <c r="EL15" s="20"/>
      <c r="EM15" s="20"/>
      <c r="EN15" s="163"/>
      <c r="EO15" s="155">
        <f t="shared" si="80"/>
        <v>0</v>
      </c>
      <c r="EP15" s="31">
        <f t="shared" si="81"/>
        <v>0</v>
      </c>
      <c r="EQ15" s="39"/>
      <c r="ER15" s="33">
        <f t="shared" si="22"/>
        <v>0</v>
      </c>
      <c r="ES15" s="34" t="e">
        <f t="shared" si="23"/>
        <v>#DIV/0!</v>
      </c>
      <c r="ET15" s="25"/>
      <c r="EU15" s="170">
        <f t="shared" si="56"/>
        <v>0</v>
      </c>
      <c r="EV15" s="30">
        <f t="shared" si="57"/>
        <v>0</v>
      </c>
      <c r="EW15" s="210" t="e">
        <f t="shared" si="58"/>
        <v>#DIV/0!</v>
      </c>
      <c r="EX15" s="99"/>
      <c r="EY15" s="20"/>
      <c r="EZ15" s="20"/>
      <c r="FA15" s="20"/>
      <c r="FB15" s="163"/>
      <c r="FC15" s="155">
        <f t="shared" si="82"/>
        <v>0</v>
      </c>
      <c r="FD15" s="31">
        <f t="shared" si="83"/>
        <v>0</v>
      </c>
      <c r="FE15" s="39"/>
      <c r="FF15" s="33">
        <f t="shared" si="24"/>
        <v>0</v>
      </c>
      <c r="FG15" s="34" t="e">
        <f t="shared" si="25"/>
        <v>#DIV/0!</v>
      </c>
      <c r="FH15" s="25"/>
      <c r="FI15" s="170">
        <f t="shared" si="59"/>
        <v>0</v>
      </c>
      <c r="FJ15" s="30">
        <f t="shared" si="60"/>
        <v>0</v>
      </c>
      <c r="FK15" s="210" t="e">
        <f t="shared" si="61"/>
        <v>#DIV/0!</v>
      </c>
      <c r="FL15" s="99"/>
    </row>
    <row r="16" spans="1:168" x14ac:dyDescent="0.25">
      <c r="A16" s="26"/>
      <c r="B16" s="20"/>
      <c r="C16" s="20"/>
      <c r="D16" s="162"/>
      <c r="E16" s="155">
        <f t="shared" si="0"/>
        <v>0</v>
      </c>
      <c r="F16" s="31">
        <f t="shared" si="1"/>
        <v>0</v>
      </c>
      <c r="G16" s="39"/>
      <c r="H16" s="33">
        <f t="shared" si="2"/>
        <v>0</v>
      </c>
      <c r="I16" s="34" t="e">
        <f t="shared" si="3"/>
        <v>#DIV/0!</v>
      </c>
      <c r="J16" s="39"/>
      <c r="K16" s="170">
        <f t="shared" si="26"/>
        <v>0</v>
      </c>
      <c r="L16" s="30">
        <f t="shared" si="27"/>
        <v>0</v>
      </c>
      <c r="M16" s="210" t="e">
        <f t="shared" si="28"/>
        <v>#DIV/0!</v>
      </c>
      <c r="N16" s="99"/>
      <c r="O16" s="26"/>
      <c r="P16" s="26"/>
      <c r="Q16" s="26"/>
      <c r="R16" s="162"/>
      <c r="S16" s="155">
        <f t="shared" si="62"/>
        <v>0</v>
      </c>
      <c r="T16" s="31">
        <f t="shared" si="63"/>
        <v>0</v>
      </c>
      <c r="U16" s="39"/>
      <c r="V16" s="33">
        <f t="shared" si="4"/>
        <v>0</v>
      </c>
      <c r="W16" s="34" t="e">
        <f t="shared" si="5"/>
        <v>#DIV/0!</v>
      </c>
      <c r="X16" s="39"/>
      <c r="Y16" s="170">
        <f t="shared" si="29"/>
        <v>0</v>
      </c>
      <c r="Z16" s="30">
        <f t="shared" si="30"/>
        <v>0</v>
      </c>
      <c r="AA16" s="210" t="e">
        <f t="shared" si="31"/>
        <v>#DIV/0!</v>
      </c>
      <c r="AB16" s="99"/>
      <c r="AC16" s="26"/>
      <c r="AD16" s="26"/>
      <c r="AE16" s="26"/>
      <c r="AF16" s="162"/>
      <c r="AG16" s="155">
        <f t="shared" si="64"/>
        <v>0</v>
      </c>
      <c r="AH16" s="31">
        <f t="shared" si="65"/>
        <v>0</v>
      </c>
      <c r="AI16" s="39"/>
      <c r="AJ16" s="33">
        <f t="shared" si="6"/>
        <v>0</v>
      </c>
      <c r="AK16" s="34" t="e">
        <f t="shared" si="7"/>
        <v>#DIV/0!</v>
      </c>
      <c r="AL16" s="39"/>
      <c r="AM16" s="170">
        <f t="shared" si="32"/>
        <v>0</v>
      </c>
      <c r="AN16" s="30">
        <f t="shared" si="33"/>
        <v>0</v>
      </c>
      <c r="AO16" s="210" t="e">
        <f t="shared" si="34"/>
        <v>#DIV/0!</v>
      </c>
      <c r="AP16" s="99"/>
      <c r="AQ16" s="26"/>
      <c r="AR16" s="26"/>
      <c r="AS16" s="26"/>
      <c r="AT16" s="162"/>
      <c r="AU16" s="155">
        <f t="shared" si="66"/>
        <v>0</v>
      </c>
      <c r="AV16" s="31">
        <f t="shared" si="67"/>
        <v>0</v>
      </c>
      <c r="AW16" s="39"/>
      <c r="AX16" s="33">
        <f t="shared" si="8"/>
        <v>0</v>
      </c>
      <c r="AY16" s="34" t="e">
        <f t="shared" si="9"/>
        <v>#DIV/0!</v>
      </c>
      <c r="AZ16" s="39"/>
      <c r="BA16" s="170">
        <f t="shared" si="35"/>
        <v>0</v>
      </c>
      <c r="BB16" s="30">
        <f t="shared" si="36"/>
        <v>0</v>
      </c>
      <c r="BC16" s="210" t="e">
        <f t="shared" si="37"/>
        <v>#DIV/0!</v>
      </c>
      <c r="BD16" s="99"/>
      <c r="BE16" s="26"/>
      <c r="BF16" s="26"/>
      <c r="BG16" s="26"/>
      <c r="BH16" s="162"/>
      <c r="BI16" s="155">
        <f t="shared" si="68"/>
        <v>0</v>
      </c>
      <c r="BJ16" s="31">
        <f t="shared" si="69"/>
        <v>0</v>
      </c>
      <c r="BK16" s="39"/>
      <c r="BL16" s="33">
        <f t="shared" si="10"/>
        <v>0</v>
      </c>
      <c r="BM16" s="34" t="e">
        <f t="shared" si="11"/>
        <v>#DIV/0!</v>
      </c>
      <c r="BN16" s="39"/>
      <c r="BO16" s="170">
        <f t="shared" si="38"/>
        <v>0</v>
      </c>
      <c r="BP16" s="30">
        <f t="shared" si="39"/>
        <v>0</v>
      </c>
      <c r="BQ16" s="210" t="e">
        <f t="shared" si="40"/>
        <v>#DIV/0!</v>
      </c>
      <c r="BR16" s="99"/>
      <c r="BS16" s="26"/>
      <c r="BT16" s="26"/>
      <c r="BU16" s="26"/>
      <c r="BV16" s="162"/>
      <c r="BW16" s="155">
        <f t="shared" si="70"/>
        <v>0</v>
      </c>
      <c r="BX16" s="31">
        <f t="shared" si="71"/>
        <v>0</v>
      </c>
      <c r="BY16" s="39"/>
      <c r="BZ16" s="33">
        <f t="shared" si="12"/>
        <v>0</v>
      </c>
      <c r="CA16" s="34" t="e">
        <f t="shared" si="13"/>
        <v>#DIV/0!</v>
      </c>
      <c r="CB16" s="39"/>
      <c r="CC16" s="170">
        <f t="shared" si="41"/>
        <v>0</v>
      </c>
      <c r="CD16" s="30">
        <f t="shared" si="42"/>
        <v>0</v>
      </c>
      <c r="CE16" s="210" t="e">
        <f t="shared" si="43"/>
        <v>#DIV/0!</v>
      </c>
      <c r="CF16" s="99"/>
      <c r="CG16" s="26"/>
      <c r="CH16" s="26"/>
      <c r="CI16" s="26"/>
      <c r="CJ16" s="162"/>
      <c r="CK16" s="155">
        <f t="shared" si="72"/>
        <v>0</v>
      </c>
      <c r="CL16" s="31">
        <f t="shared" si="73"/>
        <v>0</v>
      </c>
      <c r="CM16" s="39"/>
      <c r="CN16" s="33">
        <f t="shared" si="14"/>
        <v>0</v>
      </c>
      <c r="CO16" s="34" t="e">
        <f t="shared" si="15"/>
        <v>#DIV/0!</v>
      </c>
      <c r="CP16" s="39"/>
      <c r="CQ16" s="170">
        <f t="shared" si="44"/>
        <v>0</v>
      </c>
      <c r="CR16" s="30">
        <f t="shared" si="45"/>
        <v>0</v>
      </c>
      <c r="CS16" s="210" t="e">
        <f t="shared" si="46"/>
        <v>#DIV/0!</v>
      </c>
      <c r="CT16" s="99"/>
      <c r="CU16" s="26"/>
      <c r="CV16" s="26"/>
      <c r="CW16" s="26"/>
      <c r="CX16" s="162"/>
      <c r="CY16" s="155">
        <f t="shared" si="74"/>
        <v>0</v>
      </c>
      <c r="CZ16" s="31">
        <f t="shared" si="75"/>
        <v>0</v>
      </c>
      <c r="DA16" s="39"/>
      <c r="DB16" s="33">
        <f t="shared" si="16"/>
        <v>0</v>
      </c>
      <c r="DC16" s="34" t="e">
        <f t="shared" si="17"/>
        <v>#DIV/0!</v>
      </c>
      <c r="DD16" s="39"/>
      <c r="DE16" s="170">
        <f t="shared" si="47"/>
        <v>0</v>
      </c>
      <c r="DF16" s="30">
        <f t="shared" si="48"/>
        <v>0</v>
      </c>
      <c r="DG16" s="210" t="e">
        <f t="shared" si="49"/>
        <v>#DIV/0!</v>
      </c>
      <c r="DH16" s="99"/>
      <c r="DI16" s="26"/>
      <c r="DJ16" s="26"/>
      <c r="DK16" s="26"/>
      <c r="DL16" s="162"/>
      <c r="DM16" s="155">
        <f t="shared" si="76"/>
        <v>0</v>
      </c>
      <c r="DN16" s="31">
        <f t="shared" si="77"/>
        <v>0</v>
      </c>
      <c r="DO16" s="39"/>
      <c r="DP16" s="33">
        <f t="shared" si="18"/>
        <v>0</v>
      </c>
      <c r="DQ16" s="34" t="e">
        <f t="shared" si="19"/>
        <v>#DIV/0!</v>
      </c>
      <c r="DR16" s="39"/>
      <c r="DS16" s="170">
        <f t="shared" si="50"/>
        <v>0</v>
      </c>
      <c r="DT16" s="30">
        <f t="shared" si="51"/>
        <v>0</v>
      </c>
      <c r="DU16" s="210" t="e">
        <f t="shared" si="52"/>
        <v>#DIV/0!</v>
      </c>
      <c r="DV16" s="99"/>
      <c r="DW16" s="26"/>
      <c r="DX16" s="26"/>
      <c r="DY16" s="26"/>
      <c r="DZ16" s="162"/>
      <c r="EA16" s="155">
        <f t="shared" si="78"/>
        <v>0</v>
      </c>
      <c r="EB16" s="31">
        <f t="shared" si="79"/>
        <v>0</v>
      </c>
      <c r="EC16" s="39"/>
      <c r="ED16" s="33">
        <f t="shared" si="20"/>
        <v>0</v>
      </c>
      <c r="EE16" s="34" t="e">
        <f t="shared" si="21"/>
        <v>#DIV/0!</v>
      </c>
      <c r="EF16" s="39"/>
      <c r="EG16" s="170">
        <f t="shared" si="53"/>
        <v>0</v>
      </c>
      <c r="EH16" s="30">
        <f t="shared" si="54"/>
        <v>0</v>
      </c>
      <c r="EI16" s="210" t="e">
        <f t="shared" si="55"/>
        <v>#DIV/0!</v>
      </c>
      <c r="EJ16" s="99"/>
      <c r="EK16" s="26"/>
      <c r="EL16" s="26"/>
      <c r="EM16" s="26"/>
      <c r="EN16" s="162"/>
      <c r="EO16" s="155">
        <f t="shared" si="80"/>
        <v>0</v>
      </c>
      <c r="EP16" s="31">
        <f t="shared" si="81"/>
        <v>0</v>
      </c>
      <c r="EQ16" s="39"/>
      <c r="ER16" s="33">
        <f t="shared" si="22"/>
        <v>0</v>
      </c>
      <c r="ES16" s="34" t="e">
        <f t="shared" si="23"/>
        <v>#DIV/0!</v>
      </c>
      <c r="ET16" s="39"/>
      <c r="EU16" s="170">
        <f t="shared" si="56"/>
        <v>0</v>
      </c>
      <c r="EV16" s="30">
        <f t="shared" si="57"/>
        <v>0</v>
      </c>
      <c r="EW16" s="210" t="e">
        <f t="shared" si="58"/>
        <v>#DIV/0!</v>
      </c>
      <c r="EX16" s="99"/>
      <c r="EY16" s="26"/>
      <c r="EZ16" s="26"/>
      <c r="FA16" s="26"/>
      <c r="FB16" s="162"/>
      <c r="FC16" s="155">
        <f t="shared" si="82"/>
        <v>0</v>
      </c>
      <c r="FD16" s="31">
        <f t="shared" si="83"/>
        <v>0</v>
      </c>
      <c r="FE16" s="39"/>
      <c r="FF16" s="33">
        <f t="shared" si="24"/>
        <v>0</v>
      </c>
      <c r="FG16" s="34" t="e">
        <f t="shared" si="25"/>
        <v>#DIV/0!</v>
      </c>
      <c r="FH16" s="39"/>
      <c r="FI16" s="170">
        <f t="shared" si="59"/>
        <v>0</v>
      </c>
      <c r="FJ16" s="30">
        <f t="shared" si="60"/>
        <v>0</v>
      </c>
      <c r="FK16" s="210" t="e">
        <f t="shared" si="61"/>
        <v>#DIV/0!</v>
      </c>
      <c r="FL16" s="99"/>
    </row>
    <row r="17" spans="1:168" x14ac:dyDescent="0.25">
      <c r="A17" s="26"/>
      <c r="B17" s="26"/>
      <c r="C17" s="26"/>
      <c r="D17" s="163"/>
      <c r="E17" s="155">
        <f t="shared" si="0"/>
        <v>0</v>
      </c>
      <c r="F17" s="32">
        <f t="shared" si="1"/>
        <v>0</v>
      </c>
      <c r="G17" s="39"/>
      <c r="H17" s="33">
        <f t="shared" si="2"/>
        <v>0</v>
      </c>
      <c r="I17" s="34" t="e">
        <f t="shared" si="3"/>
        <v>#DIV/0!</v>
      </c>
      <c r="J17" s="25"/>
      <c r="K17" s="170">
        <f t="shared" si="26"/>
        <v>0</v>
      </c>
      <c r="L17" s="30">
        <f t="shared" si="27"/>
        <v>0</v>
      </c>
      <c r="M17" s="210" t="e">
        <f t="shared" si="28"/>
        <v>#DIV/0!</v>
      </c>
      <c r="N17" s="99"/>
      <c r="O17" s="20"/>
      <c r="P17" s="20"/>
      <c r="Q17" s="20"/>
      <c r="R17" s="163"/>
      <c r="S17" s="155">
        <f t="shared" si="62"/>
        <v>0</v>
      </c>
      <c r="T17" s="31">
        <f t="shared" si="63"/>
        <v>0</v>
      </c>
      <c r="U17" s="39"/>
      <c r="V17" s="33">
        <f t="shared" si="4"/>
        <v>0</v>
      </c>
      <c r="W17" s="34" t="e">
        <f t="shared" si="5"/>
        <v>#DIV/0!</v>
      </c>
      <c r="X17" s="25"/>
      <c r="Y17" s="170">
        <f t="shared" si="29"/>
        <v>0</v>
      </c>
      <c r="Z17" s="30">
        <f t="shared" si="30"/>
        <v>0</v>
      </c>
      <c r="AA17" s="210" t="e">
        <f t="shared" si="31"/>
        <v>#DIV/0!</v>
      </c>
      <c r="AB17" s="99"/>
      <c r="AC17" s="20"/>
      <c r="AD17" s="20"/>
      <c r="AE17" s="20"/>
      <c r="AF17" s="163"/>
      <c r="AG17" s="155">
        <f t="shared" si="64"/>
        <v>0</v>
      </c>
      <c r="AH17" s="31">
        <f t="shared" si="65"/>
        <v>0</v>
      </c>
      <c r="AI17" s="39"/>
      <c r="AJ17" s="33">
        <f t="shared" si="6"/>
        <v>0</v>
      </c>
      <c r="AK17" s="34" t="e">
        <f t="shared" si="7"/>
        <v>#DIV/0!</v>
      </c>
      <c r="AL17" s="25"/>
      <c r="AM17" s="170">
        <f t="shared" si="32"/>
        <v>0</v>
      </c>
      <c r="AN17" s="30">
        <f t="shared" si="33"/>
        <v>0</v>
      </c>
      <c r="AO17" s="210" t="e">
        <f t="shared" si="34"/>
        <v>#DIV/0!</v>
      </c>
      <c r="AP17" s="99"/>
      <c r="AQ17" s="20"/>
      <c r="AR17" s="20"/>
      <c r="AS17" s="20"/>
      <c r="AT17" s="163"/>
      <c r="AU17" s="155">
        <f t="shared" si="66"/>
        <v>0</v>
      </c>
      <c r="AV17" s="31">
        <f t="shared" si="67"/>
        <v>0</v>
      </c>
      <c r="AW17" s="39"/>
      <c r="AX17" s="33">
        <f t="shared" si="8"/>
        <v>0</v>
      </c>
      <c r="AY17" s="34" t="e">
        <f t="shared" si="9"/>
        <v>#DIV/0!</v>
      </c>
      <c r="AZ17" s="25"/>
      <c r="BA17" s="170">
        <f t="shared" si="35"/>
        <v>0</v>
      </c>
      <c r="BB17" s="30">
        <f t="shared" si="36"/>
        <v>0</v>
      </c>
      <c r="BC17" s="210" t="e">
        <f t="shared" si="37"/>
        <v>#DIV/0!</v>
      </c>
      <c r="BD17" s="99"/>
      <c r="BE17" s="20"/>
      <c r="BF17" s="20"/>
      <c r="BG17" s="20"/>
      <c r="BH17" s="163"/>
      <c r="BI17" s="155">
        <f t="shared" si="68"/>
        <v>0</v>
      </c>
      <c r="BJ17" s="31">
        <f t="shared" si="69"/>
        <v>0</v>
      </c>
      <c r="BK17" s="39"/>
      <c r="BL17" s="33">
        <f t="shared" si="10"/>
        <v>0</v>
      </c>
      <c r="BM17" s="34" t="e">
        <f t="shared" si="11"/>
        <v>#DIV/0!</v>
      </c>
      <c r="BN17" s="25"/>
      <c r="BO17" s="170">
        <f t="shared" si="38"/>
        <v>0</v>
      </c>
      <c r="BP17" s="30">
        <f t="shared" si="39"/>
        <v>0</v>
      </c>
      <c r="BQ17" s="210" t="e">
        <f t="shared" si="40"/>
        <v>#DIV/0!</v>
      </c>
      <c r="BR17" s="99"/>
      <c r="BS17" s="20"/>
      <c r="BT17" s="20"/>
      <c r="BU17" s="20"/>
      <c r="BV17" s="163"/>
      <c r="BW17" s="155">
        <f t="shared" si="70"/>
        <v>0</v>
      </c>
      <c r="BX17" s="31">
        <f t="shared" si="71"/>
        <v>0</v>
      </c>
      <c r="BY17" s="39"/>
      <c r="BZ17" s="33">
        <f t="shared" si="12"/>
        <v>0</v>
      </c>
      <c r="CA17" s="34" t="e">
        <f t="shared" si="13"/>
        <v>#DIV/0!</v>
      </c>
      <c r="CB17" s="25"/>
      <c r="CC17" s="170">
        <f t="shared" si="41"/>
        <v>0</v>
      </c>
      <c r="CD17" s="30">
        <f t="shared" si="42"/>
        <v>0</v>
      </c>
      <c r="CE17" s="210" t="e">
        <f t="shared" si="43"/>
        <v>#DIV/0!</v>
      </c>
      <c r="CF17" s="99"/>
      <c r="CG17" s="20"/>
      <c r="CH17" s="20"/>
      <c r="CI17" s="20"/>
      <c r="CJ17" s="163"/>
      <c r="CK17" s="155">
        <f t="shared" si="72"/>
        <v>0</v>
      </c>
      <c r="CL17" s="31">
        <f t="shared" si="73"/>
        <v>0</v>
      </c>
      <c r="CM17" s="39"/>
      <c r="CN17" s="33">
        <f t="shared" si="14"/>
        <v>0</v>
      </c>
      <c r="CO17" s="34" t="e">
        <f t="shared" si="15"/>
        <v>#DIV/0!</v>
      </c>
      <c r="CP17" s="25"/>
      <c r="CQ17" s="170">
        <f t="shared" si="44"/>
        <v>0</v>
      </c>
      <c r="CR17" s="30">
        <f t="shared" si="45"/>
        <v>0</v>
      </c>
      <c r="CS17" s="210" t="e">
        <f t="shared" si="46"/>
        <v>#DIV/0!</v>
      </c>
      <c r="CT17" s="99"/>
      <c r="CU17" s="20"/>
      <c r="CV17" s="20"/>
      <c r="CW17" s="20"/>
      <c r="CX17" s="163"/>
      <c r="CY17" s="155">
        <f t="shared" si="74"/>
        <v>0</v>
      </c>
      <c r="CZ17" s="31">
        <f t="shared" si="75"/>
        <v>0</v>
      </c>
      <c r="DA17" s="39"/>
      <c r="DB17" s="33">
        <f t="shared" si="16"/>
        <v>0</v>
      </c>
      <c r="DC17" s="34" t="e">
        <f t="shared" si="17"/>
        <v>#DIV/0!</v>
      </c>
      <c r="DD17" s="25"/>
      <c r="DE17" s="170">
        <f t="shared" si="47"/>
        <v>0</v>
      </c>
      <c r="DF17" s="30">
        <f t="shared" si="48"/>
        <v>0</v>
      </c>
      <c r="DG17" s="210" t="e">
        <f t="shared" si="49"/>
        <v>#DIV/0!</v>
      </c>
      <c r="DH17" s="99"/>
      <c r="DI17" s="20"/>
      <c r="DJ17" s="20"/>
      <c r="DK17" s="20"/>
      <c r="DL17" s="163"/>
      <c r="DM17" s="155">
        <f t="shared" si="76"/>
        <v>0</v>
      </c>
      <c r="DN17" s="31">
        <f t="shared" si="77"/>
        <v>0</v>
      </c>
      <c r="DO17" s="39"/>
      <c r="DP17" s="33">
        <f t="shared" si="18"/>
        <v>0</v>
      </c>
      <c r="DQ17" s="34" t="e">
        <f t="shared" si="19"/>
        <v>#DIV/0!</v>
      </c>
      <c r="DR17" s="25"/>
      <c r="DS17" s="170">
        <f t="shared" si="50"/>
        <v>0</v>
      </c>
      <c r="DT17" s="30">
        <f t="shared" si="51"/>
        <v>0</v>
      </c>
      <c r="DU17" s="210" t="e">
        <f t="shared" si="52"/>
        <v>#DIV/0!</v>
      </c>
      <c r="DV17" s="99"/>
      <c r="DW17" s="20"/>
      <c r="DX17" s="20"/>
      <c r="DY17" s="20"/>
      <c r="DZ17" s="163"/>
      <c r="EA17" s="155">
        <f t="shared" si="78"/>
        <v>0</v>
      </c>
      <c r="EB17" s="31">
        <f t="shared" si="79"/>
        <v>0</v>
      </c>
      <c r="EC17" s="39"/>
      <c r="ED17" s="33">
        <f t="shared" si="20"/>
        <v>0</v>
      </c>
      <c r="EE17" s="34" t="e">
        <f t="shared" si="21"/>
        <v>#DIV/0!</v>
      </c>
      <c r="EF17" s="25"/>
      <c r="EG17" s="170">
        <f t="shared" si="53"/>
        <v>0</v>
      </c>
      <c r="EH17" s="30">
        <f t="shared" si="54"/>
        <v>0</v>
      </c>
      <c r="EI17" s="210" t="e">
        <f t="shared" si="55"/>
        <v>#DIV/0!</v>
      </c>
      <c r="EJ17" s="99"/>
      <c r="EK17" s="20"/>
      <c r="EL17" s="20"/>
      <c r="EM17" s="20"/>
      <c r="EN17" s="163"/>
      <c r="EO17" s="155">
        <f t="shared" si="80"/>
        <v>0</v>
      </c>
      <c r="EP17" s="31">
        <f t="shared" si="81"/>
        <v>0</v>
      </c>
      <c r="EQ17" s="39"/>
      <c r="ER17" s="33">
        <f t="shared" si="22"/>
        <v>0</v>
      </c>
      <c r="ES17" s="34" t="e">
        <f t="shared" si="23"/>
        <v>#DIV/0!</v>
      </c>
      <c r="ET17" s="25"/>
      <c r="EU17" s="170">
        <f t="shared" si="56"/>
        <v>0</v>
      </c>
      <c r="EV17" s="30">
        <f t="shared" si="57"/>
        <v>0</v>
      </c>
      <c r="EW17" s="210" t="e">
        <f t="shared" si="58"/>
        <v>#DIV/0!</v>
      </c>
      <c r="EX17" s="99"/>
      <c r="EY17" s="20"/>
      <c r="EZ17" s="20"/>
      <c r="FA17" s="20"/>
      <c r="FB17" s="163"/>
      <c r="FC17" s="155">
        <f t="shared" si="82"/>
        <v>0</v>
      </c>
      <c r="FD17" s="31">
        <f t="shared" si="83"/>
        <v>0</v>
      </c>
      <c r="FE17" s="39"/>
      <c r="FF17" s="33">
        <f t="shared" si="24"/>
        <v>0</v>
      </c>
      <c r="FG17" s="34" t="e">
        <f t="shared" si="25"/>
        <v>#DIV/0!</v>
      </c>
      <c r="FH17" s="25"/>
      <c r="FI17" s="170">
        <f t="shared" si="59"/>
        <v>0</v>
      </c>
      <c r="FJ17" s="30">
        <f t="shared" si="60"/>
        <v>0</v>
      </c>
      <c r="FK17" s="210" t="e">
        <f t="shared" si="61"/>
        <v>#DIV/0!</v>
      </c>
      <c r="FL17" s="99"/>
    </row>
    <row r="18" spans="1:168" x14ac:dyDescent="0.25">
      <c r="A18" s="20"/>
      <c r="B18" s="20"/>
      <c r="C18" s="20"/>
      <c r="D18" s="163"/>
      <c r="E18" s="155">
        <f t="shared" si="0"/>
        <v>0</v>
      </c>
      <c r="F18" s="32">
        <f t="shared" si="1"/>
        <v>0</v>
      </c>
      <c r="G18" s="39"/>
      <c r="H18" s="33">
        <f t="shared" si="2"/>
        <v>0</v>
      </c>
      <c r="I18" s="34" t="e">
        <f t="shared" si="3"/>
        <v>#DIV/0!</v>
      </c>
      <c r="J18" s="25"/>
      <c r="K18" s="170">
        <f t="shared" si="26"/>
        <v>0</v>
      </c>
      <c r="L18" s="30">
        <f t="shared" si="27"/>
        <v>0</v>
      </c>
      <c r="M18" s="210" t="e">
        <f t="shared" si="28"/>
        <v>#DIV/0!</v>
      </c>
      <c r="N18" s="99"/>
      <c r="O18" s="20"/>
      <c r="P18" s="20"/>
      <c r="Q18" s="20"/>
      <c r="R18" s="163"/>
      <c r="S18" s="155">
        <f t="shared" si="62"/>
        <v>0</v>
      </c>
      <c r="T18" s="31">
        <f t="shared" si="63"/>
        <v>0</v>
      </c>
      <c r="U18" s="39"/>
      <c r="V18" s="33">
        <f t="shared" si="4"/>
        <v>0</v>
      </c>
      <c r="W18" s="34" t="e">
        <f t="shared" si="5"/>
        <v>#DIV/0!</v>
      </c>
      <c r="X18" s="25"/>
      <c r="Y18" s="170">
        <f t="shared" si="29"/>
        <v>0</v>
      </c>
      <c r="Z18" s="30">
        <f t="shared" si="30"/>
        <v>0</v>
      </c>
      <c r="AA18" s="210" t="e">
        <f t="shared" si="31"/>
        <v>#DIV/0!</v>
      </c>
      <c r="AB18" s="99"/>
      <c r="AC18" s="20"/>
      <c r="AD18" s="20"/>
      <c r="AE18" s="20"/>
      <c r="AF18" s="163"/>
      <c r="AG18" s="155">
        <f t="shared" si="64"/>
        <v>0</v>
      </c>
      <c r="AH18" s="31">
        <f t="shared" si="65"/>
        <v>0</v>
      </c>
      <c r="AI18" s="39"/>
      <c r="AJ18" s="33">
        <f t="shared" si="6"/>
        <v>0</v>
      </c>
      <c r="AK18" s="34" t="e">
        <f t="shared" si="7"/>
        <v>#DIV/0!</v>
      </c>
      <c r="AL18" s="25"/>
      <c r="AM18" s="170">
        <f t="shared" si="32"/>
        <v>0</v>
      </c>
      <c r="AN18" s="30">
        <f t="shared" si="33"/>
        <v>0</v>
      </c>
      <c r="AO18" s="210" t="e">
        <f t="shared" si="34"/>
        <v>#DIV/0!</v>
      </c>
      <c r="AP18" s="99"/>
      <c r="AQ18" s="20"/>
      <c r="AR18" s="20"/>
      <c r="AS18" s="20"/>
      <c r="AT18" s="163"/>
      <c r="AU18" s="155">
        <f t="shared" si="66"/>
        <v>0</v>
      </c>
      <c r="AV18" s="31">
        <f t="shared" si="67"/>
        <v>0</v>
      </c>
      <c r="AW18" s="39"/>
      <c r="AX18" s="33">
        <f t="shared" si="8"/>
        <v>0</v>
      </c>
      <c r="AY18" s="34" t="e">
        <f t="shared" si="9"/>
        <v>#DIV/0!</v>
      </c>
      <c r="AZ18" s="25"/>
      <c r="BA18" s="170">
        <f t="shared" si="35"/>
        <v>0</v>
      </c>
      <c r="BB18" s="30">
        <f t="shared" si="36"/>
        <v>0</v>
      </c>
      <c r="BC18" s="210" t="e">
        <f t="shared" si="37"/>
        <v>#DIV/0!</v>
      </c>
      <c r="BD18" s="99"/>
      <c r="BE18" s="20"/>
      <c r="BF18" s="20"/>
      <c r="BG18" s="20"/>
      <c r="BH18" s="163"/>
      <c r="BI18" s="155">
        <f t="shared" si="68"/>
        <v>0</v>
      </c>
      <c r="BJ18" s="31">
        <f t="shared" si="69"/>
        <v>0</v>
      </c>
      <c r="BK18" s="39"/>
      <c r="BL18" s="33">
        <f t="shared" si="10"/>
        <v>0</v>
      </c>
      <c r="BM18" s="34" t="e">
        <f t="shared" si="11"/>
        <v>#DIV/0!</v>
      </c>
      <c r="BN18" s="25"/>
      <c r="BO18" s="170">
        <f t="shared" si="38"/>
        <v>0</v>
      </c>
      <c r="BP18" s="30">
        <f t="shared" si="39"/>
        <v>0</v>
      </c>
      <c r="BQ18" s="210" t="e">
        <f t="shared" si="40"/>
        <v>#DIV/0!</v>
      </c>
      <c r="BR18" s="99"/>
      <c r="BS18" s="20"/>
      <c r="BT18" s="20"/>
      <c r="BU18" s="20"/>
      <c r="BV18" s="163"/>
      <c r="BW18" s="155">
        <f t="shared" si="70"/>
        <v>0</v>
      </c>
      <c r="BX18" s="31">
        <f t="shared" si="71"/>
        <v>0</v>
      </c>
      <c r="BY18" s="39"/>
      <c r="BZ18" s="33">
        <f t="shared" si="12"/>
        <v>0</v>
      </c>
      <c r="CA18" s="34" t="e">
        <f t="shared" si="13"/>
        <v>#DIV/0!</v>
      </c>
      <c r="CB18" s="25"/>
      <c r="CC18" s="170">
        <f t="shared" si="41"/>
        <v>0</v>
      </c>
      <c r="CD18" s="30">
        <f t="shared" si="42"/>
        <v>0</v>
      </c>
      <c r="CE18" s="210" t="e">
        <f t="shared" si="43"/>
        <v>#DIV/0!</v>
      </c>
      <c r="CF18" s="99"/>
      <c r="CG18" s="20"/>
      <c r="CH18" s="20"/>
      <c r="CI18" s="20"/>
      <c r="CJ18" s="163"/>
      <c r="CK18" s="155">
        <f t="shared" si="72"/>
        <v>0</v>
      </c>
      <c r="CL18" s="31">
        <f t="shared" si="73"/>
        <v>0</v>
      </c>
      <c r="CM18" s="39"/>
      <c r="CN18" s="33">
        <f t="shared" si="14"/>
        <v>0</v>
      </c>
      <c r="CO18" s="34" t="e">
        <f t="shared" si="15"/>
        <v>#DIV/0!</v>
      </c>
      <c r="CP18" s="25"/>
      <c r="CQ18" s="170">
        <f t="shared" si="44"/>
        <v>0</v>
      </c>
      <c r="CR18" s="30">
        <f t="shared" si="45"/>
        <v>0</v>
      </c>
      <c r="CS18" s="210" t="e">
        <f t="shared" si="46"/>
        <v>#DIV/0!</v>
      </c>
      <c r="CT18" s="99"/>
      <c r="CU18" s="20"/>
      <c r="CV18" s="20"/>
      <c r="CW18" s="20"/>
      <c r="CX18" s="163"/>
      <c r="CY18" s="155">
        <f t="shared" si="74"/>
        <v>0</v>
      </c>
      <c r="CZ18" s="31">
        <f t="shared" si="75"/>
        <v>0</v>
      </c>
      <c r="DA18" s="39"/>
      <c r="DB18" s="33">
        <f t="shared" si="16"/>
        <v>0</v>
      </c>
      <c r="DC18" s="34" t="e">
        <f t="shared" si="17"/>
        <v>#DIV/0!</v>
      </c>
      <c r="DD18" s="25"/>
      <c r="DE18" s="170">
        <f t="shared" si="47"/>
        <v>0</v>
      </c>
      <c r="DF18" s="30">
        <f t="shared" si="48"/>
        <v>0</v>
      </c>
      <c r="DG18" s="210" t="e">
        <f t="shared" si="49"/>
        <v>#DIV/0!</v>
      </c>
      <c r="DH18" s="99"/>
      <c r="DI18" s="20"/>
      <c r="DJ18" s="20"/>
      <c r="DK18" s="20"/>
      <c r="DL18" s="163"/>
      <c r="DM18" s="155">
        <f t="shared" si="76"/>
        <v>0</v>
      </c>
      <c r="DN18" s="31">
        <f t="shared" si="77"/>
        <v>0</v>
      </c>
      <c r="DO18" s="39"/>
      <c r="DP18" s="33">
        <f t="shared" si="18"/>
        <v>0</v>
      </c>
      <c r="DQ18" s="34" t="e">
        <f t="shared" si="19"/>
        <v>#DIV/0!</v>
      </c>
      <c r="DR18" s="25"/>
      <c r="DS18" s="170">
        <f t="shared" si="50"/>
        <v>0</v>
      </c>
      <c r="DT18" s="30">
        <f t="shared" si="51"/>
        <v>0</v>
      </c>
      <c r="DU18" s="210" t="e">
        <f t="shared" si="52"/>
        <v>#DIV/0!</v>
      </c>
      <c r="DV18" s="99"/>
      <c r="DW18" s="20"/>
      <c r="DX18" s="20"/>
      <c r="DY18" s="20"/>
      <c r="DZ18" s="163"/>
      <c r="EA18" s="155">
        <f t="shared" si="78"/>
        <v>0</v>
      </c>
      <c r="EB18" s="31">
        <f t="shared" si="79"/>
        <v>0</v>
      </c>
      <c r="EC18" s="39"/>
      <c r="ED18" s="33">
        <f t="shared" si="20"/>
        <v>0</v>
      </c>
      <c r="EE18" s="34" t="e">
        <f t="shared" si="21"/>
        <v>#DIV/0!</v>
      </c>
      <c r="EF18" s="25"/>
      <c r="EG18" s="170">
        <f t="shared" si="53"/>
        <v>0</v>
      </c>
      <c r="EH18" s="30">
        <f t="shared" si="54"/>
        <v>0</v>
      </c>
      <c r="EI18" s="210" t="e">
        <f t="shared" si="55"/>
        <v>#DIV/0!</v>
      </c>
      <c r="EJ18" s="99"/>
      <c r="EK18" s="20"/>
      <c r="EL18" s="20"/>
      <c r="EM18" s="20"/>
      <c r="EN18" s="163"/>
      <c r="EO18" s="155">
        <f t="shared" si="80"/>
        <v>0</v>
      </c>
      <c r="EP18" s="31">
        <f t="shared" si="81"/>
        <v>0</v>
      </c>
      <c r="EQ18" s="39"/>
      <c r="ER18" s="33">
        <f t="shared" si="22"/>
        <v>0</v>
      </c>
      <c r="ES18" s="34" t="e">
        <f t="shared" si="23"/>
        <v>#DIV/0!</v>
      </c>
      <c r="ET18" s="25"/>
      <c r="EU18" s="170">
        <f t="shared" si="56"/>
        <v>0</v>
      </c>
      <c r="EV18" s="30">
        <f t="shared" si="57"/>
        <v>0</v>
      </c>
      <c r="EW18" s="210" t="e">
        <f t="shared" si="58"/>
        <v>#DIV/0!</v>
      </c>
      <c r="EX18" s="99"/>
      <c r="EY18" s="20"/>
      <c r="EZ18" s="20"/>
      <c r="FA18" s="20"/>
      <c r="FB18" s="163"/>
      <c r="FC18" s="155">
        <f t="shared" si="82"/>
        <v>0</v>
      </c>
      <c r="FD18" s="31">
        <f t="shared" si="83"/>
        <v>0</v>
      </c>
      <c r="FE18" s="39"/>
      <c r="FF18" s="33">
        <f t="shared" si="24"/>
        <v>0</v>
      </c>
      <c r="FG18" s="34" t="e">
        <f t="shared" si="25"/>
        <v>#DIV/0!</v>
      </c>
      <c r="FH18" s="25"/>
      <c r="FI18" s="170">
        <f t="shared" si="59"/>
        <v>0</v>
      </c>
      <c r="FJ18" s="30">
        <f t="shared" si="60"/>
        <v>0</v>
      </c>
      <c r="FK18" s="210" t="e">
        <f t="shared" si="61"/>
        <v>#DIV/0!</v>
      </c>
      <c r="FL18" s="99"/>
    </row>
  </sheetData>
  <mergeCells count="60">
    <mergeCell ref="DE2:DE3"/>
    <mergeCell ref="DS2:DS3"/>
    <mergeCell ref="DB2:DB3"/>
    <mergeCell ref="DF2:DF3"/>
    <mergeCell ref="DG2:DG3"/>
    <mergeCell ref="DO2:DO3"/>
    <mergeCell ref="DP2:DP3"/>
    <mergeCell ref="G2:G3"/>
    <mergeCell ref="H2:H3"/>
    <mergeCell ref="L2:L3"/>
    <mergeCell ref="M2:M3"/>
    <mergeCell ref="U2:U3"/>
    <mergeCell ref="V2:V3"/>
    <mergeCell ref="Z2:Z3"/>
    <mergeCell ref="AA2:AA3"/>
    <mergeCell ref="K2:K3"/>
    <mergeCell ref="Y2:Y3"/>
    <mergeCell ref="AI2:AI3"/>
    <mergeCell ref="AJ2:AJ3"/>
    <mergeCell ref="AN2:AN3"/>
    <mergeCell ref="AO2:AO3"/>
    <mergeCell ref="AW2:AW3"/>
    <mergeCell ref="AX2:AX3"/>
    <mergeCell ref="BB2:BB3"/>
    <mergeCell ref="BC2:BC3"/>
    <mergeCell ref="AM2:AM3"/>
    <mergeCell ref="BA2:BA3"/>
    <mergeCell ref="BK2:BK3"/>
    <mergeCell ref="BL2:BL3"/>
    <mergeCell ref="BP2:BP3"/>
    <mergeCell ref="BQ2:BQ3"/>
    <mergeCell ref="DA2:DA3"/>
    <mergeCell ref="BY2:BY3"/>
    <mergeCell ref="BZ2:BZ3"/>
    <mergeCell ref="CD2:CD3"/>
    <mergeCell ref="CE2:CE3"/>
    <mergeCell ref="CM2:CM3"/>
    <mergeCell ref="CN2:CN3"/>
    <mergeCell ref="CR2:CR3"/>
    <mergeCell ref="CS2:CS3"/>
    <mergeCell ref="BO2:BO3"/>
    <mergeCell ref="CC2:CC3"/>
    <mergeCell ref="CQ2:CQ3"/>
    <mergeCell ref="DT2:DT3"/>
    <mergeCell ref="DU2:DU3"/>
    <mergeCell ref="EC2:EC3"/>
    <mergeCell ref="ED2:ED3"/>
    <mergeCell ref="EH2:EH3"/>
    <mergeCell ref="EI2:EI3"/>
    <mergeCell ref="EG2:EG3"/>
    <mergeCell ref="EQ2:EQ3"/>
    <mergeCell ref="ER2:ER3"/>
    <mergeCell ref="EV2:EV3"/>
    <mergeCell ref="EU2:EU3"/>
    <mergeCell ref="EW2:EW3"/>
    <mergeCell ref="FE2:FE3"/>
    <mergeCell ref="FF2:FF3"/>
    <mergeCell ref="FJ2:FJ3"/>
    <mergeCell ref="FK2:FK3"/>
    <mergeCell ref="FI2:FI3"/>
  </mergeCells>
  <pageMargins left="0.39370078740157483" right="0.59055118110236227" top="0.70866141732283472" bottom="0.39370078740157483" header="0.19685039370078741" footer="0.19685039370078741"/>
  <pageSetup paperSize="9" scale="20" fitToWidth="3" orientation="landscape" r:id="rId1"/>
  <headerFooter>
    <oddHeader>&amp;L&amp;G&amp;R&amp;G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02"/>
  <sheetViews>
    <sheetView zoomScale="75" zoomScaleNormal="75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7.28515625" style="35" customWidth="1"/>
    <col min="2" max="2" width="7" style="19" customWidth="1"/>
    <col min="3" max="3" width="6.28515625" style="18" customWidth="1"/>
    <col min="4" max="4" width="20.85546875" customWidth="1"/>
    <col min="5" max="5" width="18.42578125" customWidth="1"/>
    <col min="6" max="6" width="15.140625" customWidth="1"/>
    <col min="7" max="7" width="6.42578125" style="47" customWidth="1"/>
    <col min="8" max="8" width="6.28515625" style="47" customWidth="1"/>
    <col min="9" max="9" width="13.5703125" style="37" customWidth="1"/>
    <col min="10" max="10" width="11.5703125" style="47" customWidth="1"/>
    <col min="11" max="12" width="11.5703125" style="52" customWidth="1"/>
    <col min="13" max="13" width="14.28515625" style="52" customWidth="1"/>
    <col min="14" max="14" width="15.140625" style="28" customWidth="1"/>
    <col min="15" max="15" width="12.7109375" style="28" customWidth="1"/>
    <col min="16" max="16" width="12.140625" style="28" customWidth="1"/>
    <col min="17" max="17" width="14.5703125" style="28" customWidth="1"/>
    <col min="18" max="18" width="11.28515625" style="28" customWidth="1"/>
    <col min="19" max="19" width="11.140625" style="28" customWidth="1"/>
    <col min="20" max="20" width="11.42578125" style="28" customWidth="1"/>
    <col min="21" max="21" width="10.5703125" style="80" customWidth="1"/>
    <col min="22" max="22" width="14.28515625" style="28" customWidth="1"/>
    <col min="23" max="23" width="13.85546875" style="28" customWidth="1"/>
    <col min="24" max="24" width="13.5703125" style="28" customWidth="1"/>
    <col min="25" max="25" width="13.28515625" style="23" customWidth="1"/>
    <col min="26" max="26" width="15.140625" style="23" customWidth="1"/>
    <col min="27" max="27" width="13.140625" style="83" customWidth="1"/>
  </cols>
  <sheetData>
    <row r="1" spans="1:27" s="44" customFormat="1" ht="60.75" thickBot="1" x14ac:dyDescent="0.3">
      <c r="A1" s="54" t="s">
        <v>62</v>
      </c>
      <c r="B1" s="55" t="s">
        <v>52</v>
      </c>
      <c r="C1" s="56" t="s">
        <v>51</v>
      </c>
      <c r="D1" s="59" t="s">
        <v>63</v>
      </c>
      <c r="E1" s="59" t="s">
        <v>113</v>
      </c>
      <c r="F1" s="59" t="s">
        <v>68</v>
      </c>
      <c r="G1" s="57" t="s">
        <v>53</v>
      </c>
      <c r="H1" s="57" t="s">
        <v>131</v>
      </c>
      <c r="I1" s="58" t="s">
        <v>135</v>
      </c>
      <c r="J1" s="57" t="s">
        <v>132</v>
      </c>
      <c r="K1" s="58" t="s">
        <v>133</v>
      </c>
      <c r="L1" s="58" t="s">
        <v>134</v>
      </c>
      <c r="M1" s="58" t="s">
        <v>71</v>
      </c>
      <c r="N1" s="58" t="s">
        <v>50</v>
      </c>
      <c r="O1" s="58" t="s">
        <v>157</v>
      </c>
      <c r="P1" s="58" t="s">
        <v>67</v>
      </c>
      <c r="Q1" s="58" t="s">
        <v>61</v>
      </c>
      <c r="R1" s="58" t="s">
        <v>66</v>
      </c>
      <c r="S1" s="58" t="s">
        <v>65</v>
      </c>
      <c r="T1" s="58" t="s">
        <v>64</v>
      </c>
      <c r="U1" s="78" t="s">
        <v>129</v>
      </c>
      <c r="V1" s="58" t="s">
        <v>72</v>
      </c>
      <c r="W1" s="58" t="s">
        <v>69</v>
      </c>
      <c r="X1" s="58" t="s">
        <v>84</v>
      </c>
      <c r="Y1" s="58" t="s">
        <v>77</v>
      </c>
      <c r="Z1" s="58" t="s">
        <v>136</v>
      </c>
      <c r="AA1" s="81" t="s">
        <v>73</v>
      </c>
    </row>
    <row r="2" spans="1:27" s="53" customFormat="1" ht="15.75" thickBot="1" x14ac:dyDescent="0.3">
      <c r="A2" s="98" t="s">
        <v>1</v>
      </c>
      <c r="B2" s="68"/>
      <c r="C2" s="70"/>
      <c r="D2" s="69"/>
      <c r="E2" s="69"/>
      <c r="F2" s="142"/>
      <c r="G2" s="166"/>
      <c r="H2" s="167"/>
      <c r="I2" s="51"/>
      <c r="J2" s="164"/>
      <c r="K2" s="165"/>
      <c r="L2" s="165"/>
      <c r="M2" s="51"/>
      <c r="N2" s="51"/>
      <c r="O2" s="208">
        <v>0.14510000000000001</v>
      </c>
      <c r="P2" s="51"/>
      <c r="Q2" s="51"/>
      <c r="R2" s="51"/>
      <c r="S2" s="51"/>
      <c r="T2" s="51"/>
      <c r="U2" s="79"/>
      <c r="V2" s="51"/>
      <c r="W2" s="51"/>
      <c r="X2" s="51"/>
      <c r="Y2" s="51"/>
      <c r="Z2" s="51"/>
      <c r="AA2" s="82"/>
    </row>
    <row r="3" spans="1:27" x14ac:dyDescent="0.25">
      <c r="A3" s="225"/>
      <c r="B3" s="226"/>
      <c r="C3" s="227"/>
      <c r="D3" s="228"/>
      <c r="E3" s="228"/>
      <c r="F3" s="229"/>
      <c r="G3" s="230"/>
      <c r="H3" s="231"/>
      <c r="I3" s="232">
        <f>IF(G3=Precios!$D$4,Precios!$E$4,IF(G3=Precios!$D$5,Precios!$E$5,IF(G3=Precios!$D$6,Precios!$E$6,IF(G3=Precios!$D$7,Precios!$E$7,IF(G3=Precios!$D$8,Precios!$E$8,IF(G3=Precios!$D$9,Precios!$E$9,IF(G3=Precios!$D$10,Precios!$E$10,IF(G3=Precios!$D$11,Precios!$E$11,IF(G3=Precios!$D$12,Precios!$E$12,IF(G3=Precios!$D$13,Precios!$E$13,IF(G3=Precios!$D$14,Precios!$E$14,IF(G3=Precios!$D$15,Precios!$E$15,IF(G3=Precios!$D$16,Precios!$E$16,IF(G3=Precios!$D$17,Precios!$E$17,IF(G3=Precios!$D$18,Precios!$E$18,0)))))))))))))))</f>
        <v>0</v>
      </c>
      <c r="J3" s="230"/>
      <c r="K3" s="233">
        <f>+IF(J3=1,I3,IF(J3=2,I3*(1-Precios!$J$3),0))</f>
        <v>0</v>
      </c>
      <c r="L3" s="233">
        <f t="shared" ref="L3:L27" si="0">H3*K3</f>
        <v>0</v>
      </c>
      <c r="M3" s="259">
        <f>+SUM(L3:L7)</f>
        <v>0</v>
      </c>
      <c r="N3" s="260">
        <f>+M3+P3+R3+S3</f>
        <v>0</v>
      </c>
      <c r="O3" s="261">
        <f>+IF(J3=1,N3*$O$2,0)</f>
        <v>0</v>
      </c>
      <c r="P3" s="262"/>
      <c r="Q3" s="263">
        <f>+N3-SUM(O3:P3)</f>
        <v>0</v>
      </c>
      <c r="R3" s="262"/>
      <c r="S3" s="262"/>
      <c r="T3" s="262"/>
      <c r="U3" s="406" t="e">
        <f>+O3/M3</f>
        <v>#DIV/0!</v>
      </c>
      <c r="V3" s="265">
        <f>+Q3-SUM(R3:T3)</f>
        <v>0</v>
      </c>
      <c r="W3" s="266">
        <f>IF(J3=2,V3,0)</f>
        <v>0</v>
      </c>
      <c r="X3" s="267">
        <f>IF(J3=1,V3,0)</f>
        <v>0</v>
      </c>
      <c r="Y3" s="268">
        <f>IF(G3=Precios!$D$4,Precios!$G$4,IF(G3=Precios!$D$5,Precios!$G$5,IF(G3=Precios!$D$6,Precios!$G$6,IF(G3=Precios!$D$7,Precios!$G$7,IF(G3=Precios!$D$8,Precios!$G$8,IF(G3=Precios!$D$9,Precios!$G$9,IF(G3=Precios!$D$10,Precios!$G$10,IF(G3=Precios!$D$11,Precios!$G$11,IF(G3=Precios!$D$12,Precios!$G$12,IF(G3=Precios!$D$13,Precios!$G$13,IF(G3=Precios!$D$14,Precios!$G$14,IF(G3=Precios!$D$15,Precios!$G$15,IF(G3=Precios!$D$16,Precios!$G$16,IF(G3=Precios!$D$17,Precios!$G$17,IF(G3=Precios!$D$18,Precios!$G$18,0)))))))))))))))*H3</f>
        <v>0</v>
      </c>
      <c r="Z3" s="269">
        <f>+V3-SUM(Y3:Y7)</f>
        <v>0</v>
      </c>
      <c r="AA3" s="270" t="e">
        <f>+Z3/M3</f>
        <v>#DIV/0!</v>
      </c>
    </row>
    <row r="4" spans="1:27" x14ac:dyDescent="0.25">
      <c r="A4" s="234"/>
      <c r="B4" s="40"/>
      <c r="C4" s="235"/>
      <c r="D4" s="42"/>
      <c r="E4" s="42"/>
      <c r="F4" s="42"/>
      <c r="G4" s="48"/>
      <c r="H4" s="50"/>
      <c r="I4" s="168">
        <f>IF(G4=Precios!$D$4,Precios!$E$4,IF(G4=Precios!$D$5,Precios!$E$5,IF(G4=Precios!$D$6,Precios!$E$6,IF(G4=Precios!$D$7,Precios!$E$7,IF(G4=Precios!$D$8,Precios!$E$8,IF(G4=Precios!$D$9,Precios!$E$9,IF(G4=Precios!$D$10,Precios!$E$10,IF(G4=Precios!$D$11,Precios!$E$11,IF(G4=Precios!$D$12,Precios!$E$12,IF(G4=Precios!$D$13,Precios!$E$13,IF(G4=Precios!$D$14,Precios!$E$14,IF(G4=Precios!$D$15,Precios!$E$15,IF(G4=Precios!$D$16,Precios!$E$16,IF(G4=Precios!$D$17,Precios!$E$17,IF(G4=Precios!$D$18,Precios!$E$18,0)))))))))))))))</f>
        <v>0</v>
      </c>
      <c r="J4" s="50"/>
      <c r="K4" s="169">
        <f>+IF(J4=1,I4,IF(J4=2,I4*(1-Precios!$J$3),0))</f>
        <v>0</v>
      </c>
      <c r="L4" s="169">
        <f t="shared" si="0"/>
        <v>0</v>
      </c>
      <c r="M4" s="49"/>
      <c r="N4" s="43"/>
      <c r="O4" s="43"/>
      <c r="P4" s="43"/>
      <c r="Q4" s="43"/>
      <c r="R4" s="43"/>
      <c r="S4" s="43"/>
      <c r="T4" s="43"/>
      <c r="U4" s="91"/>
      <c r="V4" s="43"/>
      <c r="W4" s="43"/>
      <c r="X4" s="43"/>
      <c r="Y4" s="38">
        <f>IF(G4=Precios!$D$4,Precios!$G$4,IF(G4=Precios!$D$5,Precios!$G$5,IF(G4=Precios!$D$6,Precios!$G$6,IF(G4=Precios!$D$7,Precios!$G$7,IF(G4=Precios!$D$8,Precios!$G$8,IF(G4=Precios!$D$9,Precios!$G$9,IF(G4=Precios!$D$10,Precios!$G$10,IF(G4=Precios!$D$11,Precios!$G$11,IF(G4=Precios!$D$12,Precios!$G$12,IF(G4=Precios!$D$13,Precios!$G$13,IF(G4=Precios!$D$14,Precios!$G$14,IF(G4=Precios!$D$15,Precios!$G$15,IF(G4=Precios!$D$16,Precios!$G$16,IF(G4=Precios!$D$17,Precios!$G$17,IF(G4=Precios!$D$18,Precios!$G$18,0)))))))))))))))*H4</f>
        <v>0</v>
      </c>
      <c r="Z4" s="46"/>
      <c r="AA4" s="271"/>
    </row>
    <row r="5" spans="1:27" x14ac:dyDescent="0.25">
      <c r="A5" s="234"/>
      <c r="B5" s="40"/>
      <c r="C5" s="235"/>
      <c r="D5" s="42"/>
      <c r="E5" s="42"/>
      <c r="F5" s="42"/>
      <c r="G5" s="48"/>
      <c r="H5" s="50"/>
      <c r="I5" s="168">
        <f>IF(G5=Precios!$D$4,Precios!$E$4,IF(G5=Precios!$D$5,Precios!$E$5,IF(G5=Precios!$D$6,Precios!$E$6,IF(G5=Precios!$D$7,Precios!$E$7,IF(G5=Precios!$D$8,Precios!$E$8,IF(G5=Precios!$D$9,Precios!$E$9,IF(G5=Precios!$D$10,Precios!$E$10,IF(G5=Precios!$D$11,Precios!$E$11,IF(G5=Precios!$D$12,Precios!$E$12,IF(G5=Precios!$D$13,Precios!$E$13,IF(G5=Precios!$D$14,Precios!$E$14,IF(G5=Precios!$D$15,Precios!$E$15,IF(G5=Precios!$D$16,Precios!$E$16,IF(G5=Precios!$D$17,Precios!$E$17,IF(G5=Precios!$D$18,Precios!$E$18,0)))))))))))))))</f>
        <v>0</v>
      </c>
      <c r="J5" s="50"/>
      <c r="K5" s="169">
        <f>+IF(J5=1,I5,IF(J5=2,I5*(1-Precios!$J$3),0))</f>
        <v>0</v>
      </c>
      <c r="L5" s="169">
        <f t="shared" si="0"/>
        <v>0</v>
      </c>
      <c r="M5" s="49"/>
      <c r="N5" s="43"/>
      <c r="O5" s="43"/>
      <c r="P5" s="43"/>
      <c r="Q5" s="43"/>
      <c r="R5" s="43"/>
      <c r="S5" s="43"/>
      <c r="T5" s="43"/>
      <c r="U5" s="91"/>
      <c r="V5" s="43"/>
      <c r="W5" s="43"/>
      <c r="X5" s="43"/>
      <c r="Y5" s="38">
        <f>IF(G5=Precios!$D$4,Precios!$G$4,IF(G5=Precios!$D$5,Precios!$G$5,IF(G5=Precios!$D$6,Precios!$G$6,IF(G5=Precios!$D$7,Precios!$G$7,IF(G5=Precios!$D$8,Precios!$G$8,IF(G5=Precios!$D$9,Precios!$G$9,IF(G5=Precios!$D$10,Precios!$G$10,IF(G5=Precios!$D$11,Precios!$G$11,IF(G5=Precios!$D$12,Precios!$G$12,IF(G5=Precios!$D$13,Precios!$G$13,IF(G5=Precios!$D$14,Precios!$G$14,IF(G5=Precios!$D$15,Precios!$G$15,IF(G5=Precios!$D$16,Precios!$G$16,IF(G5=Precios!$D$17,Precios!$G$17,IF(G5=Precios!$D$18,Precios!$G$18,0)))))))))))))))*H5</f>
        <v>0</v>
      </c>
      <c r="Z5" s="46"/>
      <c r="AA5" s="271"/>
    </row>
    <row r="6" spans="1:27" x14ac:dyDescent="0.25">
      <c r="A6" s="234"/>
      <c r="B6" s="40"/>
      <c r="C6" s="235"/>
      <c r="D6" s="42"/>
      <c r="E6" s="42"/>
      <c r="F6" s="42"/>
      <c r="G6" s="48"/>
      <c r="H6" s="50"/>
      <c r="I6" s="168">
        <f>IF(G6=Precios!$D$4,Precios!$E$4,IF(G6=Precios!$D$5,Precios!$E$5,IF(G6=Precios!$D$6,Precios!$E$6,IF(G6=Precios!$D$7,Precios!$E$7,IF(G6=Precios!$D$8,Precios!$E$8,IF(G6=Precios!$D$9,Precios!$E$9,IF(G6=Precios!$D$10,Precios!$E$10,IF(G6=Precios!$D$11,Precios!$E$11,IF(G6=Precios!$D$12,Precios!$E$12,IF(G6=Precios!$D$13,Precios!$E$13,IF(G6=Precios!$D$14,Precios!$E$14,IF(G6=Precios!$D$15,Precios!$E$15,IF(G6=Precios!$D$16,Precios!$E$16,IF(G6=Precios!$D$17,Precios!$E$17,IF(G6=Precios!$D$18,Precios!$E$18,0)))))))))))))))</f>
        <v>0</v>
      </c>
      <c r="J6" s="50"/>
      <c r="K6" s="169">
        <f>+IF(J6=1,I6,IF(J6=2,I6*(1-Precios!$J$3),0))</f>
        <v>0</v>
      </c>
      <c r="L6" s="169">
        <f t="shared" si="0"/>
        <v>0</v>
      </c>
      <c r="M6" s="49"/>
      <c r="N6" s="43"/>
      <c r="O6" s="43"/>
      <c r="P6" s="43"/>
      <c r="Q6" s="43"/>
      <c r="R6" s="43"/>
      <c r="S6" s="43"/>
      <c r="T6" s="43"/>
      <c r="U6" s="91"/>
      <c r="V6" s="43"/>
      <c r="W6" s="43"/>
      <c r="X6" s="43"/>
      <c r="Y6" s="38">
        <f>IF(G6=Precios!$D$4,Precios!$G$4,IF(G6=Precios!$D$5,Precios!$G$5,IF(G6=Precios!$D$6,Precios!$G$6,IF(G6=Precios!$D$7,Precios!$G$7,IF(G6=Precios!$D$8,Precios!$G$8,IF(G6=Precios!$D$9,Precios!$G$9,IF(G6=Precios!$D$10,Precios!$G$10,IF(G6=Precios!$D$11,Precios!$G$11,IF(G6=Precios!$D$12,Precios!$G$12,IF(G6=Precios!$D$13,Precios!$G$13,IF(G6=Precios!$D$14,Precios!$G$14,IF(G6=Precios!$D$15,Precios!$G$15,IF(G6=Precios!$D$16,Precios!$G$16,IF(G6=Precios!$D$17,Precios!$G$17,IF(G6=Precios!$D$18,Precios!$G$18,0)))))))))))))))*H6</f>
        <v>0</v>
      </c>
      <c r="Z6" s="46"/>
      <c r="AA6" s="271"/>
    </row>
    <row r="7" spans="1:27" ht="15.75" thickBot="1" x14ac:dyDescent="0.3">
      <c r="A7" s="236"/>
      <c r="B7" s="237"/>
      <c r="C7" s="238"/>
      <c r="D7" s="239"/>
      <c r="E7" s="239"/>
      <c r="F7" s="239"/>
      <c r="G7" s="240"/>
      <c r="H7" s="241"/>
      <c r="I7" s="168">
        <f>IF(G7=Precios!$D$4,Precios!$E$4,IF(G7=Precios!$D$5,Precios!$E$5,IF(G7=Precios!$D$6,Precios!$E$6,IF(G7=Precios!$D$7,Precios!$E$7,IF(G7=Precios!$D$8,Precios!$E$8,IF(G7=Precios!$D$9,Precios!$E$9,IF(G7=Precios!$D$10,Precios!$E$10,IF(G7=Precios!$D$11,Precios!$E$11,IF(G7=Precios!$D$12,Precios!$E$12,IF(G7=Precios!$D$13,Precios!$E$13,IF(G7=Precios!$D$14,Precios!$E$14,IF(G7=Precios!$D$15,Precios!$E$15,IF(G7=Precios!$D$16,Precios!$E$16,IF(G7=Precios!$D$17,Precios!$E$17,IF(G7=Precios!$D$18,Precios!$E$18,0)))))))))))))))</f>
        <v>0</v>
      </c>
      <c r="J7" s="241"/>
      <c r="K7" s="243">
        <f>+IF(J7=1,I7,IF(J7=2,I7*(1-Precios!$J$3),0))</f>
        <v>0</v>
      </c>
      <c r="L7" s="243">
        <f t="shared" si="0"/>
        <v>0</v>
      </c>
      <c r="M7" s="272"/>
      <c r="N7" s="273"/>
      <c r="O7" s="273"/>
      <c r="P7" s="273"/>
      <c r="Q7" s="273"/>
      <c r="R7" s="273"/>
      <c r="S7" s="273"/>
      <c r="T7" s="273"/>
      <c r="U7" s="274"/>
      <c r="V7" s="273"/>
      <c r="W7" s="273"/>
      <c r="X7" s="273"/>
      <c r="Y7" s="281">
        <f>IF(G7=Precios!$D$4,Precios!$G$4,IF(G7=Precios!$D$5,Precios!$G$5,IF(G7=Precios!$D$6,Precios!$G$6,IF(G7=Precios!$D$7,Precios!$G$7,IF(G7=Precios!$D$8,Precios!$G$8,IF(G7=Precios!$D$9,Precios!$G$9,IF(G7=Precios!$D$10,Precios!$G$10,IF(G7=Precios!$D$11,Precios!$G$11,IF(G7=Precios!$D$12,Precios!$G$12,IF(G7=Precios!$D$13,Precios!$G$13,IF(G7=Precios!$D$14,Precios!$G$14,IF(G7=Precios!$D$15,Precios!$G$15,IF(G7=Precios!$D$16,Precios!$G$16,IF(G7=Precios!$D$17,Precios!$G$17,IF(G7=Precios!$D$18,Precios!$G$18,0)))))))))))))))*H7</f>
        <v>0</v>
      </c>
      <c r="Z7" s="275"/>
      <c r="AA7" s="276"/>
    </row>
    <row r="8" spans="1:27" x14ac:dyDescent="0.25">
      <c r="A8" s="278"/>
      <c r="B8" s="201"/>
      <c r="C8" s="219"/>
      <c r="D8" s="220"/>
      <c r="E8" s="220"/>
      <c r="F8" s="221"/>
      <c r="G8" s="222"/>
      <c r="H8" s="223"/>
      <c r="I8" s="232">
        <f>IF(G8=Precios!$D$4,Precios!$E$4,IF(G8=Precios!$D$5,Precios!$E$5,IF(G8=Precios!$D$6,Precios!$E$6,IF(G8=Precios!$D$7,Precios!$E$7,IF(G8=Precios!$D$8,Precios!$E$8,IF(G8=Precios!$D$9,Precios!$E$9,IF(G8=Precios!$D$10,Precios!$E$10,IF(G8=Precios!$D$11,Precios!$E$11,IF(G8=Precios!$D$12,Precios!$E$12,IF(G8=Precios!$D$13,Precios!$E$13,IF(G8=Precios!$D$14,Precios!$E$14,IF(G8=Precios!$D$15,Precios!$E$15,IF(G8=Precios!$D$16,Precios!$E$16,IF(G8=Precios!$D$17,Precios!$E$17,IF(G8=Precios!$D$18,Precios!$E$18,0)))))))))))))))</f>
        <v>0</v>
      </c>
      <c r="J8" s="222"/>
      <c r="K8" s="224">
        <f>+IF(J8=1,I8,IF(J8=2,I8*(1-Precios!$J$3),0))</f>
        <v>0</v>
      </c>
      <c r="L8" s="224">
        <f t="shared" si="0"/>
        <v>0</v>
      </c>
      <c r="M8" s="251">
        <f>+SUM(L8:L12)</f>
        <v>0</v>
      </c>
      <c r="N8" s="252">
        <f>+M8+P8+R8+S8</f>
        <v>0</v>
      </c>
      <c r="O8" s="253">
        <f>+IF(J8=1,N8*$O$2,0)</f>
        <v>0</v>
      </c>
      <c r="P8" s="39"/>
      <c r="Q8" s="29">
        <f>+N8-SUM(O8:P8)</f>
        <v>0</v>
      </c>
      <c r="R8" s="39"/>
      <c r="S8" s="39"/>
      <c r="T8" s="39"/>
      <c r="U8" s="406" t="e">
        <f>+O8/M8</f>
        <v>#DIV/0!</v>
      </c>
      <c r="V8" s="255">
        <f>+Q8-SUM(R8:T8)</f>
        <v>0</v>
      </c>
      <c r="W8" s="256">
        <f>IF(J8=2,V8,0)</f>
        <v>0</v>
      </c>
      <c r="X8" s="257">
        <f>IF(J8=1,V8,0)</f>
        <v>0</v>
      </c>
      <c r="Y8" s="268">
        <f>IF(G8=Precios!$D$4,Precios!$G$4,IF(G8=Precios!$D$5,Precios!$G$5,IF(G8=Precios!$D$6,Precios!$G$6,IF(G8=Precios!$D$7,Precios!$G$7,IF(G8=Precios!$D$8,Precios!$G$8,IF(G8=Precios!$D$9,Precios!$G$9,IF(G8=Precios!$D$10,Precios!$G$10,IF(G8=Precios!$D$11,Precios!$G$11,IF(G8=Precios!$D$12,Precios!$G$12,IF(G8=Precios!$D$13,Precios!$G$13,IF(G8=Precios!$D$14,Precios!$G$14,IF(G8=Precios!$D$15,Precios!$G$15,IF(G8=Precios!$D$16,Precios!$G$16,IF(G8=Precios!$D$17,Precios!$G$17,IF(G8=Precios!$D$18,Precios!$G$18,0)))))))))))))))*H8</f>
        <v>0</v>
      </c>
      <c r="Z8" s="258">
        <f>+V8-SUM(Y8:Y12)</f>
        <v>0</v>
      </c>
      <c r="AA8" s="279" t="e">
        <f>+Z8/M8</f>
        <v>#DIV/0!</v>
      </c>
    </row>
    <row r="9" spans="1:27" x14ac:dyDescent="0.25">
      <c r="A9" s="234"/>
      <c r="B9" s="40"/>
      <c r="C9" s="41"/>
      <c r="D9" s="42"/>
      <c r="E9" s="42"/>
      <c r="F9" s="42"/>
      <c r="G9" s="48"/>
      <c r="H9" s="50"/>
      <c r="I9" s="168">
        <f>IF(G9=Precios!$D$4,Precios!$E$4,IF(G9=Precios!$D$5,Precios!$E$5,IF(G9=Precios!$D$6,Precios!$E$6,IF(G9=Precios!$D$7,Precios!$E$7,IF(G9=Precios!$D$8,Precios!$E$8,IF(G9=Precios!$D$9,Precios!$E$9,IF(G9=Precios!$D$10,Precios!$E$10,IF(G9=Precios!$D$11,Precios!$E$11,IF(G9=Precios!$D$12,Precios!$E$12,IF(G9=Precios!$D$13,Precios!$E$13,IF(G9=Precios!$D$14,Precios!$E$14,IF(G9=Precios!$D$15,Precios!$E$15,IF(G9=Precios!$D$16,Precios!$E$16,IF(G9=Precios!$D$17,Precios!$E$17,IF(G9=Precios!$D$18,Precios!$E$18,0)))))))))))))))</f>
        <v>0</v>
      </c>
      <c r="J9" s="50"/>
      <c r="K9" s="169">
        <f>+IF(J9=1,I9,IF(J9=2,I9*(1-Precios!$J$3),0))</f>
        <v>0</v>
      </c>
      <c r="L9" s="169">
        <f t="shared" si="0"/>
        <v>0</v>
      </c>
      <c r="M9" s="49"/>
      <c r="N9" s="43"/>
      <c r="O9" s="43"/>
      <c r="P9" s="43"/>
      <c r="Q9" s="43"/>
      <c r="R9" s="43"/>
      <c r="S9" s="43"/>
      <c r="T9" s="43"/>
      <c r="U9" s="91"/>
      <c r="V9" s="43"/>
      <c r="W9" s="43"/>
      <c r="X9" s="43"/>
      <c r="Y9" s="38">
        <f>IF(G9=Precios!$D$4,Precios!$G$4,IF(G9=Precios!$D$5,Precios!$G$5,IF(G9=Precios!$D$6,Precios!$G$6,IF(G9=Precios!$D$7,Precios!$G$7,IF(G9=Precios!$D$8,Precios!$G$8,IF(G9=Precios!$D$9,Precios!$G$9,IF(G9=Precios!$D$10,Precios!$G$10,IF(G9=Precios!$D$11,Precios!$G$11,IF(G9=Precios!$D$12,Precios!$G$12,IF(G9=Precios!$D$13,Precios!$G$13,IF(G9=Precios!$D$14,Precios!$G$14,IF(G9=Precios!$D$15,Precios!$G$15,IF(G9=Precios!$D$16,Precios!$G$16,IF(G9=Precios!$D$17,Precios!$G$17,IF(G9=Precios!$D$18,Precios!$G$18,0)))))))))))))))*H9</f>
        <v>0</v>
      </c>
      <c r="Z9" s="46"/>
      <c r="AA9" s="271"/>
    </row>
    <row r="10" spans="1:27" x14ac:dyDescent="0.25">
      <c r="A10" s="234"/>
      <c r="B10" s="40"/>
      <c r="C10" s="235"/>
      <c r="D10" s="42"/>
      <c r="E10" s="42"/>
      <c r="F10" s="42"/>
      <c r="G10" s="48"/>
      <c r="H10" s="50"/>
      <c r="I10" s="168">
        <f>IF(G10=Precios!$D$4,Precios!$E$4,IF(G10=Precios!$D$5,Precios!$E$5,IF(G10=Precios!$D$6,Precios!$E$6,IF(G10=Precios!$D$7,Precios!$E$7,IF(G10=Precios!$D$8,Precios!$E$8,IF(G10=Precios!$D$9,Precios!$E$9,IF(G10=Precios!$D$10,Precios!$E$10,IF(G10=Precios!$D$11,Precios!$E$11,IF(G10=Precios!$D$12,Precios!$E$12,IF(G10=Precios!$D$13,Precios!$E$13,IF(G10=Precios!$D$14,Precios!$E$14,IF(G10=Precios!$D$15,Precios!$E$15,IF(G10=Precios!$D$16,Precios!$E$16,IF(G10=Precios!$D$17,Precios!$E$17,IF(G10=Precios!$D$18,Precios!$E$18,0)))))))))))))))</f>
        <v>0</v>
      </c>
      <c r="J10" s="50"/>
      <c r="K10" s="169">
        <f>+IF(J10=1,I10,IF(J10=2,I10*(1-Precios!$J$3),0))</f>
        <v>0</v>
      </c>
      <c r="L10" s="169">
        <f t="shared" si="0"/>
        <v>0</v>
      </c>
      <c r="M10" s="49"/>
      <c r="N10" s="43"/>
      <c r="O10" s="43"/>
      <c r="P10" s="43"/>
      <c r="Q10" s="43"/>
      <c r="R10" s="43"/>
      <c r="S10" s="43"/>
      <c r="T10" s="43"/>
      <c r="U10" s="91"/>
      <c r="V10" s="43"/>
      <c r="W10" s="43"/>
      <c r="X10" s="43"/>
      <c r="Y10" s="38">
        <f>IF(G10=Precios!$D$4,Precios!$G$4,IF(G10=Precios!$D$5,Precios!$G$5,IF(G10=Precios!$D$6,Precios!$G$6,IF(G10=Precios!$D$7,Precios!$G$7,IF(G10=Precios!$D$8,Precios!$G$8,IF(G10=Precios!$D$9,Precios!$G$9,IF(G10=Precios!$D$10,Precios!$G$10,IF(G10=Precios!$D$11,Precios!$G$11,IF(G10=Precios!$D$12,Precios!$G$12,IF(G10=Precios!$D$13,Precios!$G$13,IF(G10=Precios!$D$14,Precios!$G$14,IF(G10=Precios!$D$15,Precios!$G$15,IF(G10=Precios!$D$16,Precios!$G$16,IF(G10=Precios!$D$17,Precios!$G$17,IF(G10=Precios!$D$18,Precios!$G$18,0)))))))))))))))*H10</f>
        <v>0</v>
      </c>
      <c r="Z10" s="46"/>
      <c r="AA10" s="271"/>
    </row>
    <row r="11" spans="1:27" x14ac:dyDescent="0.25">
      <c r="A11" s="234"/>
      <c r="B11" s="40"/>
      <c r="C11" s="235"/>
      <c r="D11" s="42"/>
      <c r="E11" s="42"/>
      <c r="F11" s="42"/>
      <c r="G11" s="48"/>
      <c r="H11" s="50"/>
      <c r="I11" s="168">
        <f>IF(G11=Precios!$D$4,Precios!$E$4,IF(G11=Precios!$D$5,Precios!$E$5,IF(G11=Precios!$D$6,Precios!$E$6,IF(G11=Precios!$D$7,Precios!$E$7,IF(G11=Precios!$D$8,Precios!$E$8,IF(G11=Precios!$D$9,Precios!$E$9,IF(G11=Precios!$D$10,Precios!$E$10,IF(G11=Precios!$D$11,Precios!$E$11,IF(G11=Precios!$D$12,Precios!$E$12,IF(G11=Precios!$D$13,Precios!$E$13,IF(G11=Precios!$D$14,Precios!$E$14,IF(G11=Precios!$D$15,Precios!$E$15,IF(G11=Precios!$D$16,Precios!$E$16,IF(G11=Precios!$D$17,Precios!$E$17,IF(G11=Precios!$D$18,Precios!$E$18,0)))))))))))))))</f>
        <v>0</v>
      </c>
      <c r="J11" s="50"/>
      <c r="K11" s="169">
        <f>+IF(J11=1,I11,IF(J11=2,I11*(1-Precios!$J$3),0))</f>
        <v>0</v>
      </c>
      <c r="L11" s="169">
        <f t="shared" si="0"/>
        <v>0</v>
      </c>
      <c r="M11" s="49"/>
      <c r="N11" s="43"/>
      <c r="O11" s="43"/>
      <c r="P11" s="43"/>
      <c r="Q11" s="43"/>
      <c r="R11" s="43"/>
      <c r="S11" s="43"/>
      <c r="T11" s="43"/>
      <c r="U11" s="91"/>
      <c r="V11" s="43"/>
      <c r="W11" s="43"/>
      <c r="X11" s="43"/>
      <c r="Y11" s="38">
        <f>IF(G11=Precios!$D$4,Precios!$G$4,IF(G11=Precios!$D$5,Precios!$G$5,IF(G11=Precios!$D$6,Precios!$G$6,IF(G11=Precios!$D$7,Precios!$G$7,IF(G11=Precios!$D$8,Precios!$G$8,IF(G11=Precios!$D$9,Precios!$G$9,IF(G11=Precios!$D$10,Precios!$G$10,IF(G11=Precios!$D$11,Precios!$G$11,IF(G11=Precios!$D$12,Precios!$G$12,IF(G11=Precios!$D$13,Precios!$G$13,IF(G11=Precios!$D$14,Precios!$G$14,IF(G11=Precios!$D$15,Precios!$G$15,IF(G11=Precios!$D$16,Precios!$G$16,IF(G11=Precios!$D$17,Precios!$G$17,IF(G11=Precios!$D$18,Precios!$G$18,0)))))))))))))))*H11</f>
        <v>0</v>
      </c>
      <c r="Z11" s="46"/>
      <c r="AA11" s="271"/>
    </row>
    <row r="12" spans="1:27" ht="15.75" thickBot="1" x14ac:dyDescent="0.3">
      <c r="A12" s="234"/>
      <c r="B12" s="40"/>
      <c r="C12" s="41"/>
      <c r="D12" s="42"/>
      <c r="E12" s="42"/>
      <c r="F12" s="42"/>
      <c r="G12" s="244"/>
      <c r="H12" s="245"/>
      <c r="I12" s="168">
        <f>IF(G12=Precios!$D$4,Precios!$E$4,IF(G12=Precios!$D$5,Precios!$E$5,IF(G12=Precios!$D$6,Precios!$E$6,IF(G12=Precios!$D$7,Precios!$E$7,IF(G12=Precios!$D$8,Precios!$E$8,IF(G12=Precios!$D$9,Precios!$E$9,IF(G12=Precios!$D$10,Precios!$E$10,IF(G12=Precios!$D$11,Precios!$E$11,IF(G12=Precios!$D$12,Precios!$E$12,IF(G12=Precios!$D$13,Precios!$E$13,IF(G12=Precios!$D$14,Precios!$E$14,IF(G12=Precios!$D$15,Precios!$E$15,IF(G12=Precios!$D$16,Precios!$E$16,IF(G12=Precios!$D$17,Precios!$E$17,IF(G12=Precios!$D$18,Precios!$E$18,0)))))))))))))))</f>
        <v>0</v>
      </c>
      <c r="J12" s="245"/>
      <c r="K12" s="246">
        <f>+IF(J12=1,I12,IF(J12=2,I12*(1-Precios!$J$3),0))</f>
        <v>0</v>
      </c>
      <c r="L12" s="246">
        <f t="shared" si="0"/>
        <v>0</v>
      </c>
      <c r="M12" s="49"/>
      <c r="N12" s="43"/>
      <c r="O12" s="43"/>
      <c r="P12" s="43"/>
      <c r="Q12" s="43"/>
      <c r="R12" s="43"/>
      <c r="S12" s="43"/>
      <c r="T12" s="43"/>
      <c r="U12" s="91"/>
      <c r="V12" s="43"/>
      <c r="W12" s="43"/>
      <c r="X12" s="43"/>
      <c r="Y12" s="281">
        <f>IF(G12=Precios!$D$4,Precios!$G$4,IF(G12=Precios!$D$5,Precios!$G$5,IF(G12=Precios!$D$6,Precios!$G$6,IF(G12=Precios!$D$7,Precios!$G$7,IF(G12=Precios!$D$8,Precios!$G$8,IF(G12=Precios!$D$9,Precios!$G$9,IF(G12=Precios!$D$10,Precios!$G$10,IF(G12=Precios!$D$11,Precios!$G$11,IF(G12=Precios!$D$12,Precios!$G$12,IF(G12=Precios!$D$13,Precios!$G$13,IF(G12=Precios!$D$14,Precios!$G$14,IF(G12=Precios!$D$15,Precios!$G$15,IF(G12=Precios!$D$16,Precios!$G$16,IF(G12=Precios!$D$17,Precios!$G$17,IF(G12=Precios!$D$18,Precios!$G$18,0)))))))))))))))*H12</f>
        <v>0</v>
      </c>
      <c r="Z12" s="46"/>
      <c r="AA12" s="271"/>
    </row>
    <row r="13" spans="1:27" x14ac:dyDescent="0.25">
      <c r="A13" s="225"/>
      <c r="B13" s="226"/>
      <c r="C13" s="227"/>
      <c r="D13" s="228"/>
      <c r="E13" s="228"/>
      <c r="F13" s="228"/>
      <c r="G13" s="230"/>
      <c r="H13" s="231"/>
      <c r="I13" s="232">
        <f>IF(G13=Precios!$D$4,Precios!$E$4,IF(G13=Precios!$D$5,Precios!$E$5,IF(G13=Precios!$D$6,Precios!$E$6,IF(G13=Precios!$D$7,Precios!$E$7,IF(G13=Precios!$D$8,Precios!$E$8,IF(G13=Precios!$D$9,Precios!$E$9,IF(G13=Precios!$D$10,Precios!$E$10,IF(G13=Precios!$D$11,Precios!$E$11,IF(G13=Precios!$D$12,Precios!$E$12,IF(G13=Precios!$D$13,Precios!$E$13,IF(G13=Precios!$D$14,Precios!$E$14,IF(G13=Precios!$D$15,Precios!$E$15,IF(G13=Precios!$D$16,Precios!$E$16,IF(G13=Precios!$D$17,Precios!$E$17,IF(G13=Precios!$D$18,Precios!$E$18,0)))))))))))))))</f>
        <v>0</v>
      </c>
      <c r="J13" s="230"/>
      <c r="K13" s="233">
        <f>+IF(J13=1,I13,IF(J13=2,I13*(1-Precios!$J$3),0))</f>
        <v>0</v>
      </c>
      <c r="L13" s="233">
        <f t="shared" si="0"/>
        <v>0</v>
      </c>
      <c r="M13" s="259">
        <f>+SUM(L13:L17)</f>
        <v>0</v>
      </c>
      <c r="N13" s="260">
        <f>+M13+P13+R13+S13</f>
        <v>0</v>
      </c>
      <c r="O13" s="261">
        <f>+IF(J13=1,N13*$O$2,0)</f>
        <v>0</v>
      </c>
      <c r="P13" s="262"/>
      <c r="Q13" s="263">
        <f>+N13-SUM(O13:P13)</f>
        <v>0</v>
      </c>
      <c r="R13" s="262"/>
      <c r="S13" s="262"/>
      <c r="T13" s="262"/>
      <c r="U13" s="406" t="e">
        <f>+O13/M13</f>
        <v>#DIV/0!</v>
      </c>
      <c r="V13" s="265">
        <f>+Q13-SUM(R13:T13)</f>
        <v>0</v>
      </c>
      <c r="W13" s="266">
        <f>IF(J13=2,V13,0)</f>
        <v>0</v>
      </c>
      <c r="X13" s="267">
        <f>IF(J13=1,V13,0)</f>
        <v>0</v>
      </c>
      <c r="Y13" s="268">
        <f>IF(G13=Precios!$D$4,Precios!$G$4,IF(G13=Precios!$D$5,Precios!$G$5,IF(G13=Precios!$D$6,Precios!$G$6,IF(G13=Precios!$D$7,Precios!$G$7,IF(G13=Precios!$D$8,Precios!$G$8,IF(G13=Precios!$D$9,Precios!$G$9,IF(G13=Precios!$D$10,Precios!$G$10,IF(G13=Precios!$D$11,Precios!$G$11,IF(G13=Precios!$D$12,Precios!$G$12,IF(G13=Precios!$D$13,Precios!$G$13,IF(G13=Precios!$D$14,Precios!$G$14,IF(G13=Precios!$D$15,Precios!$G$15,IF(G13=Precios!$D$16,Precios!$G$16,IF(G13=Precios!$D$17,Precios!$G$17,IF(G13=Precios!$D$18,Precios!$G$18,0)))))))))))))))*H13</f>
        <v>0</v>
      </c>
      <c r="Z13" s="269">
        <f>+V13-SUM(Y13:Y17)</f>
        <v>0</v>
      </c>
      <c r="AA13" s="270" t="e">
        <f>+Z13/M13</f>
        <v>#DIV/0!</v>
      </c>
    </row>
    <row r="14" spans="1:27" x14ac:dyDescent="0.25">
      <c r="A14" s="234"/>
      <c r="B14" s="40"/>
      <c r="C14" s="41"/>
      <c r="D14" s="42"/>
      <c r="E14" s="42"/>
      <c r="F14" s="42"/>
      <c r="G14" s="48"/>
      <c r="H14" s="50"/>
      <c r="I14" s="168">
        <f>IF(G14=Precios!$D$4,Precios!$E$4,IF(G14=Precios!$D$5,Precios!$E$5,IF(G14=Precios!$D$6,Precios!$E$6,IF(G14=Precios!$D$7,Precios!$E$7,IF(G14=Precios!$D$8,Precios!$E$8,IF(G14=Precios!$D$9,Precios!$E$9,IF(G14=Precios!$D$10,Precios!$E$10,IF(G14=Precios!$D$11,Precios!$E$11,IF(G14=Precios!$D$12,Precios!$E$12,IF(G14=Precios!$D$13,Precios!$E$13,IF(G14=Precios!$D$14,Precios!$E$14,IF(G14=Precios!$D$15,Precios!$E$15,IF(G14=Precios!$D$16,Precios!$E$16,IF(G14=Precios!$D$17,Precios!$E$17,IF(G14=Precios!$D$18,Precios!$E$18,0)))))))))))))))</f>
        <v>0</v>
      </c>
      <c r="J14" s="50"/>
      <c r="K14" s="169">
        <f>+IF(J14=1,I14,IF(J14=2,I14*(1-Precios!$J$3),0))</f>
        <v>0</v>
      </c>
      <c r="L14" s="169">
        <f t="shared" si="0"/>
        <v>0</v>
      </c>
      <c r="M14" s="49"/>
      <c r="N14" s="43"/>
      <c r="O14" s="43"/>
      <c r="P14" s="43"/>
      <c r="Q14" s="43"/>
      <c r="R14" s="43"/>
      <c r="S14" s="43"/>
      <c r="T14" s="43"/>
      <c r="U14" s="91"/>
      <c r="V14" s="43"/>
      <c r="W14" s="43"/>
      <c r="X14" s="43"/>
      <c r="Y14" s="38">
        <f>IF(G14=Precios!$D$4,Precios!$G$4,IF(G14=Precios!$D$5,Precios!$G$5,IF(G14=Precios!$D$6,Precios!$G$6,IF(G14=Precios!$D$7,Precios!$G$7,IF(G14=Precios!$D$8,Precios!$G$8,IF(G14=Precios!$D$9,Precios!$G$9,IF(G14=Precios!$D$10,Precios!$G$10,IF(G14=Precios!$D$11,Precios!$G$11,IF(G14=Precios!$D$12,Precios!$G$12,IF(G14=Precios!$D$13,Precios!$G$13,IF(G14=Precios!$D$14,Precios!$G$14,IF(G14=Precios!$D$15,Precios!$G$15,IF(G14=Precios!$D$16,Precios!$G$16,IF(G14=Precios!$D$17,Precios!$G$17,IF(G14=Precios!$D$18,Precios!$G$18,0)))))))))))))))*H14</f>
        <v>0</v>
      </c>
      <c r="Z14" s="46"/>
      <c r="AA14" s="271"/>
    </row>
    <row r="15" spans="1:27" x14ac:dyDescent="0.25">
      <c r="A15" s="234"/>
      <c r="B15" s="40"/>
      <c r="C15" s="235"/>
      <c r="D15" s="42"/>
      <c r="E15" s="42"/>
      <c r="F15" s="42"/>
      <c r="G15" s="48"/>
      <c r="H15" s="50"/>
      <c r="I15" s="168">
        <f>IF(G15=Precios!$D$4,Precios!$E$4,IF(G15=Precios!$D$5,Precios!$E$5,IF(G15=Precios!$D$6,Precios!$E$6,IF(G15=Precios!$D$7,Precios!$E$7,IF(G15=Precios!$D$8,Precios!$E$8,IF(G15=Precios!$D$9,Precios!$E$9,IF(G15=Precios!$D$10,Precios!$E$10,IF(G15=Precios!$D$11,Precios!$E$11,IF(G15=Precios!$D$12,Precios!$E$12,IF(G15=Precios!$D$13,Precios!$E$13,IF(G15=Precios!$D$14,Precios!$E$14,IF(G15=Precios!$D$15,Precios!$E$15,IF(G15=Precios!$D$16,Precios!$E$16,IF(G15=Precios!$D$17,Precios!$E$17,IF(G15=Precios!$D$18,Precios!$E$18,0)))))))))))))))</f>
        <v>0</v>
      </c>
      <c r="J15" s="50"/>
      <c r="K15" s="169">
        <f>+IF(J15=1,I15,IF(J15=2,I15*(1-Precios!$J$3),0))</f>
        <v>0</v>
      </c>
      <c r="L15" s="169">
        <f t="shared" si="0"/>
        <v>0</v>
      </c>
      <c r="M15" s="49"/>
      <c r="N15" s="43"/>
      <c r="O15" s="43"/>
      <c r="P15" s="43"/>
      <c r="Q15" s="43"/>
      <c r="R15" s="43"/>
      <c r="S15" s="43"/>
      <c r="T15" s="43"/>
      <c r="U15" s="91"/>
      <c r="V15" s="43"/>
      <c r="W15" s="43"/>
      <c r="X15" s="43"/>
      <c r="Y15" s="38">
        <f>IF(G15=Precios!$D$4,Precios!$G$4,IF(G15=Precios!$D$5,Precios!$G$5,IF(G15=Precios!$D$6,Precios!$G$6,IF(G15=Precios!$D$7,Precios!$G$7,IF(G15=Precios!$D$8,Precios!$G$8,IF(G15=Precios!$D$9,Precios!$G$9,IF(G15=Precios!$D$10,Precios!$G$10,IF(G15=Precios!$D$11,Precios!$G$11,IF(G15=Precios!$D$12,Precios!$G$12,IF(G15=Precios!$D$13,Precios!$G$13,IF(G15=Precios!$D$14,Precios!$G$14,IF(G15=Precios!$D$15,Precios!$G$15,IF(G15=Precios!$D$16,Precios!$G$16,IF(G15=Precios!$D$17,Precios!$G$17,IF(G15=Precios!$D$18,Precios!$G$18,0)))))))))))))))*H15</f>
        <v>0</v>
      </c>
      <c r="Z15" s="46"/>
      <c r="AA15" s="271"/>
    </row>
    <row r="16" spans="1:27" x14ac:dyDescent="0.25">
      <c r="A16" s="234"/>
      <c r="B16" s="40"/>
      <c r="C16" s="235"/>
      <c r="D16" s="42"/>
      <c r="E16" s="42"/>
      <c r="F16" s="42"/>
      <c r="G16" s="48"/>
      <c r="H16" s="50"/>
      <c r="I16" s="168">
        <f>IF(G16=Precios!$D$4,Precios!$E$4,IF(G16=Precios!$D$5,Precios!$E$5,IF(G16=Precios!$D$6,Precios!$E$6,IF(G16=Precios!$D$7,Precios!$E$7,IF(G16=Precios!$D$8,Precios!$E$8,IF(G16=Precios!$D$9,Precios!$E$9,IF(G16=Precios!$D$10,Precios!$E$10,IF(G16=Precios!$D$11,Precios!$E$11,IF(G16=Precios!$D$12,Precios!$E$12,IF(G16=Precios!$D$13,Precios!$E$13,IF(G16=Precios!$D$14,Precios!$E$14,IF(G16=Precios!$D$15,Precios!$E$15,IF(G16=Precios!$D$16,Precios!$E$16,IF(G16=Precios!$D$17,Precios!$E$17,IF(G16=Precios!$D$18,Precios!$E$18,0)))))))))))))))</f>
        <v>0</v>
      </c>
      <c r="J16" s="50"/>
      <c r="K16" s="169">
        <f>+IF(J16=1,I16,IF(J16=2,I16*(1-Precios!$J$3),0))</f>
        <v>0</v>
      </c>
      <c r="L16" s="169">
        <f t="shared" si="0"/>
        <v>0</v>
      </c>
      <c r="M16" s="49"/>
      <c r="N16" s="43"/>
      <c r="O16" s="43"/>
      <c r="P16" s="43"/>
      <c r="Q16" s="43"/>
      <c r="R16" s="43"/>
      <c r="S16" s="43"/>
      <c r="T16" s="43"/>
      <c r="U16" s="91"/>
      <c r="V16" s="43"/>
      <c r="W16" s="43"/>
      <c r="X16" s="43"/>
      <c r="Y16" s="38">
        <f>IF(G16=Precios!$D$4,Precios!$G$4,IF(G16=Precios!$D$5,Precios!$G$5,IF(G16=Precios!$D$6,Precios!$G$6,IF(G16=Precios!$D$7,Precios!$G$7,IF(G16=Precios!$D$8,Precios!$G$8,IF(G16=Precios!$D$9,Precios!$G$9,IF(G16=Precios!$D$10,Precios!$G$10,IF(G16=Precios!$D$11,Precios!$G$11,IF(G16=Precios!$D$12,Precios!$G$12,IF(G16=Precios!$D$13,Precios!$G$13,IF(G16=Precios!$D$14,Precios!$G$14,IF(G16=Precios!$D$15,Precios!$G$15,IF(G16=Precios!$D$16,Precios!$G$16,IF(G16=Precios!$D$17,Precios!$G$17,IF(G16=Precios!$D$18,Precios!$G$18,0)))))))))))))))*H16</f>
        <v>0</v>
      </c>
      <c r="Z16" s="46"/>
      <c r="AA16" s="271"/>
    </row>
    <row r="17" spans="1:27" ht="15.75" thickBot="1" x14ac:dyDescent="0.3">
      <c r="A17" s="236"/>
      <c r="B17" s="237"/>
      <c r="C17" s="247"/>
      <c r="D17" s="239"/>
      <c r="E17" s="239"/>
      <c r="F17" s="239"/>
      <c r="G17" s="240"/>
      <c r="H17" s="241"/>
      <c r="I17" s="168">
        <f>IF(G17=Precios!$D$4,Precios!$E$4,IF(G17=Precios!$D$5,Precios!$E$5,IF(G17=Precios!$D$6,Precios!$E$6,IF(G17=Precios!$D$7,Precios!$E$7,IF(G17=Precios!$D$8,Precios!$E$8,IF(G17=Precios!$D$9,Precios!$E$9,IF(G17=Precios!$D$10,Precios!$E$10,IF(G17=Precios!$D$11,Precios!$E$11,IF(G17=Precios!$D$12,Precios!$E$12,IF(G17=Precios!$D$13,Precios!$E$13,IF(G17=Precios!$D$14,Precios!$E$14,IF(G17=Precios!$D$15,Precios!$E$15,IF(G17=Precios!$D$16,Precios!$E$16,IF(G17=Precios!$D$17,Precios!$E$17,IF(G17=Precios!$D$18,Precios!$E$18,0)))))))))))))))</f>
        <v>0</v>
      </c>
      <c r="J17" s="241"/>
      <c r="K17" s="243">
        <f>+IF(J17=1,I17,IF(J17=2,I17*(1-Precios!$J$3),0))</f>
        <v>0</v>
      </c>
      <c r="L17" s="243">
        <f t="shared" si="0"/>
        <v>0</v>
      </c>
      <c r="M17" s="272"/>
      <c r="N17" s="273"/>
      <c r="O17" s="273"/>
      <c r="P17" s="273"/>
      <c r="Q17" s="273"/>
      <c r="R17" s="273"/>
      <c r="S17" s="273"/>
      <c r="T17" s="273"/>
      <c r="U17" s="274"/>
      <c r="V17" s="273"/>
      <c r="W17" s="273"/>
      <c r="X17" s="273"/>
      <c r="Y17" s="281">
        <f>IF(G17=Precios!$D$4,Precios!$G$4,IF(G17=Precios!$D$5,Precios!$G$5,IF(G17=Precios!$D$6,Precios!$G$6,IF(G17=Precios!$D$7,Precios!$G$7,IF(G17=Precios!$D$8,Precios!$G$8,IF(G17=Precios!$D$9,Precios!$G$9,IF(G17=Precios!$D$10,Precios!$G$10,IF(G17=Precios!$D$11,Precios!$G$11,IF(G17=Precios!$D$12,Precios!$G$12,IF(G17=Precios!$D$13,Precios!$G$13,IF(G17=Precios!$D$14,Precios!$G$14,IF(G17=Precios!$D$15,Precios!$G$15,IF(G17=Precios!$D$16,Precios!$G$16,IF(G17=Precios!$D$17,Precios!$G$17,IF(G17=Precios!$D$18,Precios!$G$18,0)))))))))))))))*H17</f>
        <v>0</v>
      </c>
      <c r="Z17" s="275"/>
      <c r="AA17" s="276"/>
    </row>
    <row r="18" spans="1:27" x14ac:dyDescent="0.25">
      <c r="A18" s="278"/>
      <c r="B18" s="201"/>
      <c r="C18" s="219"/>
      <c r="D18" s="220"/>
      <c r="E18" s="220"/>
      <c r="F18" s="220"/>
      <c r="G18" s="222"/>
      <c r="H18" s="223"/>
      <c r="I18" s="232">
        <f>IF(G18=Precios!$D$4,Precios!$E$4,IF(G18=Precios!$D$5,Precios!$E$5,IF(G18=Precios!$D$6,Precios!$E$6,IF(G18=Precios!$D$7,Precios!$E$7,IF(G18=Precios!$D$8,Precios!$E$8,IF(G18=Precios!$D$9,Precios!$E$9,IF(G18=Precios!$D$10,Precios!$E$10,IF(G18=Precios!$D$11,Precios!$E$11,IF(G18=Precios!$D$12,Precios!$E$12,IF(G18=Precios!$D$13,Precios!$E$13,IF(G18=Precios!$D$14,Precios!$E$14,IF(G18=Precios!$D$15,Precios!$E$15,IF(G18=Precios!$D$16,Precios!$E$16,IF(G18=Precios!$D$17,Precios!$E$17,IF(G18=Precios!$D$18,Precios!$E$18,0)))))))))))))))</f>
        <v>0</v>
      </c>
      <c r="J18" s="222"/>
      <c r="K18" s="224">
        <f>+IF(J18=1,I18,IF(J18=2,I18*(1-Precios!$J$3),0))</f>
        <v>0</v>
      </c>
      <c r="L18" s="224">
        <f t="shared" si="0"/>
        <v>0</v>
      </c>
      <c r="M18" s="251">
        <f>+SUM(L18:L22)</f>
        <v>0</v>
      </c>
      <c r="N18" s="252">
        <f>+M18+P18+R18+S18</f>
        <v>0</v>
      </c>
      <c r="O18" s="253">
        <f>+IF(J18=1,N18*$O$2,0)</f>
        <v>0</v>
      </c>
      <c r="P18" s="39"/>
      <c r="Q18" s="29">
        <f>+N18-SUM(O18:P18)</f>
        <v>0</v>
      </c>
      <c r="R18" s="39"/>
      <c r="S18" s="39"/>
      <c r="T18" s="39"/>
      <c r="U18" s="406" t="e">
        <f>+O18/M18</f>
        <v>#DIV/0!</v>
      </c>
      <c r="V18" s="255">
        <f>+Q18-SUM(R18:T18)</f>
        <v>0</v>
      </c>
      <c r="W18" s="256">
        <f>IF(J18=2,V18,0)</f>
        <v>0</v>
      </c>
      <c r="X18" s="257">
        <f>IF(J18=1,V18,0)</f>
        <v>0</v>
      </c>
      <c r="Y18" s="268">
        <f>IF(G18=Precios!$D$4,Precios!$G$4,IF(G18=Precios!$D$5,Precios!$G$5,IF(G18=Precios!$D$6,Precios!$G$6,IF(G18=Precios!$D$7,Precios!$G$7,IF(G18=Precios!$D$8,Precios!$G$8,IF(G18=Precios!$D$9,Precios!$G$9,IF(G18=Precios!$D$10,Precios!$G$10,IF(G18=Precios!$D$11,Precios!$G$11,IF(G18=Precios!$D$12,Precios!$G$12,IF(G18=Precios!$D$13,Precios!$G$13,IF(G18=Precios!$D$14,Precios!$G$14,IF(G18=Precios!$D$15,Precios!$G$15,IF(G18=Precios!$D$16,Precios!$G$16,IF(G18=Precios!$D$17,Precios!$G$17,IF(G18=Precios!$D$18,Precios!$G$18,0)))))))))))))))*H18</f>
        <v>0</v>
      </c>
      <c r="Z18" s="258">
        <f>+V18-SUM(Y18:Y22)</f>
        <v>0</v>
      </c>
      <c r="AA18" s="279" t="e">
        <f>+Z18/M18</f>
        <v>#DIV/0!</v>
      </c>
    </row>
    <row r="19" spans="1:27" x14ac:dyDescent="0.25">
      <c r="A19" s="234"/>
      <c r="B19" s="40"/>
      <c r="C19" s="41"/>
      <c r="D19" s="42"/>
      <c r="E19" s="42"/>
      <c r="F19" s="42"/>
      <c r="G19" s="48"/>
      <c r="H19" s="50"/>
      <c r="I19" s="168">
        <f>IF(G19=Precios!$D$4,Precios!$E$4,IF(G19=Precios!$D$5,Precios!$E$5,IF(G19=Precios!$D$6,Precios!$E$6,IF(G19=Precios!$D$7,Precios!$E$7,IF(G19=Precios!$D$8,Precios!$E$8,IF(G19=Precios!$D$9,Precios!$E$9,IF(G19=Precios!$D$10,Precios!$E$10,IF(G19=Precios!$D$11,Precios!$E$11,IF(G19=Precios!$D$12,Precios!$E$12,IF(G19=Precios!$D$13,Precios!$E$13,IF(G19=Precios!$D$14,Precios!$E$14,IF(G19=Precios!$D$15,Precios!$E$15,IF(G19=Precios!$D$16,Precios!$E$16,IF(G19=Precios!$D$17,Precios!$E$17,IF(G19=Precios!$D$18,Precios!$E$18,0)))))))))))))))</f>
        <v>0</v>
      </c>
      <c r="J19" s="50"/>
      <c r="K19" s="169">
        <f>+IF(J19=1,I19,IF(J19=2,I19*(1-Precios!$J$3),0))</f>
        <v>0</v>
      </c>
      <c r="L19" s="169">
        <f t="shared" si="0"/>
        <v>0</v>
      </c>
      <c r="M19" s="49"/>
      <c r="N19" s="43"/>
      <c r="O19" s="43"/>
      <c r="P19" s="43"/>
      <c r="Q19" s="43"/>
      <c r="R19" s="43"/>
      <c r="S19" s="43"/>
      <c r="T19" s="43"/>
      <c r="U19" s="91"/>
      <c r="V19" s="43"/>
      <c r="W19" s="43"/>
      <c r="X19" s="43"/>
      <c r="Y19" s="38">
        <f>IF(G19=Precios!$D$4,Precios!$G$4,IF(G19=Precios!$D$5,Precios!$G$5,IF(G19=Precios!$D$6,Precios!$G$6,IF(G19=Precios!$D$7,Precios!$G$7,IF(G19=Precios!$D$8,Precios!$G$8,IF(G19=Precios!$D$9,Precios!$G$9,IF(G19=Precios!$D$10,Precios!$G$10,IF(G19=Precios!$D$11,Precios!$G$11,IF(G19=Precios!$D$12,Precios!$G$12,IF(G19=Precios!$D$13,Precios!$G$13,IF(G19=Precios!$D$14,Precios!$G$14,IF(G19=Precios!$D$15,Precios!$G$15,IF(G19=Precios!$D$16,Precios!$G$16,IF(G19=Precios!$D$17,Precios!$G$17,IF(G19=Precios!$D$18,Precios!$G$18,0)))))))))))))))*H19</f>
        <v>0</v>
      </c>
      <c r="Z19" s="46"/>
      <c r="AA19" s="271"/>
    </row>
    <row r="20" spans="1:27" x14ac:dyDescent="0.25">
      <c r="A20" s="234"/>
      <c r="B20" s="40"/>
      <c r="C20" s="235"/>
      <c r="D20" s="42"/>
      <c r="E20" s="42"/>
      <c r="F20" s="42"/>
      <c r="G20" s="48"/>
      <c r="H20" s="50"/>
      <c r="I20" s="168">
        <f>IF(G20=Precios!$D$4,Precios!$E$4,IF(G20=Precios!$D$5,Precios!$E$5,IF(G20=Precios!$D$6,Precios!$E$6,IF(G20=Precios!$D$7,Precios!$E$7,IF(G20=Precios!$D$8,Precios!$E$8,IF(G20=Precios!$D$9,Precios!$E$9,IF(G20=Precios!$D$10,Precios!$E$10,IF(G20=Precios!$D$11,Precios!$E$11,IF(G20=Precios!$D$12,Precios!$E$12,IF(G20=Precios!$D$13,Precios!$E$13,IF(G20=Precios!$D$14,Precios!$E$14,IF(G20=Precios!$D$15,Precios!$E$15,IF(G20=Precios!$D$16,Precios!$E$16,IF(G20=Precios!$D$17,Precios!$E$17,IF(G20=Precios!$D$18,Precios!$E$18,0)))))))))))))))</f>
        <v>0</v>
      </c>
      <c r="J20" s="50"/>
      <c r="K20" s="169">
        <f>+IF(J20=1,I20,IF(J20=2,I20*(1-Precios!$J$3),0))</f>
        <v>0</v>
      </c>
      <c r="L20" s="169">
        <f t="shared" si="0"/>
        <v>0</v>
      </c>
      <c r="M20" s="49"/>
      <c r="N20" s="43"/>
      <c r="O20" s="43"/>
      <c r="P20" s="43"/>
      <c r="Q20" s="43"/>
      <c r="R20" s="43"/>
      <c r="S20" s="43"/>
      <c r="T20" s="43"/>
      <c r="U20" s="91"/>
      <c r="V20" s="43"/>
      <c r="W20" s="43"/>
      <c r="X20" s="43"/>
      <c r="Y20" s="38">
        <f>IF(G20=Precios!$D$4,Precios!$G$4,IF(G20=Precios!$D$5,Precios!$G$5,IF(G20=Precios!$D$6,Precios!$G$6,IF(G20=Precios!$D$7,Precios!$G$7,IF(G20=Precios!$D$8,Precios!$G$8,IF(G20=Precios!$D$9,Precios!$G$9,IF(G20=Precios!$D$10,Precios!$G$10,IF(G20=Precios!$D$11,Precios!$G$11,IF(G20=Precios!$D$12,Precios!$G$12,IF(G20=Precios!$D$13,Precios!$G$13,IF(G20=Precios!$D$14,Precios!$G$14,IF(G20=Precios!$D$15,Precios!$G$15,IF(G20=Precios!$D$16,Precios!$G$16,IF(G20=Precios!$D$17,Precios!$G$17,IF(G20=Precios!$D$18,Precios!$G$18,0)))))))))))))))*H20</f>
        <v>0</v>
      </c>
      <c r="Z20" s="46"/>
      <c r="AA20" s="271"/>
    </row>
    <row r="21" spans="1:27" x14ac:dyDescent="0.25">
      <c r="A21" s="234"/>
      <c r="B21" s="40"/>
      <c r="C21" s="235"/>
      <c r="D21" s="42"/>
      <c r="E21" s="42"/>
      <c r="F21" s="42"/>
      <c r="G21" s="48"/>
      <c r="H21" s="50"/>
      <c r="I21" s="168">
        <f>IF(G21=Precios!$D$4,Precios!$E$4,IF(G21=Precios!$D$5,Precios!$E$5,IF(G21=Precios!$D$6,Precios!$E$6,IF(G21=Precios!$D$7,Precios!$E$7,IF(G21=Precios!$D$8,Precios!$E$8,IF(G21=Precios!$D$9,Precios!$E$9,IF(G21=Precios!$D$10,Precios!$E$10,IF(G21=Precios!$D$11,Precios!$E$11,IF(G21=Precios!$D$12,Precios!$E$12,IF(G21=Precios!$D$13,Precios!$E$13,IF(G21=Precios!$D$14,Precios!$E$14,IF(G21=Precios!$D$15,Precios!$E$15,IF(G21=Precios!$D$16,Precios!$E$16,IF(G21=Precios!$D$17,Precios!$E$17,IF(G21=Precios!$D$18,Precios!$E$18,0)))))))))))))))</f>
        <v>0</v>
      </c>
      <c r="J21" s="50"/>
      <c r="K21" s="169">
        <f>+IF(J21=1,I21,IF(J21=2,I21*(1-Precios!$J$3),0))</f>
        <v>0</v>
      </c>
      <c r="L21" s="169">
        <f t="shared" si="0"/>
        <v>0</v>
      </c>
      <c r="M21" s="49"/>
      <c r="N21" s="43"/>
      <c r="O21" s="43"/>
      <c r="P21" s="43"/>
      <c r="Q21" s="43"/>
      <c r="R21" s="43"/>
      <c r="S21" s="43"/>
      <c r="T21" s="43"/>
      <c r="U21" s="91"/>
      <c r="V21" s="43"/>
      <c r="W21" s="43"/>
      <c r="X21" s="43"/>
      <c r="Y21" s="38">
        <f>IF(G21=Precios!$D$4,Precios!$G$4,IF(G21=Precios!$D$5,Precios!$G$5,IF(G21=Precios!$D$6,Precios!$G$6,IF(G21=Precios!$D$7,Precios!$G$7,IF(G21=Precios!$D$8,Precios!$G$8,IF(G21=Precios!$D$9,Precios!$G$9,IF(G21=Precios!$D$10,Precios!$G$10,IF(G21=Precios!$D$11,Precios!$G$11,IF(G21=Precios!$D$12,Precios!$G$12,IF(G21=Precios!$D$13,Precios!$G$13,IF(G21=Precios!$D$14,Precios!$G$14,IF(G21=Precios!$D$15,Precios!$G$15,IF(G21=Precios!$D$16,Precios!$G$16,IF(G21=Precios!$D$17,Precios!$G$17,IF(G21=Precios!$D$18,Precios!$G$18,0)))))))))))))))*H21</f>
        <v>0</v>
      </c>
      <c r="Z21" s="46"/>
      <c r="AA21" s="271"/>
    </row>
    <row r="22" spans="1:27" ht="15.75" thickBot="1" x14ac:dyDescent="0.3">
      <c r="A22" s="234"/>
      <c r="B22" s="40"/>
      <c r="C22" s="41"/>
      <c r="D22" s="42"/>
      <c r="E22" s="42"/>
      <c r="F22" s="42"/>
      <c r="G22" s="244"/>
      <c r="H22" s="245"/>
      <c r="I22" s="168">
        <f>IF(G22=Precios!$D$4,Precios!$E$4,IF(G22=Precios!$D$5,Precios!$E$5,IF(G22=Precios!$D$6,Precios!$E$6,IF(G22=Precios!$D$7,Precios!$E$7,IF(G22=Precios!$D$8,Precios!$E$8,IF(G22=Precios!$D$9,Precios!$E$9,IF(G22=Precios!$D$10,Precios!$E$10,IF(G22=Precios!$D$11,Precios!$E$11,IF(G22=Precios!$D$12,Precios!$E$12,IF(G22=Precios!$D$13,Precios!$E$13,IF(G22=Precios!$D$14,Precios!$E$14,IF(G22=Precios!$D$15,Precios!$E$15,IF(G22=Precios!$D$16,Precios!$E$16,IF(G22=Precios!$D$17,Precios!$E$17,IF(G22=Precios!$D$18,Precios!$E$18,0)))))))))))))))</f>
        <v>0</v>
      </c>
      <c r="J22" s="245"/>
      <c r="K22" s="246">
        <f>+IF(J22=1,I22,IF(J22=2,I22*(1-Precios!$J$3),0))</f>
        <v>0</v>
      </c>
      <c r="L22" s="246">
        <f t="shared" si="0"/>
        <v>0</v>
      </c>
      <c r="M22" s="49"/>
      <c r="N22" s="43"/>
      <c r="O22" s="43"/>
      <c r="P22" s="43"/>
      <c r="Q22" s="43"/>
      <c r="R22" s="43"/>
      <c r="S22" s="43"/>
      <c r="T22" s="43"/>
      <c r="U22" s="91"/>
      <c r="V22" s="43"/>
      <c r="W22" s="43"/>
      <c r="X22" s="43"/>
      <c r="Y22" s="281">
        <f>IF(G22=Precios!$D$4,Precios!$G$4,IF(G22=Precios!$D$5,Precios!$G$5,IF(G22=Precios!$D$6,Precios!$G$6,IF(G22=Precios!$D$7,Precios!$G$7,IF(G22=Precios!$D$8,Precios!$G$8,IF(G22=Precios!$D$9,Precios!$G$9,IF(G22=Precios!$D$10,Precios!$G$10,IF(G22=Precios!$D$11,Precios!$G$11,IF(G22=Precios!$D$12,Precios!$G$12,IF(G22=Precios!$D$13,Precios!$G$13,IF(G22=Precios!$D$14,Precios!$G$14,IF(G22=Precios!$D$15,Precios!$G$15,IF(G22=Precios!$D$16,Precios!$G$16,IF(G22=Precios!$D$17,Precios!$G$17,IF(G22=Precios!$D$18,Precios!$G$18,0)))))))))))))))*H22</f>
        <v>0</v>
      </c>
      <c r="Z22" s="46"/>
      <c r="AA22" s="271"/>
    </row>
    <row r="23" spans="1:27" x14ac:dyDescent="0.25">
      <c r="A23" s="225"/>
      <c r="B23" s="226"/>
      <c r="C23" s="227"/>
      <c r="D23" s="228"/>
      <c r="E23" s="228"/>
      <c r="F23" s="228"/>
      <c r="G23" s="230"/>
      <c r="H23" s="231"/>
      <c r="I23" s="232">
        <f>IF(G23=Precios!$D$4,Precios!$E$4,IF(G23=Precios!$D$5,Precios!$E$5,IF(G23=Precios!$D$6,Precios!$E$6,IF(G23=Precios!$D$7,Precios!$E$7,IF(G23=Precios!$D$8,Precios!$E$8,IF(G23=Precios!$D$9,Precios!$E$9,IF(G23=Precios!$D$10,Precios!$E$10,IF(G23=Precios!$D$11,Precios!$E$11,IF(G23=Precios!$D$12,Precios!$E$12,IF(G23=Precios!$D$13,Precios!$E$13,IF(G23=Precios!$D$14,Precios!$E$14,IF(G23=Precios!$D$15,Precios!$E$15,IF(G23=Precios!$D$16,Precios!$E$16,IF(G23=Precios!$D$17,Precios!$E$17,IF(G23=Precios!$D$18,Precios!$E$18,0)))))))))))))))</f>
        <v>0</v>
      </c>
      <c r="J23" s="230"/>
      <c r="K23" s="233">
        <f>+IF(J23=1,I23,IF(J23=2,I23*(1-Precios!$J$3),0))</f>
        <v>0</v>
      </c>
      <c r="L23" s="233">
        <f t="shared" si="0"/>
        <v>0</v>
      </c>
      <c r="M23" s="259">
        <f>+SUM(L23:L27)</f>
        <v>0</v>
      </c>
      <c r="N23" s="260">
        <f>+M23+P23+R23+S23</f>
        <v>0</v>
      </c>
      <c r="O23" s="261">
        <f>+IF(J23=1,N23*$O$2,0)</f>
        <v>0</v>
      </c>
      <c r="P23" s="262"/>
      <c r="Q23" s="263">
        <f>+N23-SUM(O23:P23)</f>
        <v>0</v>
      </c>
      <c r="R23" s="262"/>
      <c r="S23" s="262"/>
      <c r="T23" s="262"/>
      <c r="U23" s="406" t="e">
        <f>+O23/M23</f>
        <v>#DIV/0!</v>
      </c>
      <c r="V23" s="265">
        <f>+Q23-SUM(R23:T23)</f>
        <v>0</v>
      </c>
      <c r="W23" s="266">
        <f>IF(J23=2,V23,0)</f>
        <v>0</v>
      </c>
      <c r="X23" s="267">
        <f>IF(J23=1,V23,0)</f>
        <v>0</v>
      </c>
      <c r="Y23" s="268">
        <f>IF(G23=Precios!$D$4,Precios!$G$4,IF(G23=Precios!$D$5,Precios!$G$5,IF(G23=Precios!$D$6,Precios!$G$6,IF(G23=Precios!$D$7,Precios!$G$7,IF(G23=Precios!$D$8,Precios!$G$8,IF(G23=Precios!$D$9,Precios!$G$9,IF(G23=Precios!$D$10,Precios!$G$10,IF(G23=Precios!$D$11,Precios!$G$11,IF(G23=Precios!$D$12,Precios!$G$12,IF(G23=Precios!$D$13,Precios!$G$13,IF(G23=Precios!$D$14,Precios!$G$14,IF(G23=Precios!$D$15,Precios!$G$15,IF(G23=Precios!$D$16,Precios!$G$16,IF(G23=Precios!$D$17,Precios!$G$17,IF(G23=Precios!$D$18,Precios!$G$18,0)))))))))))))))*H23</f>
        <v>0</v>
      </c>
      <c r="Z23" s="269">
        <f>+V23-SUM(Y23:Y27)</f>
        <v>0</v>
      </c>
      <c r="AA23" s="270" t="e">
        <f>+Z23/M23</f>
        <v>#DIV/0!</v>
      </c>
    </row>
    <row r="24" spans="1:27" x14ac:dyDescent="0.25">
      <c r="A24" s="234"/>
      <c r="B24" s="40"/>
      <c r="C24" s="41"/>
      <c r="D24" s="42"/>
      <c r="E24" s="42"/>
      <c r="F24" s="42"/>
      <c r="G24" s="48"/>
      <c r="H24" s="50"/>
      <c r="I24" s="168">
        <f>IF(G24=Precios!$D$4,Precios!$E$4,IF(G24=Precios!$D$5,Precios!$E$5,IF(G24=Precios!$D$6,Precios!$E$6,IF(G24=Precios!$D$7,Precios!$E$7,IF(G24=Precios!$D$8,Precios!$E$8,IF(G24=Precios!$D$9,Precios!$E$9,IF(G24=Precios!$D$10,Precios!$E$10,IF(G24=Precios!$D$11,Precios!$E$11,IF(G24=Precios!$D$12,Precios!$E$12,IF(G24=Precios!$D$13,Precios!$E$13,IF(G24=Precios!$D$14,Precios!$E$14,IF(G24=Precios!$D$15,Precios!$E$15,IF(G24=Precios!$D$16,Precios!$E$16,IF(G24=Precios!$D$17,Precios!$E$17,IF(G24=Precios!$D$18,Precios!$E$18,0)))))))))))))))</f>
        <v>0</v>
      </c>
      <c r="J24" s="50"/>
      <c r="K24" s="169">
        <f>+IF(J24=1,I24,IF(J24=2,I24*(1-Precios!$J$3),0))</f>
        <v>0</v>
      </c>
      <c r="L24" s="169">
        <f t="shared" si="0"/>
        <v>0</v>
      </c>
      <c r="M24" s="49"/>
      <c r="N24" s="43"/>
      <c r="O24" s="43"/>
      <c r="P24" s="43"/>
      <c r="Q24" s="43"/>
      <c r="R24" s="43"/>
      <c r="S24" s="43"/>
      <c r="T24" s="43"/>
      <c r="U24" s="91"/>
      <c r="V24" s="43"/>
      <c r="W24" s="43"/>
      <c r="X24" s="43"/>
      <c r="Y24" s="38">
        <f>IF(G24=Precios!$D$4,Precios!$G$4,IF(G24=Precios!$D$5,Precios!$G$5,IF(G24=Precios!$D$6,Precios!$G$6,IF(G24=Precios!$D$7,Precios!$G$7,IF(G24=Precios!$D$8,Precios!$G$8,IF(G24=Precios!$D$9,Precios!$G$9,IF(G24=Precios!$D$10,Precios!$G$10,IF(G24=Precios!$D$11,Precios!$G$11,IF(G24=Precios!$D$12,Precios!$G$12,IF(G24=Precios!$D$13,Precios!$G$13,IF(G24=Precios!$D$14,Precios!$G$14,IF(G24=Precios!$D$15,Precios!$G$15,IF(G24=Precios!$D$16,Precios!$G$16,IF(G24=Precios!$D$17,Precios!$G$17,IF(G24=Precios!$D$18,Precios!$G$18,0)))))))))))))))*H24</f>
        <v>0</v>
      </c>
      <c r="Z24" s="46"/>
      <c r="AA24" s="271"/>
    </row>
    <row r="25" spans="1:27" x14ac:dyDescent="0.25">
      <c r="A25" s="234"/>
      <c r="B25" s="40"/>
      <c r="C25" s="235"/>
      <c r="D25" s="42"/>
      <c r="E25" s="42"/>
      <c r="F25" s="42"/>
      <c r="G25" s="48"/>
      <c r="H25" s="50"/>
      <c r="I25" s="168">
        <f>IF(G25=Precios!$D$4,Precios!$E$4,IF(G25=Precios!$D$5,Precios!$E$5,IF(G25=Precios!$D$6,Precios!$E$6,IF(G25=Precios!$D$7,Precios!$E$7,IF(G25=Precios!$D$8,Precios!$E$8,IF(G25=Precios!$D$9,Precios!$E$9,IF(G25=Precios!$D$10,Precios!$E$10,IF(G25=Precios!$D$11,Precios!$E$11,IF(G25=Precios!$D$12,Precios!$E$12,IF(G25=Precios!$D$13,Precios!$E$13,IF(G25=Precios!$D$14,Precios!$E$14,IF(G25=Precios!$D$15,Precios!$E$15,IF(G25=Precios!$D$16,Precios!$E$16,IF(G25=Precios!$D$17,Precios!$E$17,IF(G25=Precios!$D$18,Precios!$E$18,0)))))))))))))))</f>
        <v>0</v>
      </c>
      <c r="J25" s="50"/>
      <c r="K25" s="169">
        <f>+IF(J25=1,I25,IF(J25=2,I25*(1-Precios!$J$3),0))</f>
        <v>0</v>
      </c>
      <c r="L25" s="169">
        <f t="shared" si="0"/>
        <v>0</v>
      </c>
      <c r="M25" s="49"/>
      <c r="N25" s="43"/>
      <c r="O25" s="43"/>
      <c r="P25" s="43"/>
      <c r="Q25" s="43"/>
      <c r="R25" s="43"/>
      <c r="S25" s="43"/>
      <c r="T25" s="43"/>
      <c r="U25" s="91"/>
      <c r="V25" s="43"/>
      <c r="W25" s="43"/>
      <c r="X25" s="43"/>
      <c r="Y25" s="38">
        <f>IF(G25=Precios!$D$4,Precios!$G$4,IF(G25=Precios!$D$5,Precios!$G$5,IF(G25=Precios!$D$6,Precios!$G$6,IF(G25=Precios!$D$7,Precios!$G$7,IF(G25=Precios!$D$8,Precios!$G$8,IF(G25=Precios!$D$9,Precios!$G$9,IF(G25=Precios!$D$10,Precios!$G$10,IF(G25=Precios!$D$11,Precios!$G$11,IF(G25=Precios!$D$12,Precios!$G$12,IF(G25=Precios!$D$13,Precios!$G$13,IF(G25=Precios!$D$14,Precios!$G$14,IF(G25=Precios!$D$15,Precios!$G$15,IF(G25=Precios!$D$16,Precios!$G$16,IF(G25=Precios!$D$17,Precios!$G$17,IF(G25=Precios!$D$18,Precios!$G$18,0)))))))))))))))*H25</f>
        <v>0</v>
      </c>
      <c r="Z25" s="46"/>
      <c r="AA25" s="271"/>
    </row>
    <row r="26" spans="1:27" x14ac:dyDescent="0.25">
      <c r="A26" s="234"/>
      <c r="B26" s="40"/>
      <c r="C26" s="235"/>
      <c r="D26" s="42"/>
      <c r="E26" s="42"/>
      <c r="F26" s="42"/>
      <c r="G26" s="48"/>
      <c r="H26" s="50"/>
      <c r="I26" s="168">
        <f>IF(G26=Precios!$D$4,Precios!$E$4,IF(G26=Precios!$D$5,Precios!$E$5,IF(G26=Precios!$D$6,Precios!$E$6,IF(G26=Precios!$D$7,Precios!$E$7,IF(G26=Precios!$D$8,Precios!$E$8,IF(G26=Precios!$D$9,Precios!$E$9,IF(G26=Precios!$D$10,Precios!$E$10,IF(G26=Precios!$D$11,Precios!$E$11,IF(G26=Precios!$D$12,Precios!$E$12,IF(G26=Precios!$D$13,Precios!$E$13,IF(G26=Precios!$D$14,Precios!$E$14,IF(G26=Precios!$D$15,Precios!$E$15,IF(G26=Precios!$D$16,Precios!$E$16,IF(G26=Precios!$D$17,Precios!$E$17,IF(G26=Precios!$D$18,Precios!$E$18,0)))))))))))))))</f>
        <v>0</v>
      </c>
      <c r="J26" s="50"/>
      <c r="K26" s="169">
        <f>+IF(J26=1,I26,IF(J26=2,I26*(1-Precios!$J$3),0))</f>
        <v>0</v>
      </c>
      <c r="L26" s="169">
        <f t="shared" si="0"/>
        <v>0</v>
      </c>
      <c r="M26" s="49"/>
      <c r="N26" s="43"/>
      <c r="O26" s="43"/>
      <c r="P26" s="43"/>
      <c r="Q26" s="43"/>
      <c r="R26" s="43"/>
      <c r="S26" s="43"/>
      <c r="T26" s="43"/>
      <c r="U26" s="91"/>
      <c r="V26" s="43"/>
      <c r="W26" s="43"/>
      <c r="X26" s="43"/>
      <c r="Y26" s="38">
        <f>IF(G26=Precios!$D$4,Precios!$G$4,IF(G26=Precios!$D$5,Precios!$G$5,IF(G26=Precios!$D$6,Precios!$G$6,IF(G26=Precios!$D$7,Precios!$G$7,IF(G26=Precios!$D$8,Precios!$G$8,IF(G26=Precios!$D$9,Precios!$G$9,IF(G26=Precios!$D$10,Precios!$G$10,IF(G26=Precios!$D$11,Precios!$G$11,IF(G26=Precios!$D$12,Precios!$G$12,IF(G26=Precios!$D$13,Precios!$G$13,IF(G26=Precios!$D$14,Precios!$G$14,IF(G26=Precios!$D$15,Precios!$G$15,IF(G26=Precios!$D$16,Precios!$G$16,IF(G26=Precios!$D$17,Precios!$G$17,IF(G26=Precios!$D$18,Precios!$G$18,0)))))))))))))))*H26</f>
        <v>0</v>
      </c>
      <c r="Z26" s="46"/>
      <c r="AA26" s="271"/>
    </row>
    <row r="27" spans="1:27" ht="15.75" thickBot="1" x14ac:dyDescent="0.3">
      <c r="A27" s="236"/>
      <c r="B27" s="237"/>
      <c r="C27" s="247"/>
      <c r="D27" s="239"/>
      <c r="E27" s="239"/>
      <c r="F27" s="239"/>
      <c r="G27" s="240"/>
      <c r="H27" s="241"/>
      <c r="I27" s="242">
        <f>IF(G27=Precios!$D$4,Precios!$E$4,IF(G27=Precios!$D$5,Precios!$E$5,IF(G27=Precios!$D$6,Precios!$E$6,IF(G27=Precios!$D$7,Precios!$E$7,IF(G27=Precios!$D$8,Precios!$E$8,IF(G27=Precios!$D$9,Precios!$E$9,IF(G27=Precios!$D$10,Precios!$E$10,IF(G27=Precios!$D$11,Precios!$E$11,IF(G27=Precios!$D$12,Precios!$E$12,IF(G27=Precios!$D$13,Precios!$E$13,IF(G27=Precios!$D$14,Precios!$E$14,IF(G27=Precios!$D$15,Precios!$E$15,IF(G27=Precios!$D$16,Precios!$E$16,IF(G27=Precios!$D$17,Precios!$E$17,IF(G27=Precios!$D$18,Precios!$E$18,0)))))))))))))))</f>
        <v>0</v>
      </c>
      <c r="J27" s="241"/>
      <c r="K27" s="243">
        <f>+IF(J27=1,I27,IF(J27=2,I27*(1-Precios!$J$3),0))</f>
        <v>0</v>
      </c>
      <c r="L27" s="243">
        <f t="shared" si="0"/>
        <v>0</v>
      </c>
      <c r="M27" s="272"/>
      <c r="N27" s="273"/>
      <c r="O27" s="273"/>
      <c r="P27" s="273"/>
      <c r="Q27" s="273"/>
      <c r="R27" s="273"/>
      <c r="S27" s="273"/>
      <c r="T27" s="273"/>
      <c r="U27" s="274"/>
      <c r="V27" s="273"/>
      <c r="W27" s="273"/>
      <c r="X27" s="273"/>
      <c r="Y27" s="281">
        <f>IF(G27=Precios!$D$4,Precios!$G$4,IF(G27=Precios!$D$5,Precios!$G$5,IF(G27=Precios!$D$6,Precios!$G$6,IF(G27=Precios!$D$7,Precios!$G$7,IF(G27=Precios!$D$8,Precios!$G$8,IF(G27=Precios!$D$9,Precios!$G$9,IF(G27=Precios!$D$10,Precios!$G$10,IF(G27=Precios!$D$11,Precios!$G$11,IF(G27=Precios!$D$12,Precios!$G$12,IF(G27=Precios!$D$13,Precios!$G$13,IF(G27=Precios!$D$14,Precios!$G$14,IF(G27=Precios!$D$15,Precios!$G$15,IF(G27=Precios!$D$16,Precios!$G$16,IF(G27=Precios!$D$17,Precios!$G$17,IF(G27=Precios!$D$18,Precios!$G$18,0)))))))))))))))*H27</f>
        <v>0</v>
      </c>
      <c r="Z27" s="275"/>
      <c r="AA27" s="276"/>
    </row>
    <row r="28" spans="1:27" x14ac:dyDescent="0.25">
      <c r="A28" s="225"/>
      <c r="B28" s="226"/>
      <c r="C28" s="227"/>
      <c r="D28" s="228"/>
      <c r="E28" s="228"/>
      <c r="F28" s="228"/>
      <c r="G28" s="230"/>
      <c r="H28" s="231"/>
      <c r="I28" s="232">
        <f>IF(G28=Precios!$D$4,Precios!$E$4,IF(G28=Precios!$D$5,Precios!$E$5,IF(G28=Precios!$D$6,Precios!$E$6,IF(G28=Precios!$D$7,Precios!$E$7,IF(G28=Precios!$D$8,Precios!$E$8,IF(G28=Precios!$D$9,Precios!$E$9,IF(G28=Precios!$D$10,Precios!$E$10,IF(G28=Precios!$D$11,Precios!$E$11,IF(G28=Precios!$D$12,Precios!$E$12,IF(G28=Precios!$D$13,Precios!$E$13,IF(G28=Precios!$D$14,Precios!$E$14,IF(G28=Precios!$D$15,Precios!$E$15,IF(G28=Precios!$D$16,Precios!$E$16,IF(G28=Precios!$D$17,Precios!$E$17,IF(G28=Precios!$D$18,Precios!$E$18,0)))))))))))))))</f>
        <v>0</v>
      </c>
      <c r="J28" s="230"/>
      <c r="K28" s="233">
        <f>+IF(J28=1,I28,IF(J28=2,I28*(1-Precios!$J$3),0))</f>
        <v>0</v>
      </c>
      <c r="L28" s="233">
        <f t="shared" ref="L28:L42" si="1">H28*K28</f>
        <v>0</v>
      </c>
      <c r="M28" s="259">
        <f>+SUM(L28:L32)</f>
        <v>0</v>
      </c>
      <c r="N28" s="260">
        <f>+M28+P28+R28+S28</f>
        <v>0</v>
      </c>
      <c r="O28" s="261">
        <f>+IF(J28=1,N28*$O$2,0)</f>
        <v>0</v>
      </c>
      <c r="P28" s="262"/>
      <c r="Q28" s="263">
        <f>+N28-SUM(O28:P28)</f>
        <v>0</v>
      </c>
      <c r="R28" s="262"/>
      <c r="S28" s="262"/>
      <c r="T28" s="262"/>
      <c r="U28" s="406" t="e">
        <f>+O28/M28</f>
        <v>#DIV/0!</v>
      </c>
      <c r="V28" s="265">
        <f>+Q28-SUM(R28:T28)</f>
        <v>0</v>
      </c>
      <c r="W28" s="266">
        <f>IF(J28=2,V28,0)</f>
        <v>0</v>
      </c>
      <c r="X28" s="267">
        <f>IF(J28=1,V28,0)</f>
        <v>0</v>
      </c>
      <c r="Y28" s="268">
        <f>IF(G28=Precios!$D$4,Precios!$G$4,IF(G28=Precios!$D$5,Precios!$G$5,IF(G28=Precios!$D$6,Precios!$G$6,IF(G28=Precios!$D$7,Precios!$G$7,IF(G28=Precios!$D$8,Precios!$G$8,IF(G28=Precios!$D$9,Precios!$G$9,IF(G28=Precios!$D$10,Precios!$G$10,IF(G28=Precios!$D$11,Precios!$G$11,IF(G28=Precios!$D$12,Precios!$G$12,IF(G28=Precios!$D$13,Precios!$G$13,IF(G28=Precios!$D$14,Precios!$G$14,IF(G28=Precios!$D$15,Precios!$G$15,IF(G28=Precios!$D$16,Precios!$G$16,IF(G28=Precios!$D$17,Precios!$G$17,IF(G28=Precios!$D$18,Precios!$G$18,0)))))))))))))))*H28</f>
        <v>0</v>
      </c>
      <c r="Z28" s="269">
        <f>+V28-SUM(Y28:Y32)</f>
        <v>0</v>
      </c>
      <c r="AA28" s="270" t="e">
        <f>+Z28/M28</f>
        <v>#DIV/0!</v>
      </c>
    </row>
    <row r="29" spans="1:27" x14ac:dyDescent="0.25">
      <c r="A29" s="234"/>
      <c r="B29" s="40"/>
      <c r="C29" s="41"/>
      <c r="D29" s="42"/>
      <c r="E29" s="42"/>
      <c r="F29" s="42"/>
      <c r="G29" s="48"/>
      <c r="H29" s="50"/>
      <c r="I29" s="168">
        <f>IF(G29=Precios!$D$4,Precios!$E$4,IF(G29=Precios!$D$5,Precios!$E$5,IF(G29=Precios!$D$6,Precios!$E$6,IF(G29=Precios!$D$7,Precios!$E$7,IF(G29=Precios!$D$8,Precios!$E$8,IF(G29=Precios!$D$9,Precios!$E$9,IF(G29=Precios!$D$10,Precios!$E$10,IF(G29=Precios!$D$11,Precios!$E$11,IF(G29=Precios!$D$12,Precios!$E$12,IF(G29=Precios!$D$13,Precios!$E$13,IF(G29=Precios!$D$14,Precios!$E$14,IF(G29=Precios!$D$15,Precios!$E$15,IF(G29=Precios!$D$16,Precios!$E$16,IF(G29=Precios!$D$17,Precios!$E$17,IF(G29=Precios!$D$18,Precios!$E$18,0)))))))))))))))</f>
        <v>0</v>
      </c>
      <c r="J29" s="50"/>
      <c r="K29" s="169">
        <f>+IF(J29=1,I29,IF(J29=2,I29*(1-Precios!$J$3),0))</f>
        <v>0</v>
      </c>
      <c r="L29" s="169">
        <f t="shared" si="1"/>
        <v>0</v>
      </c>
      <c r="M29" s="49"/>
      <c r="N29" s="43"/>
      <c r="O29" s="43"/>
      <c r="P29" s="43"/>
      <c r="Q29" s="43"/>
      <c r="R29" s="43"/>
      <c r="S29" s="43"/>
      <c r="T29" s="43"/>
      <c r="U29" s="91"/>
      <c r="V29" s="43"/>
      <c r="W29" s="43"/>
      <c r="X29" s="43"/>
      <c r="Y29" s="38">
        <f>IF(G29=Precios!$D$4,Precios!$G$4,IF(G29=Precios!$D$5,Precios!$G$5,IF(G29=Precios!$D$6,Precios!$G$6,IF(G29=Precios!$D$7,Precios!$G$7,IF(G29=Precios!$D$8,Precios!$G$8,IF(G29=Precios!$D$9,Precios!$G$9,IF(G29=Precios!$D$10,Precios!$G$10,IF(G29=Precios!$D$11,Precios!$G$11,IF(G29=Precios!$D$12,Precios!$G$12,IF(G29=Precios!$D$13,Precios!$G$13,IF(G29=Precios!$D$14,Precios!$G$14,IF(G29=Precios!$D$15,Precios!$G$15,IF(G29=Precios!$D$16,Precios!$G$16,IF(G29=Precios!$D$17,Precios!$G$17,IF(G29=Precios!$D$18,Precios!$G$18,0)))))))))))))))*H29</f>
        <v>0</v>
      </c>
      <c r="Z29" s="46"/>
      <c r="AA29" s="271"/>
    </row>
    <row r="30" spans="1:27" x14ac:dyDescent="0.25">
      <c r="A30" s="234"/>
      <c r="B30" s="40"/>
      <c r="C30" s="235"/>
      <c r="D30" s="42"/>
      <c r="E30" s="42"/>
      <c r="F30" s="42"/>
      <c r="G30" s="48"/>
      <c r="H30" s="50"/>
      <c r="I30" s="168">
        <f>IF(G30=Precios!$D$4,Precios!$E$4,IF(G30=Precios!$D$5,Precios!$E$5,IF(G30=Precios!$D$6,Precios!$E$6,IF(G30=Precios!$D$7,Precios!$E$7,IF(G30=Precios!$D$8,Precios!$E$8,IF(G30=Precios!$D$9,Precios!$E$9,IF(G30=Precios!$D$10,Precios!$E$10,IF(G30=Precios!$D$11,Precios!$E$11,IF(G30=Precios!$D$12,Precios!$E$12,IF(G30=Precios!$D$13,Precios!$E$13,IF(G30=Precios!$D$14,Precios!$E$14,IF(G30=Precios!$D$15,Precios!$E$15,IF(G30=Precios!$D$16,Precios!$E$16,IF(G30=Precios!$D$17,Precios!$E$17,IF(G30=Precios!$D$18,Precios!$E$18,0)))))))))))))))</f>
        <v>0</v>
      </c>
      <c r="J30" s="50"/>
      <c r="K30" s="169">
        <f>+IF(J30=1,I30,IF(J30=2,I30*(1-Precios!$J$3),0))</f>
        <v>0</v>
      </c>
      <c r="L30" s="169">
        <f t="shared" si="1"/>
        <v>0</v>
      </c>
      <c r="M30" s="49"/>
      <c r="N30" s="43"/>
      <c r="O30" s="43"/>
      <c r="P30" s="43"/>
      <c r="Q30" s="43"/>
      <c r="R30" s="43"/>
      <c r="S30" s="43"/>
      <c r="T30" s="43"/>
      <c r="U30" s="91"/>
      <c r="V30" s="43"/>
      <c r="W30" s="43"/>
      <c r="X30" s="43"/>
      <c r="Y30" s="38">
        <f>IF(G30=Precios!$D$4,Precios!$G$4,IF(G30=Precios!$D$5,Precios!$G$5,IF(G30=Precios!$D$6,Precios!$G$6,IF(G30=Precios!$D$7,Precios!$G$7,IF(G30=Precios!$D$8,Precios!$G$8,IF(G30=Precios!$D$9,Precios!$G$9,IF(G30=Precios!$D$10,Precios!$G$10,IF(G30=Precios!$D$11,Precios!$G$11,IF(G30=Precios!$D$12,Precios!$G$12,IF(G30=Precios!$D$13,Precios!$G$13,IF(G30=Precios!$D$14,Precios!$G$14,IF(G30=Precios!$D$15,Precios!$G$15,IF(G30=Precios!$D$16,Precios!$G$16,IF(G30=Precios!$D$17,Precios!$G$17,IF(G30=Precios!$D$18,Precios!$G$18,0)))))))))))))))*H30</f>
        <v>0</v>
      </c>
      <c r="Z30" s="46"/>
      <c r="AA30" s="271"/>
    </row>
    <row r="31" spans="1:27" x14ac:dyDescent="0.25">
      <c r="A31" s="234"/>
      <c r="B31" s="40"/>
      <c r="C31" s="235"/>
      <c r="D31" s="42"/>
      <c r="E31" s="42"/>
      <c r="F31" s="42"/>
      <c r="G31" s="48"/>
      <c r="H31" s="50"/>
      <c r="I31" s="168">
        <f>IF(G31=Precios!$D$4,Precios!$E$4,IF(G31=Precios!$D$5,Precios!$E$5,IF(G31=Precios!$D$6,Precios!$E$6,IF(G31=Precios!$D$7,Precios!$E$7,IF(G31=Precios!$D$8,Precios!$E$8,IF(G31=Precios!$D$9,Precios!$E$9,IF(G31=Precios!$D$10,Precios!$E$10,IF(G31=Precios!$D$11,Precios!$E$11,IF(G31=Precios!$D$12,Precios!$E$12,IF(G31=Precios!$D$13,Precios!$E$13,IF(G31=Precios!$D$14,Precios!$E$14,IF(G31=Precios!$D$15,Precios!$E$15,IF(G31=Precios!$D$16,Precios!$E$16,IF(G31=Precios!$D$17,Precios!$E$17,IF(G31=Precios!$D$18,Precios!$E$18,0)))))))))))))))</f>
        <v>0</v>
      </c>
      <c r="J31" s="50"/>
      <c r="K31" s="169">
        <f>+IF(J31=1,I31,IF(J31=2,I31*(1-Precios!$J$3),0))</f>
        <v>0</v>
      </c>
      <c r="L31" s="169">
        <f t="shared" si="1"/>
        <v>0</v>
      </c>
      <c r="M31" s="49"/>
      <c r="N31" s="43"/>
      <c r="O31" s="43"/>
      <c r="P31" s="43"/>
      <c r="Q31" s="43"/>
      <c r="R31" s="43"/>
      <c r="S31" s="43"/>
      <c r="T31" s="43"/>
      <c r="U31" s="91"/>
      <c r="V31" s="43"/>
      <c r="W31" s="43"/>
      <c r="X31" s="43"/>
      <c r="Y31" s="38">
        <f>IF(G31=Precios!$D$4,Precios!$G$4,IF(G31=Precios!$D$5,Precios!$G$5,IF(G31=Precios!$D$6,Precios!$G$6,IF(G31=Precios!$D$7,Precios!$G$7,IF(G31=Precios!$D$8,Precios!$G$8,IF(G31=Precios!$D$9,Precios!$G$9,IF(G31=Precios!$D$10,Precios!$G$10,IF(G31=Precios!$D$11,Precios!$G$11,IF(G31=Precios!$D$12,Precios!$G$12,IF(G31=Precios!$D$13,Precios!$G$13,IF(G31=Precios!$D$14,Precios!$G$14,IF(G31=Precios!$D$15,Precios!$G$15,IF(G31=Precios!$D$16,Precios!$G$16,IF(G31=Precios!$D$17,Precios!$G$17,IF(G31=Precios!$D$18,Precios!$G$18,0)))))))))))))))*H31</f>
        <v>0</v>
      </c>
      <c r="Z31" s="46"/>
      <c r="AA31" s="271"/>
    </row>
    <row r="32" spans="1:27" ht="15.75" thickBot="1" x14ac:dyDescent="0.3">
      <c r="A32" s="236"/>
      <c r="B32" s="237"/>
      <c r="C32" s="247"/>
      <c r="D32" s="239"/>
      <c r="E32" s="239"/>
      <c r="F32" s="239"/>
      <c r="G32" s="240"/>
      <c r="H32" s="241"/>
      <c r="I32" s="242">
        <f>IF(G32=Precios!$D$4,Precios!$E$4,IF(G32=Precios!$D$5,Precios!$E$5,IF(G32=Precios!$D$6,Precios!$E$6,IF(G32=Precios!$D$7,Precios!$E$7,IF(G32=Precios!$D$8,Precios!$E$8,IF(G32=Precios!$D$9,Precios!$E$9,IF(G32=Precios!$D$10,Precios!$E$10,IF(G32=Precios!$D$11,Precios!$E$11,IF(G32=Precios!$D$12,Precios!$E$12,IF(G32=Precios!$D$13,Precios!$E$13,IF(G32=Precios!$D$14,Precios!$E$14,IF(G32=Precios!$D$15,Precios!$E$15,IF(G32=Precios!$D$16,Precios!$E$16,IF(G32=Precios!$D$17,Precios!$E$17,IF(G32=Precios!$D$18,Precios!$E$18,0)))))))))))))))</f>
        <v>0</v>
      </c>
      <c r="J32" s="241"/>
      <c r="K32" s="243">
        <f>+IF(J32=1,I32,IF(J32=2,I32*(1-Precios!$J$3),0))</f>
        <v>0</v>
      </c>
      <c r="L32" s="243">
        <f t="shared" si="1"/>
        <v>0</v>
      </c>
      <c r="M32" s="272"/>
      <c r="N32" s="273"/>
      <c r="O32" s="273"/>
      <c r="P32" s="273"/>
      <c r="Q32" s="273"/>
      <c r="R32" s="273"/>
      <c r="S32" s="273"/>
      <c r="T32" s="273"/>
      <c r="U32" s="274"/>
      <c r="V32" s="273"/>
      <c r="W32" s="273"/>
      <c r="X32" s="273"/>
      <c r="Y32" s="281">
        <f>IF(G32=Precios!$D$4,Precios!$G$4,IF(G32=Precios!$D$5,Precios!$G$5,IF(G32=Precios!$D$6,Precios!$G$6,IF(G32=Precios!$D$7,Precios!$G$7,IF(G32=Precios!$D$8,Precios!$G$8,IF(G32=Precios!$D$9,Precios!$G$9,IF(G32=Precios!$D$10,Precios!$G$10,IF(G32=Precios!$D$11,Precios!$G$11,IF(G32=Precios!$D$12,Precios!$G$12,IF(G32=Precios!$D$13,Precios!$G$13,IF(G32=Precios!$D$14,Precios!$G$14,IF(G32=Precios!$D$15,Precios!$G$15,IF(G32=Precios!$D$16,Precios!$G$16,IF(G32=Precios!$D$17,Precios!$G$17,IF(G32=Precios!$D$18,Precios!$G$18,0)))))))))))))))*H32</f>
        <v>0</v>
      </c>
      <c r="Z32" s="275"/>
      <c r="AA32" s="276"/>
    </row>
    <row r="33" spans="1:27" x14ac:dyDescent="0.25">
      <c r="A33" s="225"/>
      <c r="B33" s="226"/>
      <c r="C33" s="227"/>
      <c r="D33" s="228"/>
      <c r="E33" s="228"/>
      <c r="F33" s="228"/>
      <c r="G33" s="230"/>
      <c r="H33" s="231"/>
      <c r="I33" s="232">
        <f>IF(G33=Precios!$D$4,Precios!$E$4,IF(G33=Precios!$D$5,Precios!$E$5,IF(G33=Precios!$D$6,Precios!$E$6,IF(G33=Precios!$D$7,Precios!$E$7,IF(G33=Precios!$D$8,Precios!$E$8,IF(G33=Precios!$D$9,Precios!$E$9,IF(G33=Precios!$D$10,Precios!$E$10,IF(G33=Precios!$D$11,Precios!$E$11,IF(G33=Precios!$D$12,Precios!$E$12,IF(G33=Precios!$D$13,Precios!$E$13,IF(G33=Precios!$D$14,Precios!$E$14,IF(G33=Precios!$D$15,Precios!$E$15,IF(G33=Precios!$D$16,Precios!$E$16,IF(G33=Precios!$D$17,Precios!$E$17,IF(G33=Precios!$D$18,Precios!$E$18,0)))))))))))))))</f>
        <v>0</v>
      </c>
      <c r="J33" s="230"/>
      <c r="K33" s="233">
        <f>+IF(J33=1,I33,IF(J33=2,I33*(1-Precios!$J$3),0))</f>
        <v>0</v>
      </c>
      <c r="L33" s="233">
        <f t="shared" si="1"/>
        <v>0</v>
      </c>
      <c r="M33" s="259">
        <f>+SUM(L33:L37)</f>
        <v>0</v>
      </c>
      <c r="N33" s="260">
        <f>+M33+P33+R33+S33</f>
        <v>0</v>
      </c>
      <c r="O33" s="261">
        <f>+IF(J33=1,N33*$O$2,0)</f>
        <v>0</v>
      </c>
      <c r="P33" s="262"/>
      <c r="Q33" s="263">
        <f>+N33-SUM(O33:P33)</f>
        <v>0</v>
      </c>
      <c r="R33" s="262"/>
      <c r="S33" s="262"/>
      <c r="T33" s="262"/>
      <c r="U33" s="406" t="e">
        <f>+O33/M33</f>
        <v>#DIV/0!</v>
      </c>
      <c r="V33" s="265">
        <f>+Q33-SUM(R33:T33)</f>
        <v>0</v>
      </c>
      <c r="W33" s="266">
        <f>IF(J33=2,V33,0)</f>
        <v>0</v>
      </c>
      <c r="X33" s="267">
        <f>IF(J33=1,V33,0)</f>
        <v>0</v>
      </c>
      <c r="Y33" s="268">
        <f>IF(G33=Precios!$D$4,Precios!$G$4,IF(G33=Precios!$D$5,Precios!$G$5,IF(G33=Precios!$D$6,Precios!$G$6,IF(G33=Precios!$D$7,Precios!$G$7,IF(G33=Precios!$D$8,Precios!$G$8,IF(G33=Precios!$D$9,Precios!$G$9,IF(G33=Precios!$D$10,Precios!$G$10,IF(G33=Precios!$D$11,Precios!$G$11,IF(G33=Precios!$D$12,Precios!$G$12,IF(G33=Precios!$D$13,Precios!$G$13,IF(G33=Precios!$D$14,Precios!$G$14,IF(G33=Precios!$D$15,Precios!$G$15,IF(G33=Precios!$D$16,Precios!$G$16,IF(G33=Precios!$D$17,Precios!$G$17,IF(G33=Precios!$D$18,Precios!$G$18,0)))))))))))))))*H33</f>
        <v>0</v>
      </c>
      <c r="Z33" s="269">
        <f>+V33-SUM(Y33:Y37)</f>
        <v>0</v>
      </c>
      <c r="AA33" s="270" t="e">
        <f>+Z33/M33</f>
        <v>#DIV/0!</v>
      </c>
    </row>
    <row r="34" spans="1:27" x14ac:dyDescent="0.25">
      <c r="A34" s="234"/>
      <c r="B34" s="40"/>
      <c r="C34" s="41"/>
      <c r="D34" s="42"/>
      <c r="E34" s="42"/>
      <c r="F34" s="42"/>
      <c r="G34" s="48"/>
      <c r="H34" s="50"/>
      <c r="I34" s="168">
        <f>IF(G34=Precios!$D$4,Precios!$E$4,IF(G34=Precios!$D$5,Precios!$E$5,IF(G34=Precios!$D$6,Precios!$E$6,IF(G34=Precios!$D$7,Precios!$E$7,IF(G34=Precios!$D$8,Precios!$E$8,IF(G34=Precios!$D$9,Precios!$E$9,IF(G34=Precios!$D$10,Precios!$E$10,IF(G34=Precios!$D$11,Precios!$E$11,IF(G34=Precios!$D$12,Precios!$E$12,IF(G34=Precios!$D$13,Precios!$E$13,IF(G34=Precios!$D$14,Precios!$E$14,IF(G34=Precios!$D$15,Precios!$E$15,IF(G34=Precios!$D$16,Precios!$E$16,IF(G34=Precios!$D$17,Precios!$E$17,IF(G34=Precios!$D$18,Precios!$E$18,0)))))))))))))))</f>
        <v>0</v>
      </c>
      <c r="J34" s="50"/>
      <c r="K34" s="169">
        <f>+IF(J34=1,I34,IF(J34=2,I34*(1-Precios!$J$3),0))</f>
        <v>0</v>
      </c>
      <c r="L34" s="169">
        <f t="shared" si="1"/>
        <v>0</v>
      </c>
      <c r="M34" s="49"/>
      <c r="N34" s="43"/>
      <c r="O34" s="43"/>
      <c r="P34" s="43"/>
      <c r="Q34" s="43"/>
      <c r="R34" s="43"/>
      <c r="S34" s="43"/>
      <c r="T34" s="43"/>
      <c r="U34" s="91"/>
      <c r="V34" s="43"/>
      <c r="W34" s="43"/>
      <c r="X34" s="43"/>
      <c r="Y34" s="38">
        <f>IF(G34=Precios!$D$4,Precios!$G$4,IF(G34=Precios!$D$5,Precios!$G$5,IF(G34=Precios!$D$6,Precios!$G$6,IF(G34=Precios!$D$7,Precios!$G$7,IF(G34=Precios!$D$8,Precios!$G$8,IF(G34=Precios!$D$9,Precios!$G$9,IF(G34=Precios!$D$10,Precios!$G$10,IF(G34=Precios!$D$11,Precios!$G$11,IF(G34=Precios!$D$12,Precios!$G$12,IF(G34=Precios!$D$13,Precios!$G$13,IF(G34=Precios!$D$14,Precios!$G$14,IF(G34=Precios!$D$15,Precios!$G$15,IF(G34=Precios!$D$16,Precios!$G$16,IF(G34=Precios!$D$17,Precios!$G$17,IF(G34=Precios!$D$18,Precios!$G$18,0)))))))))))))))*H34</f>
        <v>0</v>
      </c>
      <c r="Z34" s="46"/>
      <c r="AA34" s="271"/>
    </row>
    <row r="35" spans="1:27" x14ac:dyDescent="0.25">
      <c r="A35" s="234"/>
      <c r="B35" s="40"/>
      <c r="C35" s="235"/>
      <c r="D35" s="42"/>
      <c r="E35" s="42"/>
      <c r="F35" s="42"/>
      <c r="G35" s="48"/>
      <c r="H35" s="50"/>
      <c r="I35" s="168">
        <f>IF(G35=Precios!$D$4,Precios!$E$4,IF(G35=Precios!$D$5,Precios!$E$5,IF(G35=Precios!$D$6,Precios!$E$6,IF(G35=Precios!$D$7,Precios!$E$7,IF(G35=Precios!$D$8,Precios!$E$8,IF(G35=Precios!$D$9,Precios!$E$9,IF(G35=Precios!$D$10,Precios!$E$10,IF(G35=Precios!$D$11,Precios!$E$11,IF(G35=Precios!$D$12,Precios!$E$12,IF(G35=Precios!$D$13,Precios!$E$13,IF(G35=Precios!$D$14,Precios!$E$14,IF(G35=Precios!$D$15,Precios!$E$15,IF(G35=Precios!$D$16,Precios!$E$16,IF(G35=Precios!$D$17,Precios!$E$17,IF(G35=Precios!$D$18,Precios!$E$18,0)))))))))))))))</f>
        <v>0</v>
      </c>
      <c r="J35" s="50"/>
      <c r="K35" s="169">
        <f>+IF(J35=1,I35,IF(J35=2,I35*(1-Precios!$J$3),0))</f>
        <v>0</v>
      </c>
      <c r="L35" s="169">
        <f t="shared" si="1"/>
        <v>0</v>
      </c>
      <c r="M35" s="49"/>
      <c r="N35" s="43"/>
      <c r="O35" s="43"/>
      <c r="P35" s="43"/>
      <c r="Q35" s="43"/>
      <c r="R35" s="43"/>
      <c r="S35" s="43"/>
      <c r="T35" s="43"/>
      <c r="U35" s="91"/>
      <c r="V35" s="43"/>
      <c r="W35" s="43"/>
      <c r="X35" s="43"/>
      <c r="Y35" s="38">
        <f>IF(G35=Precios!$D$4,Precios!$G$4,IF(G35=Precios!$D$5,Precios!$G$5,IF(G35=Precios!$D$6,Precios!$G$6,IF(G35=Precios!$D$7,Precios!$G$7,IF(G35=Precios!$D$8,Precios!$G$8,IF(G35=Precios!$D$9,Precios!$G$9,IF(G35=Precios!$D$10,Precios!$G$10,IF(G35=Precios!$D$11,Precios!$G$11,IF(G35=Precios!$D$12,Precios!$G$12,IF(G35=Precios!$D$13,Precios!$G$13,IF(G35=Precios!$D$14,Precios!$G$14,IF(G35=Precios!$D$15,Precios!$G$15,IF(G35=Precios!$D$16,Precios!$G$16,IF(G35=Precios!$D$17,Precios!$G$17,IF(G35=Precios!$D$18,Precios!$G$18,0)))))))))))))))*H35</f>
        <v>0</v>
      </c>
      <c r="Z35" s="46"/>
      <c r="AA35" s="271"/>
    </row>
    <row r="36" spans="1:27" x14ac:dyDescent="0.25">
      <c r="A36" s="234"/>
      <c r="B36" s="40"/>
      <c r="C36" s="235"/>
      <c r="D36" s="42"/>
      <c r="E36" s="42"/>
      <c r="F36" s="42"/>
      <c r="G36" s="48"/>
      <c r="H36" s="50"/>
      <c r="I36" s="168">
        <f>IF(G36=Precios!$D$4,Precios!$E$4,IF(G36=Precios!$D$5,Precios!$E$5,IF(G36=Precios!$D$6,Precios!$E$6,IF(G36=Precios!$D$7,Precios!$E$7,IF(G36=Precios!$D$8,Precios!$E$8,IF(G36=Precios!$D$9,Precios!$E$9,IF(G36=Precios!$D$10,Precios!$E$10,IF(G36=Precios!$D$11,Precios!$E$11,IF(G36=Precios!$D$12,Precios!$E$12,IF(G36=Precios!$D$13,Precios!$E$13,IF(G36=Precios!$D$14,Precios!$E$14,IF(G36=Precios!$D$15,Precios!$E$15,IF(G36=Precios!$D$16,Precios!$E$16,IF(G36=Precios!$D$17,Precios!$E$17,IF(G36=Precios!$D$18,Precios!$E$18,0)))))))))))))))</f>
        <v>0</v>
      </c>
      <c r="J36" s="50"/>
      <c r="K36" s="169">
        <f>+IF(J36=1,I36,IF(J36=2,I36*(1-Precios!$J$3),0))</f>
        <v>0</v>
      </c>
      <c r="L36" s="169">
        <f t="shared" si="1"/>
        <v>0</v>
      </c>
      <c r="M36" s="49"/>
      <c r="N36" s="43"/>
      <c r="O36" s="43"/>
      <c r="P36" s="43"/>
      <c r="Q36" s="43"/>
      <c r="R36" s="43"/>
      <c r="S36" s="43"/>
      <c r="T36" s="43"/>
      <c r="U36" s="91"/>
      <c r="V36" s="43"/>
      <c r="W36" s="43"/>
      <c r="X36" s="43"/>
      <c r="Y36" s="38">
        <f>IF(G36=Precios!$D$4,Precios!$G$4,IF(G36=Precios!$D$5,Precios!$G$5,IF(G36=Precios!$D$6,Precios!$G$6,IF(G36=Precios!$D$7,Precios!$G$7,IF(G36=Precios!$D$8,Precios!$G$8,IF(G36=Precios!$D$9,Precios!$G$9,IF(G36=Precios!$D$10,Precios!$G$10,IF(G36=Precios!$D$11,Precios!$G$11,IF(G36=Precios!$D$12,Precios!$G$12,IF(G36=Precios!$D$13,Precios!$G$13,IF(G36=Precios!$D$14,Precios!$G$14,IF(G36=Precios!$D$15,Precios!$G$15,IF(G36=Precios!$D$16,Precios!$G$16,IF(G36=Precios!$D$17,Precios!$G$17,IF(G36=Precios!$D$18,Precios!$G$18,0)))))))))))))))*H36</f>
        <v>0</v>
      </c>
      <c r="Z36" s="46"/>
      <c r="AA36" s="271"/>
    </row>
    <row r="37" spans="1:27" ht="15.75" thickBot="1" x14ac:dyDescent="0.3">
      <c r="A37" s="236"/>
      <c r="B37" s="237"/>
      <c r="C37" s="247"/>
      <c r="D37" s="239"/>
      <c r="E37" s="239"/>
      <c r="F37" s="239"/>
      <c r="G37" s="240"/>
      <c r="H37" s="241"/>
      <c r="I37" s="242">
        <f>IF(G37=Precios!$D$4,Precios!$E$4,IF(G37=Precios!$D$5,Precios!$E$5,IF(G37=Precios!$D$6,Precios!$E$6,IF(G37=Precios!$D$7,Precios!$E$7,IF(G37=Precios!$D$8,Precios!$E$8,IF(G37=Precios!$D$9,Precios!$E$9,IF(G37=Precios!$D$10,Precios!$E$10,IF(G37=Precios!$D$11,Precios!$E$11,IF(G37=Precios!$D$12,Precios!$E$12,IF(G37=Precios!$D$13,Precios!$E$13,IF(G37=Precios!$D$14,Precios!$E$14,IF(G37=Precios!$D$15,Precios!$E$15,IF(G37=Precios!$D$16,Precios!$E$16,IF(G37=Precios!$D$17,Precios!$E$17,IF(G37=Precios!$D$18,Precios!$E$18,0)))))))))))))))</f>
        <v>0</v>
      </c>
      <c r="J37" s="241"/>
      <c r="K37" s="243">
        <f>+IF(J37=1,I37,IF(J37=2,I37*(1-Precios!$J$3),0))</f>
        <v>0</v>
      </c>
      <c r="L37" s="243">
        <f t="shared" si="1"/>
        <v>0</v>
      </c>
      <c r="M37" s="272"/>
      <c r="N37" s="273"/>
      <c r="O37" s="273"/>
      <c r="P37" s="273"/>
      <c r="Q37" s="273"/>
      <c r="R37" s="273"/>
      <c r="S37" s="273"/>
      <c r="T37" s="273"/>
      <c r="U37" s="274"/>
      <c r="V37" s="273"/>
      <c r="W37" s="273"/>
      <c r="X37" s="273"/>
      <c r="Y37" s="281">
        <f>IF(G37=Precios!$D$4,Precios!$G$4,IF(G37=Precios!$D$5,Precios!$G$5,IF(G37=Precios!$D$6,Precios!$G$6,IF(G37=Precios!$D$7,Precios!$G$7,IF(G37=Precios!$D$8,Precios!$G$8,IF(G37=Precios!$D$9,Precios!$G$9,IF(G37=Precios!$D$10,Precios!$G$10,IF(G37=Precios!$D$11,Precios!$G$11,IF(G37=Precios!$D$12,Precios!$G$12,IF(G37=Precios!$D$13,Precios!$G$13,IF(G37=Precios!$D$14,Precios!$G$14,IF(G37=Precios!$D$15,Precios!$G$15,IF(G37=Precios!$D$16,Precios!$G$16,IF(G37=Precios!$D$17,Precios!$G$17,IF(G37=Precios!$D$18,Precios!$G$18,0)))))))))))))))*H37</f>
        <v>0</v>
      </c>
      <c r="Z37" s="275"/>
      <c r="AA37" s="276"/>
    </row>
    <row r="38" spans="1:27" x14ac:dyDescent="0.25">
      <c r="A38" s="225"/>
      <c r="B38" s="226"/>
      <c r="C38" s="227"/>
      <c r="D38" s="228"/>
      <c r="E38" s="228"/>
      <c r="F38" s="228"/>
      <c r="G38" s="230"/>
      <c r="H38" s="231"/>
      <c r="I38" s="232">
        <f>IF(G38=Precios!$D$4,Precios!$E$4,IF(G38=Precios!$D$5,Precios!$E$5,IF(G38=Precios!$D$6,Precios!$E$6,IF(G38=Precios!$D$7,Precios!$E$7,IF(G38=Precios!$D$8,Precios!$E$8,IF(G38=Precios!$D$9,Precios!$E$9,IF(G38=Precios!$D$10,Precios!$E$10,IF(G38=Precios!$D$11,Precios!$E$11,IF(G38=Precios!$D$12,Precios!$E$12,IF(G38=Precios!$D$13,Precios!$E$13,IF(G38=Precios!$D$14,Precios!$E$14,IF(G38=Precios!$D$15,Precios!$E$15,IF(G38=Precios!$D$16,Precios!$E$16,IF(G38=Precios!$D$17,Precios!$E$17,IF(G38=Precios!$D$18,Precios!$E$18,0)))))))))))))))</f>
        <v>0</v>
      </c>
      <c r="J38" s="230"/>
      <c r="K38" s="233">
        <f>+IF(J38=1,I38,IF(J38=2,I38*(1-Precios!$J$3),0))</f>
        <v>0</v>
      </c>
      <c r="L38" s="233">
        <f t="shared" si="1"/>
        <v>0</v>
      </c>
      <c r="M38" s="259">
        <f>+SUM(L38:L42)</f>
        <v>0</v>
      </c>
      <c r="N38" s="260">
        <f>+M38+P38+R38+S38</f>
        <v>0</v>
      </c>
      <c r="O38" s="261">
        <f>+IF(J38=1,N38*$O$2,0)</f>
        <v>0</v>
      </c>
      <c r="P38" s="262"/>
      <c r="Q38" s="263">
        <f>+N38-SUM(O38:P38)</f>
        <v>0</v>
      </c>
      <c r="R38" s="262"/>
      <c r="S38" s="262"/>
      <c r="T38" s="262"/>
      <c r="U38" s="406" t="e">
        <f>+O38/M38</f>
        <v>#DIV/0!</v>
      </c>
      <c r="V38" s="265">
        <f>+Q38-SUM(R38:T38)</f>
        <v>0</v>
      </c>
      <c r="W38" s="266">
        <f>IF(J38=2,V38,0)</f>
        <v>0</v>
      </c>
      <c r="X38" s="267">
        <f>IF(J38=1,V38,0)</f>
        <v>0</v>
      </c>
      <c r="Y38" s="268">
        <f>IF(G38=Precios!$D$4,Precios!$G$4,IF(G38=Precios!$D$5,Precios!$G$5,IF(G38=Precios!$D$6,Precios!$G$6,IF(G38=Precios!$D$7,Precios!$G$7,IF(G38=Precios!$D$8,Precios!$G$8,IF(G38=Precios!$D$9,Precios!$G$9,IF(G38=Precios!$D$10,Precios!$G$10,IF(G38=Precios!$D$11,Precios!$G$11,IF(G38=Precios!$D$12,Precios!$G$12,IF(G38=Precios!$D$13,Precios!$G$13,IF(G38=Precios!$D$14,Precios!$G$14,IF(G38=Precios!$D$15,Precios!$G$15,IF(G38=Precios!$D$16,Precios!$G$16,IF(G38=Precios!$D$17,Precios!$G$17,IF(G38=Precios!$D$18,Precios!$G$18,0)))))))))))))))*H38</f>
        <v>0</v>
      </c>
      <c r="Z38" s="269">
        <f>+V38-SUM(Y38:Y42)</f>
        <v>0</v>
      </c>
      <c r="AA38" s="270" t="e">
        <f>+Z38/M38</f>
        <v>#DIV/0!</v>
      </c>
    </row>
    <row r="39" spans="1:27" x14ac:dyDescent="0.25">
      <c r="A39" s="234"/>
      <c r="B39" s="40"/>
      <c r="C39" s="41"/>
      <c r="D39" s="42"/>
      <c r="E39" s="42"/>
      <c r="F39" s="42"/>
      <c r="G39" s="48"/>
      <c r="H39" s="50"/>
      <c r="I39" s="168">
        <f>IF(G39=Precios!$D$4,Precios!$E$4,IF(G39=Precios!$D$5,Precios!$E$5,IF(G39=Precios!$D$6,Precios!$E$6,IF(G39=Precios!$D$7,Precios!$E$7,IF(G39=Precios!$D$8,Precios!$E$8,IF(G39=Precios!$D$9,Precios!$E$9,IF(G39=Precios!$D$10,Precios!$E$10,IF(G39=Precios!$D$11,Precios!$E$11,IF(G39=Precios!$D$12,Precios!$E$12,IF(G39=Precios!$D$13,Precios!$E$13,IF(G39=Precios!$D$14,Precios!$E$14,IF(G39=Precios!$D$15,Precios!$E$15,IF(G39=Precios!$D$16,Precios!$E$16,IF(G39=Precios!$D$17,Precios!$E$17,IF(G39=Precios!$D$18,Precios!$E$18,0)))))))))))))))</f>
        <v>0</v>
      </c>
      <c r="J39" s="50"/>
      <c r="K39" s="169">
        <f>+IF(J39=1,I39,IF(J39=2,I39*(1-Precios!$J$3),0))</f>
        <v>0</v>
      </c>
      <c r="L39" s="169">
        <f t="shared" si="1"/>
        <v>0</v>
      </c>
      <c r="M39" s="49"/>
      <c r="N39" s="43"/>
      <c r="O39" s="43"/>
      <c r="P39" s="43"/>
      <c r="Q39" s="43"/>
      <c r="R39" s="43"/>
      <c r="S39" s="43"/>
      <c r="T39" s="43"/>
      <c r="U39" s="91"/>
      <c r="V39" s="43"/>
      <c r="W39" s="43"/>
      <c r="X39" s="43"/>
      <c r="Y39" s="38">
        <f>IF(G39=Precios!$D$4,Precios!$G$4,IF(G39=Precios!$D$5,Precios!$G$5,IF(G39=Precios!$D$6,Precios!$G$6,IF(G39=Precios!$D$7,Precios!$G$7,IF(G39=Precios!$D$8,Precios!$G$8,IF(G39=Precios!$D$9,Precios!$G$9,IF(G39=Precios!$D$10,Precios!$G$10,IF(G39=Precios!$D$11,Precios!$G$11,IF(G39=Precios!$D$12,Precios!$G$12,IF(G39=Precios!$D$13,Precios!$G$13,IF(G39=Precios!$D$14,Precios!$G$14,IF(G39=Precios!$D$15,Precios!$G$15,IF(G39=Precios!$D$16,Precios!$G$16,IF(G39=Precios!$D$17,Precios!$G$17,IF(G39=Precios!$D$18,Precios!$G$18,0)))))))))))))))*H39</f>
        <v>0</v>
      </c>
      <c r="Z39" s="46"/>
      <c r="AA39" s="271"/>
    </row>
    <row r="40" spans="1:27" x14ac:dyDescent="0.25">
      <c r="A40" s="234"/>
      <c r="B40" s="40"/>
      <c r="C40" s="235"/>
      <c r="D40" s="42"/>
      <c r="E40" s="42"/>
      <c r="F40" s="42"/>
      <c r="G40" s="48"/>
      <c r="H40" s="50"/>
      <c r="I40" s="168">
        <f>IF(G40=Precios!$D$4,Precios!$E$4,IF(G40=Precios!$D$5,Precios!$E$5,IF(G40=Precios!$D$6,Precios!$E$6,IF(G40=Precios!$D$7,Precios!$E$7,IF(G40=Precios!$D$8,Precios!$E$8,IF(G40=Precios!$D$9,Precios!$E$9,IF(G40=Precios!$D$10,Precios!$E$10,IF(G40=Precios!$D$11,Precios!$E$11,IF(G40=Precios!$D$12,Precios!$E$12,IF(G40=Precios!$D$13,Precios!$E$13,IF(G40=Precios!$D$14,Precios!$E$14,IF(G40=Precios!$D$15,Precios!$E$15,IF(G40=Precios!$D$16,Precios!$E$16,IF(G40=Precios!$D$17,Precios!$E$17,IF(G40=Precios!$D$18,Precios!$E$18,0)))))))))))))))</f>
        <v>0</v>
      </c>
      <c r="J40" s="50"/>
      <c r="K40" s="169">
        <f>+IF(J40=1,I40,IF(J40=2,I40*(1-Precios!$J$3),0))</f>
        <v>0</v>
      </c>
      <c r="L40" s="169">
        <f t="shared" si="1"/>
        <v>0</v>
      </c>
      <c r="M40" s="49"/>
      <c r="N40" s="43"/>
      <c r="O40" s="43"/>
      <c r="P40" s="43"/>
      <c r="Q40" s="43"/>
      <c r="R40" s="43"/>
      <c r="S40" s="43"/>
      <c r="T40" s="43"/>
      <c r="U40" s="91"/>
      <c r="V40" s="43"/>
      <c r="W40" s="43"/>
      <c r="X40" s="43"/>
      <c r="Y40" s="38">
        <f>IF(G40=Precios!$D$4,Precios!$G$4,IF(G40=Precios!$D$5,Precios!$G$5,IF(G40=Precios!$D$6,Precios!$G$6,IF(G40=Precios!$D$7,Precios!$G$7,IF(G40=Precios!$D$8,Precios!$G$8,IF(G40=Precios!$D$9,Precios!$G$9,IF(G40=Precios!$D$10,Precios!$G$10,IF(G40=Precios!$D$11,Precios!$G$11,IF(G40=Precios!$D$12,Precios!$G$12,IF(G40=Precios!$D$13,Precios!$G$13,IF(G40=Precios!$D$14,Precios!$G$14,IF(G40=Precios!$D$15,Precios!$G$15,IF(G40=Precios!$D$16,Precios!$G$16,IF(G40=Precios!$D$17,Precios!$G$17,IF(G40=Precios!$D$18,Precios!$G$18,0)))))))))))))))*H40</f>
        <v>0</v>
      </c>
      <c r="Z40" s="46"/>
      <c r="AA40" s="271"/>
    </row>
    <row r="41" spans="1:27" x14ac:dyDescent="0.25">
      <c r="A41" s="234"/>
      <c r="B41" s="40"/>
      <c r="C41" s="235"/>
      <c r="D41" s="42"/>
      <c r="E41" s="42"/>
      <c r="F41" s="42"/>
      <c r="G41" s="48"/>
      <c r="H41" s="50"/>
      <c r="I41" s="168">
        <f>IF(G41=Precios!$D$4,Precios!$E$4,IF(G41=Precios!$D$5,Precios!$E$5,IF(G41=Precios!$D$6,Precios!$E$6,IF(G41=Precios!$D$7,Precios!$E$7,IF(G41=Precios!$D$8,Precios!$E$8,IF(G41=Precios!$D$9,Precios!$E$9,IF(G41=Precios!$D$10,Precios!$E$10,IF(G41=Precios!$D$11,Precios!$E$11,IF(G41=Precios!$D$12,Precios!$E$12,IF(G41=Precios!$D$13,Precios!$E$13,IF(G41=Precios!$D$14,Precios!$E$14,IF(G41=Precios!$D$15,Precios!$E$15,IF(G41=Precios!$D$16,Precios!$E$16,IF(G41=Precios!$D$17,Precios!$E$17,IF(G41=Precios!$D$18,Precios!$E$18,0)))))))))))))))</f>
        <v>0</v>
      </c>
      <c r="J41" s="50"/>
      <c r="K41" s="169">
        <f>+IF(J41=1,I41,IF(J41=2,I41*(1-Precios!$J$3),0))</f>
        <v>0</v>
      </c>
      <c r="L41" s="169">
        <f t="shared" si="1"/>
        <v>0</v>
      </c>
      <c r="M41" s="49"/>
      <c r="N41" s="43"/>
      <c r="O41" s="43"/>
      <c r="P41" s="43"/>
      <c r="Q41" s="43"/>
      <c r="R41" s="43"/>
      <c r="S41" s="43"/>
      <c r="T41" s="43"/>
      <c r="U41" s="91"/>
      <c r="V41" s="43"/>
      <c r="W41" s="43"/>
      <c r="X41" s="43"/>
      <c r="Y41" s="38">
        <f>IF(G41=Precios!$D$4,Precios!$G$4,IF(G41=Precios!$D$5,Precios!$G$5,IF(G41=Precios!$D$6,Precios!$G$6,IF(G41=Precios!$D$7,Precios!$G$7,IF(G41=Precios!$D$8,Precios!$G$8,IF(G41=Precios!$D$9,Precios!$G$9,IF(G41=Precios!$D$10,Precios!$G$10,IF(G41=Precios!$D$11,Precios!$G$11,IF(G41=Precios!$D$12,Precios!$G$12,IF(G41=Precios!$D$13,Precios!$G$13,IF(G41=Precios!$D$14,Precios!$G$14,IF(G41=Precios!$D$15,Precios!$G$15,IF(G41=Precios!$D$16,Precios!$G$16,IF(G41=Precios!$D$17,Precios!$G$17,IF(G41=Precios!$D$18,Precios!$G$18,0)))))))))))))))*H41</f>
        <v>0</v>
      </c>
      <c r="Z41" s="46"/>
      <c r="AA41" s="271"/>
    </row>
    <row r="42" spans="1:27" ht="15.75" thickBot="1" x14ac:dyDescent="0.3">
      <c r="A42" s="236"/>
      <c r="B42" s="237"/>
      <c r="C42" s="247"/>
      <c r="D42" s="239"/>
      <c r="E42" s="239"/>
      <c r="F42" s="239"/>
      <c r="G42" s="240"/>
      <c r="H42" s="241"/>
      <c r="I42" s="242">
        <f>IF(G42=Precios!$D$4,Precios!$E$4,IF(G42=Precios!$D$5,Precios!$E$5,IF(G42=Precios!$D$6,Precios!$E$6,IF(G42=Precios!$D$7,Precios!$E$7,IF(G42=Precios!$D$8,Precios!$E$8,IF(G42=Precios!$D$9,Precios!$E$9,IF(G42=Precios!$D$10,Precios!$E$10,IF(G42=Precios!$D$11,Precios!$E$11,IF(G42=Precios!$D$12,Precios!$E$12,IF(G42=Precios!$D$13,Precios!$E$13,IF(G42=Precios!$D$14,Precios!$E$14,IF(G42=Precios!$D$15,Precios!$E$15,IF(G42=Precios!$D$16,Precios!$E$16,IF(G42=Precios!$D$17,Precios!$E$17,IF(G42=Precios!$D$18,Precios!$E$18,0)))))))))))))))</f>
        <v>0</v>
      </c>
      <c r="J42" s="241"/>
      <c r="K42" s="243">
        <f>+IF(J42=1,I42,IF(J42=2,I42*(1-Precios!$J$3),0))</f>
        <v>0</v>
      </c>
      <c r="L42" s="243">
        <f t="shared" si="1"/>
        <v>0</v>
      </c>
      <c r="M42" s="272"/>
      <c r="N42" s="273"/>
      <c r="O42" s="273"/>
      <c r="P42" s="273"/>
      <c r="Q42" s="273"/>
      <c r="R42" s="273"/>
      <c r="S42" s="273"/>
      <c r="T42" s="273"/>
      <c r="U42" s="274"/>
      <c r="V42" s="273"/>
      <c r="W42" s="273"/>
      <c r="X42" s="273"/>
      <c r="Y42" s="281">
        <f>IF(G42=Precios!$D$4,Precios!$G$4,IF(G42=Precios!$D$5,Precios!$G$5,IF(G42=Precios!$D$6,Precios!$G$6,IF(G42=Precios!$D$7,Precios!$G$7,IF(G42=Precios!$D$8,Precios!$G$8,IF(G42=Precios!$D$9,Precios!$G$9,IF(G42=Precios!$D$10,Precios!$G$10,IF(G42=Precios!$D$11,Precios!$G$11,IF(G42=Precios!$D$12,Precios!$G$12,IF(G42=Precios!$D$13,Precios!$G$13,IF(G42=Precios!$D$14,Precios!$G$14,IF(G42=Precios!$D$15,Precios!$G$15,IF(G42=Precios!$D$16,Precios!$G$16,IF(G42=Precios!$D$17,Precios!$G$17,IF(G42=Precios!$D$18,Precios!$G$18,0)))))))))))))))*H42</f>
        <v>0</v>
      </c>
      <c r="Z42" s="275"/>
      <c r="AA42" s="276"/>
    </row>
    <row r="43" spans="1:27" x14ac:dyDescent="0.25">
      <c r="A43" s="225"/>
      <c r="B43" s="226"/>
      <c r="C43" s="227"/>
      <c r="D43" s="228"/>
      <c r="E43" s="228"/>
      <c r="F43" s="228"/>
      <c r="G43" s="230"/>
      <c r="H43" s="231"/>
      <c r="I43" s="232">
        <f>IF(G43=Precios!$D$4,Precios!$E$4,IF(G43=Precios!$D$5,Precios!$E$5,IF(G43=Precios!$D$6,Precios!$E$6,IF(G43=Precios!$D$7,Precios!$E$7,IF(G43=Precios!$D$8,Precios!$E$8,IF(G43=Precios!$D$9,Precios!$E$9,IF(G43=Precios!$D$10,Precios!$E$10,IF(G43=Precios!$D$11,Precios!$E$11,IF(G43=Precios!$D$12,Precios!$E$12,IF(G43=Precios!$D$13,Precios!$E$13,IF(G43=Precios!$D$14,Precios!$E$14,IF(G43=Precios!$D$15,Precios!$E$15,IF(G43=Precios!$D$16,Precios!$E$16,IF(G43=Precios!$D$17,Precios!$E$17,IF(G43=Precios!$D$18,Precios!$E$18,0)))))))))))))))</f>
        <v>0</v>
      </c>
      <c r="J43" s="230"/>
      <c r="K43" s="233">
        <f>+IF(J43=1,I43,IF(J43=2,I43*(1-Precios!$J$3),0))</f>
        <v>0</v>
      </c>
      <c r="L43" s="233">
        <f t="shared" ref="L43:L57" si="2">H43*K43</f>
        <v>0</v>
      </c>
      <c r="M43" s="259">
        <f>+SUM(L43:L47)</f>
        <v>0</v>
      </c>
      <c r="N43" s="260">
        <f>+M43+P43+R43+S43</f>
        <v>0</v>
      </c>
      <c r="O43" s="261">
        <f>+IF(J43=1,N43*$O$2,0)</f>
        <v>0</v>
      </c>
      <c r="P43" s="262"/>
      <c r="Q43" s="263">
        <f>+N43-SUM(O43:P43)</f>
        <v>0</v>
      </c>
      <c r="R43" s="262"/>
      <c r="S43" s="262"/>
      <c r="T43" s="262"/>
      <c r="U43" s="406" t="e">
        <f>+O43/M43</f>
        <v>#DIV/0!</v>
      </c>
      <c r="V43" s="265">
        <f>+Q43-SUM(R43:T43)</f>
        <v>0</v>
      </c>
      <c r="W43" s="266">
        <f>IF(J43=2,V43,0)</f>
        <v>0</v>
      </c>
      <c r="X43" s="267">
        <f>IF(J43=1,V43,0)</f>
        <v>0</v>
      </c>
      <c r="Y43" s="268">
        <f>IF(G43=Precios!$D$4,Precios!$G$4,IF(G43=Precios!$D$5,Precios!$G$5,IF(G43=Precios!$D$6,Precios!$G$6,IF(G43=Precios!$D$7,Precios!$G$7,IF(G43=Precios!$D$8,Precios!$G$8,IF(G43=Precios!$D$9,Precios!$G$9,IF(G43=Precios!$D$10,Precios!$G$10,IF(G43=Precios!$D$11,Precios!$G$11,IF(G43=Precios!$D$12,Precios!$G$12,IF(G43=Precios!$D$13,Precios!$G$13,IF(G43=Precios!$D$14,Precios!$G$14,IF(G43=Precios!$D$15,Precios!$G$15,IF(G43=Precios!$D$16,Precios!$G$16,IF(G43=Precios!$D$17,Precios!$G$17,IF(G43=Precios!$D$18,Precios!$G$18,0)))))))))))))))*H43</f>
        <v>0</v>
      </c>
      <c r="Z43" s="269">
        <f>+V43-SUM(Y43:Y47)</f>
        <v>0</v>
      </c>
      <c r="AA43" s="270" t="e">
        <f>+Z43/M43</f>
        <v>#DIV/0!</v>
      </c>
    </row>
    <row r="44" spans="1:27" x14ac:dyDescent="0.25">
      <c r="A44" s="234"/>
      <c r="B44" s="40"/>
      <c r="C44" s="41"/>
      <c r="D44" s="42"/>
      <c r="E44" s="42"/>
      <c r="F44" s="42"/>
      <c r="G44" s="48"/>
      <c r="H44" s="50"/>
      <c r="I44" s="168">
        <f>IF(G44=Precios!$D$4,Precios!$E$4,IF(G44=Precios!$D$5,Precios!$E$5,IF(G44=Precios!$D$6,Precios!$E$6,IF(G44=Precios!$D$7,Precios!$E$7,IF(G44=Precios!$D$8,Precios!$E$8,IF(G44=Precios!$D$9,Precios!$E$9,IF(G44=Precios!$D$10,Precios!$E$10,IF(G44=Precios!$D$11,Precios!$E$11,IF(G44=Precios!$D$12,Precios!$E$12,IF(G44=Precios!$D$13,Precios!$E$13,IF(G44=Precios!$D$14,Precios!$E$14,IF(G44=Precios!$D$15,Precios!$E$15,IF(G44=Precios!$D$16,Precios!$E$16,IF(G44=Precios!$D$17,Precios!$E$17,IF(G44=Precios!$D$18,Precios!$E$18,0)))))))))))))))</f>
        <v>0</v>
      </c>
      <c r="J44" s="50"/>
      <c r="K44" s="169">
        <f>+IF(J44=1,I44,IF(J44=2,I44*(1-Precios!$J$3),0))</f>
        <v>0</v>
      </c>
      <c r="L44" s="169">
        <f t="shared" si="2"/>
        <v>0</v>
      </c>
      <c r="M44" s="49"/>
      <c r="N44" s="43"/>
      <c r="O44" s="43"/>
      <c r="P44" s="43"/>
      <c r="Q44" s="43"/>
      <c r="R44" s="43"/>
      <c r="S44" s="43"/>
      <c r="T44" s="43"/>
      <c r="U44" s="91"/>
      <c r="V44" s="43"/>
      <c r="W44" s="43"/>
      <c r="X44" s="43"/>
      <c r="Y44" s="38">
        <f>IF(G44=Precios!$D$4,Precios!$G$4,IF(G44=Precios!$D$5,Precios!$G$5,IF(G44=Precios!$D$6,Precios!$G$6,IF(G44=Precios!$D$7,Precios!$G$7,IF(G44=Precios!$D$8,Precios!$G$8,IF(G44=Precios!$D$9,Precios!$G$9,IF(G44=Precios!$D$10,Precios!$G$10,IF(G44=Precios!$D$11,Precios!$G$11,IF(G44=Precios!$D$12,Precios!$G$12,IF(G44=Precios!$D$13,Precios!$G$13,IF(G44=Precios!$D$14,Precios!$G$14,IF(G44=Precios!$D$15,Precios!$G$15,IF(G44=Precios!$D$16,Precios!$G$16,IF(G44=Precios!$D$17,Precios!$G$17,IF(G44=Precios!$D$18,Precios!$G$18,0)))))))))))))))*H44</f>
        <v>0</v>
      </c>
      <c r="Z44" s="46"/>
      <c r="AA44" s="271"/>
    </row>
    <row r="45" spans="1:27" x14ac:dyDescent="0.25">
      <c r="A45" s="234"/>
      <c r="B45" s="40"/>
      <c r="C45" s="235"/>
      <c r="D45" s="42"/>
      <c r="E45" s="42"/>
      <c r="F45" s="42"/>
      <c r="G45" s="48"/>
      <c r="H45" s="50"/>
      <c r="I45" s="168">
        <f>IF(G45=Precios!$D$4,Precios!$E$4,IF(G45=Precios!$D$5,Precios!$E$5,IF(G45=Precios!$D$6,Precios!$E$6,IF(G45=Precios!$D$7,Precios!$E$7,IF(G45=Precios!$D$8,Precios!$E$8,IF(G45=Precios!$D$9,Precios!$E$9,IF(G45=Precios!$D$10,Precios!$E$10,IF(G45=Precios!$D$11,Precios!$E$11,IF(G45=Precios!$D$12,Precios!$E$12,IF(G45=Precios!$D$13,Precios!$E$13,IF(G45=Precios!$D$14,Precios!$E$14,IF(G45=Precios!$D$15,Precios!$E$15,IF(G45=Precios!$D$16,Precios!$E$16,IF(G45=Precios!$D$17,Precios!$E$17,IF(G45=Precios!$D$18,Precios!$E$18,0)))))))))))))))</f>
        <v>0</v>
      </c>
      <c r="J45" s="50"/>
      <c r="K45" s="169">
        <f>+IF(J45=1,I45,IF(J45=2,I45*(1-Precios!$J$3),0))</f>
        <v>0</v>
      </c>
      <c r="L45" s="169">
        <f t="shared" si="2"/>
        <v>0</v>
      </c>
      <c r="M45" s="49"/>
      <c r="N45" s="43"/>
      <c r="O45" s="43"/>
      <c r="P45" s="43"/>
      <c r="Q45" s="43"/>
      <c r="R45" s="43"/>
      <c r="S45" s="43"/>
      <c r="T45" s="43"/>
      <c r="U45" s="91"/>
      <c r="V45" s="43"/>
      <c r="W45" s="43"/>
      <c r="X45" s="43"/>
      <c r="Y45" s="38">
        <f>IF(G45=Precios!$D$4,Precios!$G$4,IF(G45=Precios!$D$5,Precios!$G$5,IF(G45=Precios!$D$6,Precios!$G$6,IF(G45=Precios!$D$7,Precios!$G$7,IF(G45=Precios!$D$8,Precios!$G$8,IF(G45=Precios!$D$9,Precios!$G$9,IF(G45=Precios!$D$10,Precios!$G$10,IF(G45=Precios!$D$11,Precios!$G$11,IF(G45=Precios!$D$12,Precios!$G$12,IF(G45=Precios!$D$13,Precios!$G$13,IF(G45=Precios!$D$14,Precios!$G$14,IF(G45=Precios!$D$15,Precios!$G$15,IF(G45=Precios!$D$16,Precios!$G$16,IF(G45=Precios!$D$17,Precios!$G$17,IF(G45=Precios!$D$18,Precios!$G$18,0)))))))))))))))*H45</f>
        <v>0</v>
      </c>
      <c r="Z45" s="46"/>
      <c r="AA45" s="271"/>
    </row>
    <row r="46" spans="1:27" x14ac:dyDescent="0.25">
      <c r="A46" s="234"/>
      <c r="B46" s="40"/>
      <c r="C46" s="235"/>
      <c r="D46" s="42"/>
      <c r="E46" s="42"/>
      <c r="F46" s="42"/>
      <c r="G46" s="48"/>
      <c r="H46" s="50"/>
      <c r="I46" s="168">
        <f>IF(G46=Precios!$D$4,Precios!$E$4,IF(G46=Precios!$D$5,Precios!$E$5,IF(G46=Precios!$D$6,Precios!$E$6,IF(G46=Precios!$D$7,Precios!$E$7,IF(G46=Precios!$D$8,Precios!$E$8,IF(G46=Precios!$D$9,Precios!$E$9,IF(G46=Precios!$D$10,Precios!$E$10,IF(G46=Precios!$D$11,Precios!$E$11,IF(G46=Precios!$D$12,Precios!$E$12,IF(G46=Precios!$D$13,Precios!$E$13,IF(G46=Precios!$D$14,Precios!$E$14,IF(G46=Precios!$D$15,Precios!$E$15,IF(G46=Precios!$D$16,Precios!$E$16,IF(G46=Precios!$D$17,Precios!$E$17,IF(G46=Precios!$D$18,Precios!$E$18,0)))))))))))))))</f>
        <v>0</v>
      </c>
      <c r="J46" s="50"/>
      <c r="K46" s="169">
        <f>+IF(J46=1,I46,IF(J46=2,I46*(1-Precios!$J$3),0))</f>
        <v>0</v>
      </c>
      <c r="L46" s="169">
        <f t="shared" si="2"/>
        <v>0</v>
      </c>
      <c r="M46" s="49"/>
      <c r="N46" s="43"/>
      <c r="O46" s="43"/>
      <c r="P46" s="43"/>
      <c r="Q46" s="43"/>
      <c r="R46" s="43"/>
      <c r="S46" s="43"/>
      <c r="T46" s="43"/>
      <c r="U46" s="91"/>
      <c r="V46" s="43"/>
      <c r="W46" s="43"/>
      <c r="X46" s="43"/>
      <c r="Y46" s="38">
        <f>IF(G46=Precios!$D$4,Precios!$G$4,IF(G46=Precios!$D$5,Precios!$G$5,IF(G46=Precios!$D$6,Precios!$G$6,IF(G46=Precios!$D$7,Precios!$G$7,IF(G46=Precios!$D$8,Precios!$G$8,IF(G46=Precios!$D$9,Precios!$G$9,IF(G46=Precios!$D$10,Precios!$G$10,IF(G46=Precios!$D$11,Precios!$G$11,IF(G46=Precios!$D$12,Precios!$G$12,IF(G46=Precios!$D$13,Precios!$G$13,IF(G46=Precios!$D$14,Precios!$G$14,IF(G46=Precios!$D$15,Precios!$G$15,IF(G46=Precios!$D$16,Precios!$G$16,IF(G46=Precios!$D$17,Precios!$G$17,IF(G46=Precios!$D$18,Precios!$G$18,0)))))))))))))))*H46</f>
        <v>0</v>
      </c>
      <c r="Z46" s="46"/>
      <c r="AA46" s="271"/>
    </row>
    <row r="47" spans="1:27" ht="15.75" thickBot="1" x14ac:dyDescent="0.3">
      <c r="A47" s="236"/>
      <c r="B47" s="237"/>
      <c r="C47" s="247"/>
      <c r="D47" s="239"/>
      <c r="E47" s="239"/>
      <c r="F47" s="239"/>
      <c r="G47" s="240"/>
      <c r="H47" s="241"/>
      <c r="I47" s="242">
        <f>IF(G47=Precios!$D$4,Precios!$E$4,IF(G47=Precios!$D$5,Precios!$E$5,IF(G47=Precios!$D$6,Precios!$E$6,IF(G47=Precios!$D$7,Precios!$E$7,IF(G47=Precios!$D$8,Precios!$E$8,IF(G47=Precios!$D$9,Precios!$E$9,IF(G47=Precios!$D$10,Precios!$E$10,IF(G47=Precios!$D$11,Precios!$E$11,IF(G47=Precios!$D$12,Precios!$E$12,IF(G47=Precios!$D$13,Precios!$E$13,IF(G47=Precios!$D$14,Precios!$E$14,IF(G47=Precios!$D$15,Precios!$E$15,IF(G47=Precios!$D$16,Precios!$E$16,IF(G47=Precios!$D$17,Precios!$E$17,IF(G47=Precios!$D$18,Precios!$E$18,0)))))))))))))))</f>
        <v>0</v>
      </c>
      <c r="J47" s="241"/>
      <c r="K47" s="243">
        <f>+IF(J47=1,I47,IF(J47=2,I47*(1-Precios!$J$3),0))</f>
        <v>0</v>
      </c>
      <c r="L47" s="243">
        <f t="shared" si="2"/>
        <v>0</v>
      </c>
      <c r="M47" s="272"/>
      <c r="N47" s="273"/>
      <c r="O47" s="273"/>
      <c r="P47" s="273"/>
      <c r="Q47" s="273"/>
      <c r="R47" s="273"/>
      <c r="S47" s="273"/>
      <c r="T47" s="273"/>
      <c r="U47" s="274"/>
      <c r="V47" s="273"/>
      <c r="W47" s="273"/>
      <c r="X47" s="273"/>
      <c r="Y47" s="281">
        <f>IF(G47=Precios!$D$4,Precios!$G$4,IF(G47=Precios!$D$5,Precios!$G$5,IF(G47=Precios!$D$6,Precios!$G$6,IF(G47=Precios!$D$7,Precios!$G$7,IF(G47=Precios!$D$8,Precios!$G$8,IF(G47=Precios!$D$9,Precios!$G$9,IF(G47=Precios!$D$10,Precios!$G$10,IF(G47=Precios!$D$11,Precios!$G$11,IF(G47=Precios!$D$12,Precios!$G$12,IF(G47=Precios!$D$13,Precios!$G$13,IF(G47=Precios!$D$14,Precios!$G$14,IF(G47=Precios!$D$15,Precios!$G$15,IF(G47=Precios!$D$16,Precios!$G$16,IF(G47=Precios!$D$17,Precios!$G$17,IF(G47=Precios!$D$18,Precios!$G$18,0)))))))))))))))*H47</f>
        <v>0</v>
      </c>
      <c r="Z47" s="275"/>
      <c r="AA47" s="276"/>
    </row>
    <row r="48" spans="1:27" x14ac:dyDescent="0.25">
      <c r="A48" s="225"/>
      <c r="B48" s="226"/>
      <c r="C48" s="227"/>
      <c r="D48" s="228"/>
      <c r="E48" s="228"/>
      <c r="F48" s="228"/>
      <c r="G48" s="230"/>
      <c r="H48" s="231"/>
      <c r="I48" s="232">
        <f>IF(G48=Precios!$D$4,Precios!$E$4,IF(G48=Precios!$D$5,Precios!$E$5,IF(G48=Precios!$D$6,Precios!$E$6,IF(G48=Precios!$D$7,Precios!$E$7,IF(G48=Precios!$D$8,Precios!$E$8,IF(G48=Precios!$D$9,Precios!$E$9,IF(G48=Precios!$D$10,Precios!$E$10,IF(G48=Precios!$D$11,Precios!$E$11,IF(G48=Precios!$D$12,Precios!$E$12,IF(G48=Precios!$D$13,Precios!$E$13,IF(G48=Precios!$D$14,Precios!$E$14,IF(G48=Precios!$D$15,Precios!$E$15,IF(G48=Precios!$D$16,Precios!$E$16,IF(G48=Precios!$D$17,Precios!$E$17,IF(G48=Precios!$D$18,Precios!$E$18,0)))))))))))))))</f>
        <v>0</v>
      </c>
      <c r="J48" s="230"/>
      <c r="K48" s="233">
        <f>+IF(J48=1,I48,IF(J48=2,I48*(1-Precios!$J$3),0))</f>
        <v>0</v>
      </c>
      <c r="L48" s="233">
        <f t="shared" si="2"/>
        <v>0</v>
      </c>
      <c r="M48" s="259">
        <f>+SUM(L48:L52)</f>
        <v>0</v>
      </c>
      <c r="N48" s="260">
        <f>+M48+P48+R48+S48</f>
        <v>0</v>
      </c>
      <c r="O48" s="261">
        <f>+IF(J48=1,N48*$O$2,0)</f>
        <v>0</v>
      </c>
      <c r="P48" s="262"/>
      <c r="Q48" s="263">
        <f>+N48-SUM(O48:P48)</f>
        <v>0</v>
      </c>
      <c r="R48" s="262"/>
      <c r="S48" s="262"/>
      <c r="T48" s="262"/>
      <c r="U48" s="406" t="e">
        <f>+O48/M48</f>
        <v>#DIV/0!</v>
      </c>
      <c r="V48" s="265">
        <f>+Q48-SUM(R48:T48)</f>
        <v>0</v>
      </c>
      <c r="W48" s="266">
        <f>IF(J48=2,V48,0)</f>
        <v>0</v>
      </c>
      <c r="X48" s="267">
        <f>IF(J48=1,V48,0)</f>
        <v>0</v>
      </c>
      <c r="Y48" s="268">
        <f>IF(G48=Precios!$D$4,Precios!$G$4,IF(G48=Precios!$D$5,Precios!$G$5,IF(G48=Precios!$D$6,Precios!$G$6,IF(G48=Precios!$D$7,Precios!$G$7,IF(G48=Precios!$D$8,Precios!$G$8,IF(G48=Precios!$D$9,Precios!$G$9,IF(G48=Precios!$D$10,Precios!$G$10,IF(G48=Precios!$D$11,Precios!$G$11,IF(G48=Precios!$D$12,Precios!$G$12,IF(G48=Precios!$D$13,Precios!$G$13,IF(G48=Precios!$D$14,Precios!$G$14,IF(G48=Precios!$D$15,Precios!$G$15,IF(G48=Precios!$D$16,Precios!$G$16,IF(G48=Precios!$D$17,Precios!$G$17,IF(G48=Precios!$D$18,Precios!$G$18,0)))))))))))))))*H48</f>
        <v>0</v>
      </c>
      <c r="Z48" s="269">
        <f>+V48-SUM(Y48:Y52)</f>
        <v>0</v>
      </c>
      <c r="AA48" s="270" t="e">
        <f>+Z48/M48</f>
        <v>#DIV/0!</v>
      </c>
    </row>
    <row r="49" spans="1:27" x14ac:dyDescent="0.25">
      <c r="A49" s="234"/>
      <c r="B49" s="40"/>
      <c r="C49" s="41"/>
      <c r="D49" s="42"/>
      <c r="E49" s="42"/>
      <c r="F49" s="42"/>
      <c r="G49" s="48"/>
      <c r="H49" s="50"/>
      <c r="I49" s="168">
        <f>IF(G49=Precios!$D$4,Precios!$E$4,IF(G49=Precios!$D$5,Precios!$E$5,IF(G49=Precios!$D$6,Precios!$E$6,IF(G49=Precios!$D$7,Precios!$E$7,IF(G49=Precios!$D$8,Precios!$E$8,IF(G49=Precios!$D$9,Precios!$E$9,IF(G49=Precios!$D$10,Precios!$E$10,IF(G49=Precios!$D$11,Precios!$E$11,IF(G49=Precios!$D$12,Precios!$E$12,IF(G49=Precios!$D$13,Precios!$E$13,IF(G49=Precios!$D$14,Precios!$E$14,IF(G49=Precios!$D$15,Precios!$E$15,IF(G49=Precios!$D$16,Precios!$E$16,IF(G49=Precios!$D$17,Precios!$E$17,IF(G49=Precios!$D$18,Precios!$E$18,0)))))))))))))))</f>
        <v>0</v>
      </c>
      <c r="J49" s="50"/>
      <c r="K49" s="169">
        <f>+IF(J49=1,I49,IF(J49=2,I49*(1-Precios!$J$3),0))</f>
        <v>0</v>
      </c>
      <c r="L49" s="169">
        <f t="shared" si="2"/>
        <v>0</v>
      </c>
      <c r="M49" s="49"/>
      <c r="N49" s="43"/>
      <c r="O49" s="43"/>
      <c r="P49" s="43"/>
      <c r="Q49" s="43"/>
      <c r="R49" s="43"/>
      <c r="S49" s="43"/>
      <c r="T49" s="43"/>
      <c r="U49" s="91"/>
      <c r="V49" s="43"/>
      <c r="W49" s="43"/>
      <c r="X49" s="43"/>
      <c r="Y49" s="38">
        <f>IF(G49=Precios!$D$4,Precios!$G$4,IF(G49=Precios!$D$5,Precios!$G$5,IF(G49=Precios!$D$6,Precios!$G$6,IF(G49=Precios!$D$7,Precios!$G$7,IF(G49=Precios!$D$8,Precios!$G$8,IF(G49=Precios!$D$9,Precios!$G$9,IF(G49=Precios!$D$10,Precios!$G$10,IF(G49=Precios!$D$11,Precios!$G$11,IF(G49=Precios!$D$12,Precios!$G$12,IF(G49=Precios!$D$13,Precios!$G$13,IF(G49=Precios!$D$14,Precios!$G$14,IF(G49=Precios!$D$15,Precios!$G$15,IF(G49=Precios!$D$16,Precios!$G$16,IF(G49=Precios!$D$17,Precios!$G$17,IF(G49=Precios!$D$18,Precios!$G$18,0)))))))))))))))*H49</f>
        <v>0</v>
      </c>
      <c r="Z49" s="46"/>
      <c r="AA49" s="271"/>
    </row>
    <row r="50" spans="1:27" x14ac:dyDescent="0.25">
      <c r="A50" s="234"/>
      <c r="B50" s="40"/>
      <c r="C50" s="235"/>
      <c r="D50" s="42"/>
      <c r="E50" s="42"/>
      <c r="F50" s="42"/>
      <c r="G50" s="48"/>
      <c r="H50" s="50"/>
      <c r="I50" s="168">
        <f>IF(G50=Precios!$D$4,Precios!$E$4,IF(G50=Precios!$D$5,Precios!$E$5,IF(G50=Precios!$D$6,Precios!$E$6,IF(G50=Precios!$D$7,Precios!$E$7,IF(G50=Precios!$D$8,Precios!$E$8,IF(G50=Precios!$D$9,Precios!$E$9,IF(G50=Precios!$D$10,Precios!$E$10,IF(G50=Precios!$D$11,Precios!$E$11,IF(G50=Precios!$D$12,Precios!$E$12,IF(G50=Precios!$D$13,Precios!$E$13,IF(G50=Precios!$D$14,Precios!$E$14,IF(G50=Precios!$D$15,Precios!$E$15,IF(G50=Precios!$D$16,Precios!$E$16,IF(G50=Precios!$D$17,Precios!$E$17,IF(G50=Precios!$D$18,Precios!$E$18,0)))))))))))))))</f>
        <v>0</v>
      </c>
      <c r="J50" s="50"/>
      <c r="K50" s="169">
        <f>+IF(J50=1,I50,IF(J50=2,I50*(1-Precios!$J$3),0))</f>
        <v>0</v>
      </c>
      <c r="L50" s="169">
        <f t="shared" si="2"/>
        <v>0</v>
      </c>
      <c r="M50" s="49"/>
      <c r="N50" s="43"/>
      <c r="O50" s="43"/>
      <c r="P50" s="43"/>
      <c r="Q50" s="43"/>
      <c r="R50" s="43"/>
      <c r="S50" s="43"/>
      <c r="T50" s="43"/>
      <c r="U50" s="91"/>
      <c r="V50" s="43"/>
      <c r="W50" s="43"/>
      <c r="X50" s="43"/>
      <c r="Y50" s="38">
        <f>IF(G50=Precios!$D$4,Precios!$G$4,IF(G50=Precios!$D$5,Precios!$G$5,IF(G50=Precios!$D$6,Precios!$G$6,IF(G50=Precios!$D$7,Precios!$G$7,IF(G50=Precios!$D$8,Precios!$G$8,IF(G50=Precios!$D$9,Precios!$G$9,IF(G50=Precios!$D$10,Precios!$G$10,IF(G50=Precios!$D$11,Precios!$G$11,IF(G50=Precios!$D$12,Precios!$G$12,IF(G50=Precios!$D$13,Precios!$G$13,IF(G50=Precios!$D$14,Precios!$G$14,IF(G50=Precios!$D$15,Precios!$G$15,IF(G50=Precios!$D$16,Precios!$G$16,IF(G50=Precios!$D$17,Precios!$G$17,IF(G50=Precios!$D$18,Precios!$G$18,0)))))))))))))))*H50</f>
        <v>0</v>
      </c>
      <c r="Z50" s="46"/>
      <c r="AA50" s="271"/>
    </row>
    <row r="51" spans="1:27" x14ac:dyDescent="0.25">
      <c r="A51" s="234"/>
      <c r="B51" s="40"/>
      <c r="C51" s="235"/>
      <c r="D51" s="42"/>
      <c r="E51" s="42"/>
      <c r="F51" s="42"/>
      <c r="G51" s="48"/>
      <c r="H51" s="50"/>
      <c r="I51" s="168">
        <f>IF(G51=Precios!$D$4,Precios!$E$4,IF(G51=Precios!$D$5,Precios!$E$5,IF(G51=Precios!$D$6,Precios!$E$6,IF(G51=Precios!$D$7,Precios!$E$7,IF(G51=Precios!$D$8,Precios!$E$8,IF(G51=Precios!$D$9,Precios!$E$9,IF(G51=Precios!$D$10,Precios!$E$10,IF(G51=Precios!$D$11,Precios!$E$11,IF(G51=Precios!$D$12,Precios!$E$12,IF(G51=Precios!$D$13,Precios!$E$13,IF(G51=Precios!$D$14,Precios!$E$14,IF(G51=Precios!$D$15,Precios!$E$15,IF(G51=Precios!$D$16,Precios!$E$16,IF(G51=Precios!$D$17,Precios!$E$17,IF(G51=Precios!$D$18,Precios!$E$18,0)))))))))))))))</f>
        <v>0</v>
      </c>
      <c r="J51" s="50"/>
      <c r="K51" s="169">
        <f>+IF(J51=1,I51,IF(J51=2,I51*(1-Precios!$J$3),0))</f>
        <v>0</v>
      </c>
      <c r="L51" s="169">
        <f t="shared" si="2"/>
        <v>0</v>
      </c>
      <c r="M51" s="49"/>
      <c r="N51" s="43"/>
      <c r="O51" s="43"/>
      <c r="P51" s="43"/>
      <c r="Q51" s="43"/>
      <c r="R51" s="43"/>
      <c r="S51" s="43"/>
      <c r="T51" s="43"/>
      <c r="U51" s="91"/>
      <c r="V51" s="43"/>
      <c r="W51" s="43"/>
      <c r="X51" s="43"/>
      <c r="Y51" s="38">
        <f>IF(G51=Precios!$D$4,Precios!$G$4,IF(G51=Precios!$D$5,Precios!$G$5,IF(G51=Precios!$D$6,Precios!$G$6,IF(G51=Precios!$D$7,Precios!$G$7,IF(G51=Precios!$D$8,Precios!$G$8,IF(G51=Precios!$D$9,Precios!$G$9,IF(G51=Precios!$D$10,Precios!$G$10,IF(G51=Precios!$D$11,Precios!$G$11,IF(G51=Precios!$D$12,Precios!$G$12,IF(G51=Precios!$D$13,Precios!$G$13,IF(G51=Precios!$D$14,Precios!$G$14,IF(G51=Precios!$D$15,Precios!$G$15,IF(G51=Precios!$D$16,Precios!$G$16,IF(G51=Precios!$D$17,Precios!$G$17,IF(G51=Precios!$D$18,Precios!$G$18,0)))))))))))))))*H51</f>
        <v>0</v>
      </c>
      <c r="Z51" s="46"/>
      <c r="AA51" s="271"/>
    </row>
    <row r="52" spans="1:27" ht="15.75" thickBot="1" x14ac:dyDescent="0.3">
      <c r="A52" s="236"/>
      <c r="B52" s="237"/>
      <c r="C52" s="247"/>
      <c r="D52" s="239"/>
      <c r="E52" s="239"/>
      <c r="F52" s="239"/>
      <c r="G52" s="240"/>
      <c r="H52" s="241"/>
      <c r="I52" s="242">
        <f>IF(G52=Precios!$D$4,Precios!$E$4,IF(G52=Precios!$D$5,Precios!$E$5,IF(G52=Precios!$D$6,Precios!$E$6,IF(G52=Precios!$D$7,Precios!$E$7,IF(G52=Precios!$D$8,Precios!$E$8,IF(G52=Precios!$D$9,Precios!$E$9,IF(G52=Precios!$D$10,Precios!$E$10,IF(G52=Precios!$D$11,Precios!$E$11,IF(G52=Precios!$D$12,Precios!$E$12,IF(G52=Precios!$D$13,Precios!$E$13,IF(G52=Precios!$D$14,Precios!$E$14,IF(G52=Precios!$D$15,Precios!$E$15,IF(G52=Precios!$D$16,Precios!$E$16,IF(G52=Precios!$D$17,Precios!$E$17,IF(G52=Precios!$D$18,Precios!$E$18,0)))))))))))))))</f>
        <v>0</v>
      </c>
      <c r="J52" s="241"/>
      <c r="K52" s="243">
        <f>+IF(J52=1,I52,IF(J52=2,I52*(1-Precios!$J$3),0))</f>
        <v>0</v>
      </c>
      <c r="L52" s="243">
        <f t="shared" si="2"/>
        <v>0</v>
      </c>
      <c r="M52" s="272"/>
      <c r="N52" s="273"/>
      <c r="O52" s="273"/>
      <c r="P52" s="273"/>
      <c r="Q52" s="273"/>
      <c r="R52" s="273"/>
      <c r="S52" s="273"/>
      <c r="T52" s="273"/>
      <c r="U52" s="274"/>
      <c r="V52" s="273"/>
      <c r="W52" s="273"/>
      <c r="X52" s="273"/>
      <c r="Y52" s="281">
        <f>IF(G52=Precios!$D$4,Precios!$G$4,IF(G52=Precios!$D$5,Precios!$G$5,IF(G52=Precios!$D$6,Precios!$G$6,IF(G52=Precios!$D$7,Precios!$G$7,IF(G52=Precios!$D$8,Precios!$G$8,IF(G52=Precios!$D$9,Precios!$G$9,IF(G52=Precios!$D$10,Precios!$G$10,IF(G52=Precios!$D$11,Precios!$G$11,IF(G52=Precios!$D$12,Precios!$G$12,IF(G52=Precios!$D$13,Precios!$G$13,IF(G52=Precios!$D$14,Precios!$G$14,IF(G52=Precios!$D$15,Precios!$G$15,IF(G52=Precios!$D$16,Precios!$G$16,IF(G52=Precios!$D$17,Precios!$G$17,IF(G52=Precios!$D$18,Precios!$G$18,0)))))))))))))))*H52</f>
        <v>0</v>
      </c>
      <c r="Z52" s="275"/>
      <c r="AA52" s="276"/>
    </row>
    <row r="53" spans="1:27" x14ac:dyDescent="0.25">
      <c r="A53" s="225"/>
      <c r="B53" s="226"/>
      <c r="C53" s="227"/>
      <c r="D53" s="228"/>
      <c r="E53" s="228"/>
      <c r="F53" s="228"/>
      <c r="G53" s="230"/>
      <c r="H53" s="231"/>
      <c r="I53" s="232">
        <f>IF(G53=Precios!$D$4,Precios!$E$4,IF(G53=Precios!$D$5,Precios!$E$5,IF(G53=Precios!$D$6,Precios!$E$6,IF(G53=Precios!$D$7,Precios!$E$7,IF(G53=Precios!$D$8,Precios!$E$8,IF(G53=Precios!$D$9,Precios!$E$9,IF(G53=Precios!$D$10,Precios!$E$10,IF(G53=Precios!$D$11,Precios!$E$11,IF(G53=Precios!$D$12,Precios!$E$12,IF(G53=Precios!$D$13,Precios!$E$13,IF(G53=Precios!$D$14,Precios!$E$14,IF(G53=Precios!$D$15,Precios!$E$15,IF(G53=Precios!$D$16,Precios!$E$16,IF(G53=Precios!$D$17,Precios!$E$17,IF(G53=Precios!$D$18,Precios!$E$18,0)))))))))))))))</f>
        <v>0</v>
      </c>
      <c r="J53" s="230"/>
      <c r="K53" s="233">
        <f>+IF(J53=1,I53,IF(J53=2,I53*(1-Precios!$J$3),0))</f>
        <v>0</v>
      </c>
      <c r="L53" s="233">
        <f t="shared" si="2"/>
        <v>0</v>
      </c>
      <c r="M53" s="259">
        <f>+SUM(L53:L57)</f>
        <v>0</v>
      </c>
      <c r="N53" s="260">
        <f>+M53+P53+R53+S53</f>
        <v>0</v>
      </c>
      <c r="O53" s="261">
        <f>+IF(J53=1,N53*$O$2,0)</f>
        <v>0</v>
      </c>
      <c r="P53" s="262"/>
      <c r="Q53" s="263">
        <f>+N53-SUM(O53:P53)</f>
        <v>0</v>
      </c>
      <c r="R53" s="262"/>
      <c r="S53" s="262"/>
      <c r="T53" s="262"/>
      <c r="U53" s="406" t="e">
        <f>+O53/M53</f>
        <v>#DIV/0!</v>
      </c>
      <c r="V53" s="265">
        <f>+Q53-SUM(R53:T53)</f>
        <v>0</v>
      </c>
      <c r="W53" s="266">
        <f>IF(J53=2,V53,0)</f>
        <v>0</v>
      </c>
      <c r="X53" s="267">
        <f>IF(J53=1,V53,0)</f>
        <v>0</v>
      </c>
      <c r="Y53" s="268">
        <f>IF(G53=Precios!$D$4,Precios!$G$4,IF(G53=Precios!$D$5,Precios!$G$5,IF(G53=Precios!$D$6,Precios!$G$6,IF(G53=Precios!$D$7,Precios!$G$7,IF(G53=Precios!$D$8,Precios!$G$8,IF(G53=Precios!$D$9,Precios!$G$9,IF(G53=Precios!$D$10,Precios!$G$10,IF(G53=Precios!$D$11,Precios!$G$11,IF(G53=Precios!$D$12,Precios!$G$12,IF(G53=Precios!$D$13,Precios!$G$13,IF(G53=Precios!$D$14,Precios!$G$14,IF(G53=Precios!$D$15,Precios!$G$15,IF(G53=Precios!$D$16,Precios!$G$16,IF(G53=Precios!$D$17,Precios!$G$17,IF(G53=Precios!$D$18,Precios!$G$18,0)))))))))))))))*H53</f>
        <v>0</v>
      </c>
      <c r="Z53" s="269">
        <f>+V53-SUM(Y53:Y57)</f>
        <v>0</v>
      </c>
      <c r="AA53" s="270" t="e">
        <f>+Z53/M53</f>
        <v>#DIV/0!</v>
      </c>
    </row>
    <row r="54" spans="1:27" x14ac:dyDescent="0.25">
      <c r="A54" s="234"/>
      <c r="B54" s="40"/>
      <c r="C54" s="41"/>
      <c r="D54" s="42"/>
      <c r="E54" s="42"/>
      <c r="F54" s="42"/>
      <c r="G54" s="48"/>
      <c r="H54" s="50"/>
      <c r="I54" s="168">
        <f>IF(G54=Precios!$D$4,Precios!$E$4,IF(G54=Precios!$D$5,Precios!$E$5,IF(G54=Precios!$D$6,Precios!$E$6,IF(G54=Precios!$D$7,Precios!$E$7,IF(G54=Precios!$D$8,Precios!$E$8,IF(G54=Precios!$D$9,Precios!$E$9,IF(G54=Precios!$D$10,Precios!$E$10,IF(G54=Precios!$D$11,Precios!$E$11,IF(G54=Precios!$D$12,Precios!$E$12,IF(G54=Precios!$D$13,Precios!$E$13,IF(G54=Precios!$D$14,Precios!$E$14,IF(G54=Precios!$D$15,Precios!$E$15,IF(G54=Precios!$D$16,Precios!$E$16,IF(G54=Precios!$D$17,Precios!$E$17,IF(G54=Precios!$D$18,Precios!$E$18,0)))))))))))))))</f>
        <v>0</v>
      </c>
      <c r="J54" s="50"/>
      <c r="K54" s="169">
        <f>+IF(J54=1,I54,IF(J54=2,I54*(1-Precios!$J$3),0))</f>
        <v>0</v>
      </c>
      <c r="L54" s="169">
        <f t="shared" si="2"/>
        <v>0</v>
      </c>
      <c r="M54" s="49"/>
      <c r="N54" s="43"/>
      <c r="O54" s="43"/>
      <c r="P54" s="43"/>
      <c r="Q54" s="43"/>
      <c r="R54" s="43"/>
      <c r="S54" s="43"/>
      <c r="T54" s="43"/>
      <c r="U54" s="91"/>
      <c r="V54" s="43"/>
      <c r="W54" s="43"/>
      <c r="X54" s="43"/>
      <c r="Y54" s="38">
        <f>IF(G54=Precios!$D$4,Precios!$G$4,IF(G54=Precios!$D$5,Precios!$G$5,IF(G54=Precios!$D$6,Precios!$G$6,IF(G54=Precios!$D$7,Precios!$G$7,IF(G54=Precios!$D$8,Precios!$G$8,IF(G54=Precios!$D$9,Precios!$G$9,IF(G54=Precios!$D$10,Precios!$G$10,IF(G54=Precios!$D$11,Precios!$G$11,IF(G54=Precios!$D$12,Precios!$G$12,IF(G54=Precios!$D$13,Precios!$G$13,IF(G54=Precios!$D$14,Precios!$G$14,IF(G54=Precios!$D$15,Precios!$G$15,IF(G54=Precios!$D$16,Precios!$G$16,IF(G54=Precios!$D$17,Precios!$G$17,IF(G54=Precios!$D$18,Precios!$G$18,0)))))))))))))))*H54</f>
        <v>0</v>
      </c>
      <c r="Z54" s="46"/>
      <c r="AA54" s="271"/>
    </row>
    <row r="55" spans="1:27" x14ac:dyDescent="0.25">
      <c r="A55" s="234"/>
      <c r="B55" s="40"/>
      <c r="C55" s="235"/>
      <c r="D55" s="42"/>
      <c r="E55" s="42"/>
      <c r="F55" s="42"/>
      <c r="G55" s="48"/>
      <c r="H55" s="50"/>
      <c r="I55" s="168">
        <f>IF(G55=Precios!$D$4,Precios!$E$4,IF(G55=Precios!$D$5,Precios!$E$5,IF(G55=Precios!$D$6,Precios!$E$6,IF(G55=Precios!$D$7,Precios!$E$7,IF(G55=Precios!$D$8,Precios!$E$8,IF(G55=Precios!$D$9,Precios!$E$9,IF(G55=Precios!$D$10,Precios!$E$10,IF(G55=Precios!$D$11,Precios!$E$11,IF(G55=Precios!$D$12,Precios!$E$12,IF(G55=Precios!$D$13,Precios!$E$13,IF(G55=Precios!$D$14,Precios!$E$14,IF(G55=Precios!$D$15,Precios!$E$15,IF(G55=Precios!$D$16,Precios!$E$16,IF(G55=Precios!$D$17,Precios!$E$17,IF(G55=Precios!$D$18,Precios!$E$18,0)))))))))))))))</f>
        <v>0</v>
      </c>
      <c r="J55" s="50"/>
      <c r="K55" s="169">
        <f>+IF(J55=1,I55,IF(J55=2,I55*(1-Precios!$J$3),0))</f>
        <v>0</v>
      </c>
      <c r="L55" s="169">
        <f t="shared" si="2"/>
        <v>0</v>
      </c>
      <c r="M55" s="49"/>
      <c r="N55" s="43"/>
      <c r="O55" s="43"/>
      <c r="P55" s="43"/>
      <c r="Q55" s="43"/>
      <c r="R55" s="43"/>
      <c r="S55" s="43"/>
      <c r="T55" s="43"/>
      <c r="U55" s="91"/>
      <c r="V55" s="43"/>
      <c r="W55" s="43"/>
      <c r="X55" s="43"/>
      <c r="Y55" s="38">
        <f>IF(G55=Precios!$D$4,Precios!$G$4,IF(G55=Precios!$D$5,Precios!$G$5,IF(G55=Precios!$D$6,Precios!$G$6,IF(G55=Precios!$D$7,Precios!$G$7,IF(G55=Precios!$D$8,Precios!$G$8,IF(G55=Precios!$D$9,Precios!$G$9,IF(G55=Precios!$D$10,Precios!$G$10,IF(G55=Precios!$D$11,Precios!$G$11,IF(G55=Precios!$D$12,Precios!$G$12,IF(G55=Precios!$D$13,Precios!$G$13,IF(G55=Precios!$D$14,Precios!$G$14,IF(G55=Precios!$D$15,Precios!$G$15,IF(G55=Precios!$D$16,Precios!$G$16,IF(G55=Precios!$D$17,Precios!$G$17,IF(G55=Precios!$D$18,Precios!$G$18,0)))))))))))))))*H55</f>
        <v>0</v>
      </c>
      <c r="Z55" s="46"/>
      <c r="AA55" s="271"/>
    </row>
    <row r="56" spans="1:27" x14ac:dyDescent="0.25">
      <c r="A56" s="234"/>
      <c r="B56" s="40"/>
      <c r="C56" s="235"/>
      <c r="D56" s="42"/>
      <c r="E56" s="42"/>
      <c r="F56" s="42"/>
      <c r="G56" s="48"/>
      <c r="H56" s="50"/>
      <c r="I56" s="168">
        <f>IF(G56=Precios!$D$4,Precios!$E$4,IF(G56=Precios!$D$5,Precios!$E$5,IF(G56=Precios!$D$6,Precios!$E$6,IF(G56=Precios!$D$7,Precios!$E$7,IF(G56=Precios!$D$8,Precios!$E$8,IF(G56=Precios!$D$9,Precios!$E$9,IF(G56=Precios!$D$10,Precios!$E$10,IF(G56=Precios!$D$11,Precios!$E$11,IF(G56=Precios!$D$12,Precios!$E$12,IF(G56=Precios!$D$13,Precios!$E$13,IF(G56=Precios!$D$14,Precios!$E$14,IF(G56=Precios!$D$15,Precios!$E$15,IF(G56=Precios!$D$16,Precios!$E$16,IF(G56=Precios!$D$17,Precios!$E$17,IF(G56=Precios!$D$18,Precios!$E$18,0)))))))))))))))</f>
        <v>0</v>
      </c>
      <c r="J56" s="50"/>
      <c r="K56" s="169">
        <f>+IF(J56=1,I56,IF(J56=2,I56*(1-Precios!$J$3),0))</f>
        <v>0</v>
      </c>
      <c r="L56" s="169">
        <f t="shared" si="2"/>
        <v>0</v>
      </c>
      <c r="M56" s="49"/>
      <c r="N56" s="43"/>
      <c r="O56" s="43"/>
      <c r="P56" s="43"/>
      <c r="Q56" s="43"/>
      <c r="R56" s="43"/>
      <c r="S56" s="43"/>
      <c r="T56" s="43"/>
      <c r="U56" s="91"/>
      <c r="V56" s="43"/>
      <c r="W56" s="43"/>
      <c r="X56" s="43"/>
      <c r="Y56" s="38">
        <f>IF(G56=Precios!$D$4,Precios!$G$4,IF(G56=Precios!$D$5,Precios!$G$5,IF(G56=Precios!$D$6,Precios!$G$6,IF(G56=Precios!$D$7,Precios!$G$7,IF(G56=Precios!$D$8,Precios!$G$8,IF(G56=Precios!$D$9,Precios!$G$9,IF(G56=Precios!$D$10,Precios!$G$10,IF(G56=Precios!$D$11,Precios!$G$11,IF(G56=Precios!$D$12,Precios!$G$12,IF(G56=Precios!$D$13,Precios!$G$13,IF(G56=Precios!$D$14,Precios!$G$14,IF(G56=Precios!$D$15,Precios!$G$15,IF(G56=Precios!$D$16,Precios!$G$16,IF(G56=Precios!$D$17,Precios!$G$17,IF(G56=Precios!$D$18,Precios!$G$18,0)))))))))))))))*H56</f>
        <v>0</v>
      </c>
      <c r="Z56" s="46"/>
      <c r="AA56" s="271"/>
    </row>
    <row r="57" spans="1:27" ht="15.75" thickBot="1" x14ac:dyDescent="0.3">
      <c r="A57" s="236"/>
      <c r="B57" s="237"/>
      <c r="C57" s="247"/>
      <c r="D57" s="239"/>
      <c r="E57" s="239"/>
      <c r="F57" s="239"/>
      <c r="G57" s="240"/>
      <c r="H57" s="241"/>
      <c r="I57" s="242">
        <f>IF(G57=Precios!$D$4,Precios!$E$4,IF(G57=Precios!$D$5,Precios!$E$5,IF(G57=Precios!$D$6,Precios!$E$6,IF(G57=Precios!$D$7,Precios!$E$7,IF(G57=Precios!$D$8,Precios!$E$8,IF(G57=Precios!$D$9,Precios!$E$9,IF(G57=Precios!$D$10,Precios!$E$10,IF(G57=Precios!$D$11,Precios!$E$11,IF(G57=Precios!$D$12,Precios!$E$12,IF(G57=Precios!$D$13,Precios!$E$13,IF(G57=Precios!$D$14,Precios!$E$14,IF(G57=Precios!$D$15,Precios!$E$15,IF(G57=Precios!$D$16,Precios!$E$16,IF(G57=Precios!$D$17,Precios!$E$17,IF(G57=Precios!$D$18,Precios!$E$18,0)))))))))))))))</f>
        <v>0</v>
      </c>
      <c r="J57" s="241"/>
      <c r="K57" s="243">
        <f>+IF(J57=1,I57,IF(J57=2,I57*(1-Precios!$J$3),0))</f>
        <v>0</v>
      </c>
      <c r="L57" s="243">
        <f t="shared" si="2"/>
        <v>0</v>
      </c>
      <c r="M57" s="272"/>
      <c r="N57" s="273"/>
      <c r="O57" s="273"/>
      <c r="P57" s="273"/>
      <c r="Q57" s="273"/>
      <c r="R57" s="273"/>
      <c r="S57" s="273"/>
      <c r="T57" s="273"/>
      <c r="U57" s="274"/>
      <c r="V57" s="273"/>
      <c r="W57" s="273"/>
      <c r="X57" s="273"/>
      <c r="Y57" s="281">
        <f>IF(G57=Precios!$D$4,Precios!$G$4,IF(G57=Precios!$D$5,Precios!$G$5,IF(G57=Precios!$D$6,Precios!$G$6,IF(G57=Precios!$D$7,Precios!$G$7,IF(G57=Precios!$D$8,Precios!$G$8,IF(G57=Precios!$D$9,Precios!$G$9,IF(G57=Precios!$D$10,Precios!$G$10,IF(G57=Precios!$D$11,Precios!$G$11,IF(G57=Precios!$D$12,Precios!$G$12,IF(G57=Precios!$D$13,Precios!$G$13,IF(G57=Precios!$D$14,Precios!$G$14,IF(G57=Precios!$D$15,Precios!$G$15,IF(G57=Precios!$D$16,Precios!$G$16,IF(G57=Precios!$D$17,Precios!$G$17,IF(G57=Precios!$D$18,Precios!$G$18,0)))))))))))))))*H57</f>
        <v>0</v>
      </c>
      <c r="Z57" s="275"/>
      <c r="AA57" s="276"/>
    </row>
    <row r="58" spans="1:27" x14ac:dyDescent="0.25">
      <c r="A58" s="225"/>
      <c r="B58" s="226"/>
      <c r="C58" s="227"/>
      <c r="D58" s="228"/>
      <c r="E58" s="228"/>
      <c r="F58" s="228"/>
      <c r="G58" s="230"/>
      <c r="H58" s="231"/>
      <c r="I58" s="232">
        <f>IF(G58=Precios!$D$4,Precios!$E$4,IF(G58=Precios!$D$5,Precios!$E$5,IF(G58=Precios!$D$6,Precios!$E$6,IF(G58=Precios!$D$7,Precios!$E$7,IF(G58=Precios!$D$8,Precios!$E$8,IF(G58=Precios!$D$9,Precios!$E$9,IF(G58=Precios!$D$10,Precios!$E$10,IF(G58=Precios!$D$11,Precios!$E$11,IF(G58=Precios!$D$12,Precios!$E$12,IF(G58=Precios!$D$13,Precios!$E$13,IF(G58=Precios!$D$14,Precios!$E$14,IF(G58=Precios!$D$15,Precios!$E$15,IF(G58=Precios!$D$16,Precios!$E$16,IF(G58=Precios!$D$17,Precios!$E$17,IF(G58=Precios!$D$18,Precios!$E$18,0)))))))))))))))</f>
        <v>0</v>
      </c>
      <c r="J58" s="230"/>
      <c r="K58" s="233">
        <f>+IF(J58=1,I58,IF(J58=2,I58*(1-Precios!$J$3),0))</f>
        <v>0</v>
      </c>
      <c r="L58" s="233">
        <f t="shared" ref="L58:L72" si="3">H58*K58</f>
        <v>0</v>
      </c>
      <c r="M58" s="259">
        <f>+SUM(L58:L62)</f>
        <v>0</v>
      </c>
      <c r="N58" s="260">
        <f>+M58+P58+R58+S58</f>
        <v>0</v>
      </c>
      <c r="O58" s="261">
        <f>+IF(J58=1,N58*$O$2,0)</f>
        <v>0</v>
      </c>
      <c r="P58" s="262"/>
      <c r="Q58" s="263">
        <f>+N58-SUM(O58:P58)</f>
        <v>0</v>
      </c>
      <c r="R58" s="262"/>
      <c r="S58" s="262"/>
      <c r="T58" s="262"/>
      <c r="U58" s="406" t="e">
        <f>+O58/M58</f>
        <v>#DIV/0!</v>
      </c>
      <c r="V58" s="265">
        <f>+Q58-SUM(R58:T58)</f>
        <v>0</v>
      </c>
      <c r="W58" s="266">
        <f>IF(J58=2,V58,0)</f>
        <v>0</v>
      </c>
      <c r="X58" s="267">
        <f>IF(J58=1,V58,0)</f>
        <v>0</v>
      </c>
      <c r="Y58" s="268">
        <f>IF(G58=Precios!$D$4,Precios!$G$4,IF(G58=Precios!$D$5,Precios!$G$5,IF(G58=Precios!$D$6,Precios!$G$6,IF(G58=Precios!$D$7,Precios!$G$7,IF(G58=Precios!$D$8,Precios!$G$8,IF(G58=Precios!$D$9,Precios!$G$9,IF(G58=Precios!$D$10,Precios!$G$10,IF(G58=Precios!$D$11,Precios!$G$11,IF(G58=Precios!$D$12,Precios!$G$12,IF(G58=Precios!$D$13,Precios!$G$13,IF(G58=Precios!$D$14,Precios!$G$14,IF(G58=Precios!$D$15,Precios!$G$15,IF(G58=Precios!$D$16,Precios!$G$16,IF(G58=Precios!$D$17,Precios!$G$17,IF(G58=Precios!$D$18,Precios!$G$18,0)))))))))))))))*H58</f>
        <v>0</v>
      </c>
      <c r="Z58" s="269">
        <f>+V58-SUM(Y58:Y62)</f>
        <v>0</v>
      </c>
      <c r="AA58" s="270" t="e">
        <f>+Z58/M58</f>
        <v>#DIV/0!</v>
      </c>
    </row>
    <row r="59" spans="1:27" x14ac:dyDescent="0.25">
      <c r="A59" s="234"/>
      <c r="B59" s="40"/>
      <c r="C59" s="41"/>
      <c r="D59" s="42"/>
      <c r="E59" s="42"/>
      <c r="F59" s="42"/>
      <c r="G59" s="48"/>
      <c r="H59" s="50"/>
      <c r="I59" s="168">
        <f>IF(G59=Precios!$D$4,Precios!$E$4,IF(G59=Precios!$D$5,Precios!$E$5,IF(G59=Precios!$D$6,Precios!$E$6,IF(G59=Precios!$D$7,Precios!$E$7,IF(G59=Precios!$D$8,Precios!$E$8,IF(G59=Precios!$D$9,Precios!$E$9,IF(G59=Precios!$D$10,Precios!$E$10,IF(G59=Precios!$D$11,Precios!$E$11,IF(G59=Precios!$D$12,Precios!$E$12,IF(G59=Precios!$D$13,Precios!$E$13,IF(G59=Precios!$D$14,Precios!$E$14,IF(G59=Precios!$D$15,Precios!$E$15,IF(G59=Precios!$D$16,Precios!$E$16,IF(G59=Precios!$D$17,Precios!$E$17,IF(G59=Precios!$D$18,Precios!$E$18,0)))))))))))))))</f>
        <v>0</v>
      </c>
      <c r="J59" s="50"/>
      <c r="K59" s="169">
        <f>+IF(J59=1,I59,IF(J59=2,I59*(1-Precios!$J$3),0))</f>
        <v>0</v>
      </c>
      <c r="L59" s="169">
        <f t="shared" si="3"/>
        <v>0</v>
      </c>
      <c r="M59" s="49"/>
      <c r="N59" s="43"/>
      <c r="O59" s="43"/>
      <c r="P59" s="43"/>
      <c r="Q59" s="43"/>
      <c r="R59" s="43"/>
      <c r="S59" s="43"/>
      <c r="T59" s="43"/>
      <c r="U59" s="91"/>
      <c r="V59" s="43"/>
      <c r="W59" s="43"/>
      <c r="X59" s="43"/>
      <c r="Y59" s="38">
        <f>IF(G59=Precios!$D$4,Precios!$G$4,IF(G59=Precios!$D$5,Precios!$G$5,IF(G59=Precios!$D$6,Precios!$G$6,IF(G59=Precios!$D$7,Precios!$G$7,IF(G59=Precios!$D$8,Precios!$G$8,IF(G59=Precios!$D$9,Precios!$G$9,IF(G59=Precios!$D$10,Precios!$G$10,IF(G59=Precios!$D$11,Precios!$G$11,IF(G59=Precios!$D$12,Precios!$G$12,IF(G59=Precios!$D$13,Precios!$G$13,IF(G59=Precios!$D$14,Precios!$G$14,IF(G59=Precios!$D$15,Precios!$G$15,IF(G59=Precios!$D$16,Precios!$G$16,IF(G59=Precios!$D$17,Precios!$G$17,IF(G59=Precios!$D$18,Precios!$G$18,0)))))))))))))))*H59</f>
        <v>0</v>
      </c>
      <c r="Z59" s="46"/>
      <c r="AA59" s="271"/>
    </row>
    <row r="60" spans="1:27" x14ac:dyDescent="0.25">
      <c r="A60" s="234"/>
      <c r="B60" s="40"/>
      <c r="C60" s="235"/>
      <c r="D60" s="42"/>
      <c r="E60" s="42"/>
      <c r="F60" s="42"/>
      <c r="G60" s="48"/>
      <c r="H60" s="50"/>
      <c r="I60" s="168">
        <f>IF(G60=Precios!$D$4,Precios!$E$4,IF(G60=Precios!$D$5,Precios!$E$5,IF(G60=Precios!$D$6,Precios!$E$6,IF(G60=Precios!$D$7,Precios!$E$7,IF(G60=Precios!$D$8,Precios!$E$8,IF(G60=Precios!$D$9,Precios!$E$9,IF(G60=Precios!$D$10,Precios!$E$10,IF(G60=Precios!$D$11,Precios!$E$11,IF(G60=Precios!$D$12,Precios!$E$12,IF(G60=Precios!$D$13,Precios!$E$13,IF(G60=Precios!$D$14,Precios!$E$14,IF(G60=Precios!$D$15,Precios!$E$15,IF(G60=Precios!$D$16,Precios!$E$16,IF(G60=Precios!$D$17,Precios!$E$17,IF(G60=Precios!$D$18,Precios!$E$18,0)))))))))))))))</f>
        <v>0</v>
      </c>
      <c r="J60" s="50"/>
      <c r="K60" s="169">
        <f>+IF(J60=1,I60,IF(J60=2,I60*(1-Precios!$J$3),0))</f>
        <v>0</v>
      </c>
      <c r="L60" s="169">
        <f t="shared" si="3"/>
        <v>0</v>
      </c>
      <c r="M60" s="49"/>
      <c r="N60" s="43"/>
      <c r="O60" s="43"/>
      <c r="P60" s="43"/>
      <c r="Q60" s="43"/>
      <c r="R60" s="43"/>
      <c r="S60" s="43"/>
      <c r="T60" s="43"/>
      <c r="U60" s="91"/>
      <c r="V60" s="43"/>
      <c r="W60" s="43"/>
      <c r="X60" s="43"/>
      <c r="Y60" s="38">
        <f>IF(G60=Precios!$D$4,Precios!$G$4,IF(G60=Precios!$D$5,Precios!$G$5,IF(G60=Precios!$D$6,Precios!$G$6,IF(G60=Precios!$D$7,Precios!$G$7,IF(G60=Precios!$D$8,Precios!$G$8,IF(G60=Precios!$D$9,Precios!$G$9,IF(G60=Precios!$D$10,Precios!$G$10,IF(G60=Precios!$D$11,Precios!$G$11,IF(G60=Precios!$D$12,Precios!$G$12,IF(G60=Precios!$D$13,Precios!$G$13,IF(G60=Precios!$D$14,Precios!$G$14,IF(G60=Precios!$D$15,Precios!$G$15,IF(G60=Precios!$D$16,Precios!$G$16,IF(G60=Precios!$D$17,Precios!$G$17,IF(G60=Precios!$D$18,Precios!$G$18,0)))))))))))))))*H60</f>
        <v>0</v>
      </c>
      <c r="Z60" s="46"/>
      <c r="AA60" s="271"/>
    </row>
    <row r="61" spans="1:27" x14ac:dyDescent="0.25">
      <c r="A61" s="234"/>
      <c r="B61" s="40"/>
      <c r="C61" s="235"/>
      <c r="D61" s="42"/>
      <c r="E61" s="42"/>
      <c r="F61" s="42"/>
      <c r="G61" s="48"/>
      <c r="H61" s="50"/>
      <c r="I61" s="168">
        <f>IF(G61=Precios!$D$4,Precios!$E$4,IF(G61=Precios!$D$5,Precios!$E$5,IF(G61=Precios!$D$6,Precios!$E$6,IF(G61=Precios!$D$7,Precios!$E$7,IF(G61=Precios!$D$8,Precios!$E$8,IF(G61=Precios!$D$9,Precios!$E$9,IF(G61=Precios!$D$10,Precios!$E$10,IF(G61=Precios!$D$11,Precios!$E$11,IF(G61=Precios!$D$12,Precios!$E$12,IF(G61=Precios!$D$13,Precios!$E$13,IF(G61=Precios!$D$14,Precios!$E$14,IF(G61=Precios!$D$15,Precios!$E$15,IF(G61=Precios!$D$16,Precios!$E$16,IF(G61=Precios!$D$17,Precios!$E$17,IF(G61=Precios!$D$18,Precios!$E$18,0)))))))))))))))</f>
        <v>0</v>
      </c>
      <c r="J61" s="50"/>
      <c r="K61" s="169">
        <f>+IF(J61=1,I61,IF(J61=2,I61*(1-Precios!$J$3),0))</f>
        <v>0</v>
      </c>
      <c r="L61" s="169">
        <f t="shared" si="3"/>
        <v>0</v>
      </c>
      <c r="M61" s="49"/>
      <c r="N61" s="43"/>
      <c r="O61" s="43"/>
      <c r="P61" s="43"/>
      <c r="Q61" s="43"/>
      <c r="R61" s="43"/>
      <c r="S61" s="43"/>
      <c r="T61" s="43"/>
      <c r="U61" s="91"/>
      <c r="V61" s="43"/>
      <c r="W61" s="43"/>
      <c r="X61" s="43"/>
      <c r="Y61" s="38">
        <f>IF(G61=Precios!$D$4,Precios!$G$4,IF(G61=Precios!$D$5,Precios!$G$5,IF(G61=Precios!$D$6,Precios!$G$6,IF(G61=Precios!$D$7,Precios!$G$7,IF(G61=Precios!$D$8,Precios!$G$8,IF(G61=Precios!$D$9,Precios!$G$9,IF(G61=Precios!$D$10,Precios!$G$10,IF(G61=Precios!$D$11,Precios!$G$11,IF(G61=Precios!$D$12,Precios!$G$12,IF(G61=Precios!$D$13,Precios!$G$13,IF(G61=Precios!$D$14,Precios!$G$14,IF(G61=Precios!$D$15,Precios!$G$15,IF(G61=Precios!$D$16,Precios!$G$16,IF(G61=Precios!$D$17,Precios!$G$17,IF(G61=Precios!$D$18,Precios!$G$18,0)))))))))))))))*H61</f>
        <v>0</v>
      </c>
      <c r="Z61" s="46"/>
      <c r="AA61" s="271"/>
    </row>
    <row r="62" spans="1:27" ht="15.75" thickBot="1" x14ac:dyDescent="0.3">
      <c r="A62" s="236"/>
      <c r="B62" s="237"/>
      <c r="C62" s="247"/>
      <c r="D62" s="239"/>
      <c r="E62" s="239"/>
      <c r="F62" s="239"/>
      <c r="G62" s="240"/>
      <c r="H62" s="241"/>
      <c r="I62" s="242">
        <f>IF(G62=Precios!$D$4,Precios!$E$4,IF(G62=Precios!$D$5,Precios!$E$5,IF(G62=Precios!$D$6,Precios!$E$6,IF(G62=Precios!$D$7,Precios!$E$7,IF(G62=Precios!$D$8,Precios!$E$8,IF(G62=Precios!$D$9,Precios!$E$9,IF(G62=Precios!$D$10,Precios!$E$10,IF(G62=Precios!$D$11,Precios!$E$11,IF(G62=Precios!$D$12,Precios!$E$12,IF(G62=Precios!$D$13,Precios!$E$13,IF(G62=Precios!$D$14,Precios!$E$14,IF(G62=Precios!$D$15,Precios!$E$15,IF(G62=Precios!$D$16,Precios!$E$16,IF(G62=Precios!$D$17,Precios!$E$17,IF(G62=Precios!$D$18,Precios!$E$18,0)))))))))))))))</f>
        <v>0</v>
      </c>
      <c r="J62" s="241"/>
      <c r="K62" s="243">
        <f>+IF(J62=1,I62,IF(J62=2,I62*(1-Precios!$J$3),0))</f>
        <v>0</v>
      </c>
      <c r="L62" s="243">
        <f t="shared" si="3"/>
        <v>0</v>
      </c>
      <c r="M62" s="272"/>
      <c r="N62" s="273"/>
      <c r="O62" s="273"/>
      <c r="P62" s="273"/>
      <c r="Q62" s="273"/>
      <c r="R62" s="273"/>
      <c r="S62" s="273"/>
      <c r="T62" s="273"/>
      <c r="U62" s="274"/>
      <c r="V62" s="273"/>
      <c r="W62" s="273"/>
      <c r="X62" s="273"/>
      <c r="Y62" s="281">
        <f>IF(G62=Precios!$D$4,Precios!$G$4,IF(G62=Precios!$D$5,Precios!$G$5,IF(G62=Precios!$D$6,Precios!$G$6,IF(G62=Precios!$D$7,Precios!$G$7,IF(G62=Precios!$D$8,Precios!$G$8,IF(G62=Precios!$D$9,Precios!$G$9,IF(G62=Precios!$D$10,Precios!$G$10,IF(G62=Precios!$D$11,Precios!$G$11,IF(G62=Precios!$D$12,Precios!$G$12,IF(G62=Precios!$D$13,Precios!$G$13,IF(G62=Precios!$D$14,Precios!$G$14,IF(G62=Precios!$D$15,Precios!$G$15,IF(G62=Precios!$D$16,Precios!$G$16,IF(G62=Precios!$D$17,Precios!$G$17,IF(G62=Precios!$D$18,Precios!$G$18,0)))))))))))))))*H62</f>
        <v>0</v>
      </c>
      <c r="Z62" s="275"/>
      <c r="AA62" s="276"/>
    </row>
    <row r="63" spans="1:27" x14ac:dyDescent="0.25">
      <c r="A63" s="225"/>
      <c r="B63" s="226"/>
      <c r="C63" s="227"/>
      <c r="D63" s="228"/>
      <c r="E63" s="228"/>
      <c r="F63" s="228"/>
      <c r="G63" s="230"/>
      <c r="H63" s="231"/>
      <c r="I63" s="232">
        <f>IF(G63=Precios!$D$4,Precios!$E$4,IF(G63=Precios!$D$5,Precios!$E$5,IF(G63=Precios!$D$6,Precios!$E$6,IF(G63=Precios!$D$7,Precios!$E$7,IF(G63=Precios!$D$8,Precios!$E$8,IF(G63=Precios!$D$9,Precios!$E$9,IF(G63=Precios!$D$10,Precios!$E$10,IF(G63=Precios!$D$11,Precios!$E$11,IF(G63=Precios!$D$12,Precios!$E$12,IF(G63=Precios!$D$13,Precios!$E$13,IF(G63=Precios!$D$14,Precios!$E$14,IF(G63=Precios!$D$15,Precios!$E$15,IF(G63=Precios!$D$16,Precios!$E$16,IF(G63=Precios!$D$17,Precios!$E$17,IF(G63=Precios!$D$18,Precios!$E$18,0)))))))))))))))</f>
        <v>0</v>
      </c>
      <c r="J63" s="230"/>
      <c r="K63" s="233">
        <f>+IF(J63=1,I63,IF(J63=2,I63*(1-Precios!$J$3),0))</f>
        <v>0</v>
      </c>
      <c r="L63" s="233">
        <f t="shared" si="3"/>
        <v>0</v>
      </c>
      <c r="M63" s="259">
        <f>+SUM(L63:L67)</f>
        <v>0</v>
      </c>
      <c r="N63" s="260">
        <f>+M63+P63+R63+S63</f>
        <v>0</v>
      </c>
      <c r="O63" s="261">
        <f>+IF(J63=1,N63*$O$2,0)</f>
        <v>0</v>
      </c>
      <c r="P63" s="262"/>
      <c r="Q63" s="263">
        <f>+N63-SUM(O63:P63)</f>
        <v>0</v>
      </c>
      <c r="R63" s="262"/>
      <c r="S63" s="262"/>
      <c r="T63" s="262"/>
      <c r="U63" s="406" t="e">
        <f>+O63/M63</f>
        <v>#DIV/0!</v>
      </c>
      <c r="V63" s="265">
        <f>+Q63-SUM(R63:T63)</f>
        <v>0</v>
      </c>
      <c r="W63" s="266">
        <f>IF(J63=2,V63,0)</f>
        <v>0</v>
      </c>
      <c r="X63" s="267">
        <f>IF(J63=1,V63,0)</f>
        <v>0</v>
      </c>
      <c r="Y63" s="268">
        <f>IF(G63=Precios!$D$4,Precios!$G$4,IF(G63=Precios!$D$5,Precios!$G$5,IF(G63=Precios!$D$6,Precios!$G$6,IF(G63=Precios!$D$7,Precios!$G$7,IF(G63=Precios!$D$8,Precios!$G$8,IF(G63=Precios!$D$9,Precios!$G$9,IF(G63=Precios!$D$10,Precios!$G$10,IF(G63=Precios!$D$11,Precios!$G$11,IF(G63=Precios!$D$12,Precios!$G$12,IF(G63=Precios!$D$13,Precios!$G$13,IF(G63=Precios!$D$14,Precios!$G$14,IF(G63=Precios!$D$15,Precios!$G$15,IF(G63=Precios!$D$16,Precios!$G$16,IF(G63=Precios!$D$17,Precios!$G$17,IF(G63=Precios!$D$18,Precios!$G$18,0)))))))))))))))*H63</f>
        <v>0</v>
      </c>
      <c r="Z63" s="269">
        <f>+V63-SUM(Y63:Y67)</f>
        <v>0</v>
      </c>
      <c r="AA63" s="270" t="e">
        <f>+Z63/M63</f>
        <v>#DIV/0!</v>
      </c>
    </row>
    <row r="64" spans="1:27" x14ac:dyDescent="0.25">
      <c r="A64" s="234"/>
      <c r="B64" s="40"/>
      <c r="C64" s="41"/>
      <c r="D64" s="42"/>
      <c r="E64" s="42"/>
      <c r="F64" s="42"/>
      <c r="G64" s="48"/>
      <c r="H64" s="50"/>
      <c r="I64" s="168">
        <f>IF(G64=Precios!$D$4,Precios!$E$4,IF(G64=Precios!$D$5,Precios!$E$5,IF(G64=Precios!$D$6,Precios!$E$6,IF(G64=Precios!$D$7,Precios!$E$7,IF(G64=Precios!$D$8,Precios!$E$8,IF(G64=Precios!$D$9,Precios!$E$9,IF(G64=Precios!$D$10,Precios!$E$10,IF(G64=Precios!$D$11,Precios!$E$11,IF(G64=Precios!$D$12,Precios!$E$12,IF(G64=Precios!$D$13,Precios!$E$13,IF(G64=Precios!$D$14,Precios!$E$14,IF(G64=Precios!$D$15,Precios!$E$15,IF(G64=Precios!$D$16,Precios!$E$16,IF(G64=Precios!$D$17,Precios!$E$17,IF(G64=Precios!$D$18,Precios!$E$18,0)))))))))))))))</f>
        <v>0</v>
      </c>
      <c r="J64" s="50"/>
      <c r="K64" s="169">
        <f>+IF(J64=1,I64,IF(J64=2,I64*(1-Precios!$J$3),0))</f>
        <v>0</v>
      </c>
      <c r="L64" s="169">
        <f t="shared" si="3"/>
        <v>0</v>
      </c>
      <c r="M64" s="49"/>
      <c r="N64" s="43"/>
      <c r="O64" s="43"/>
      <c r="P64" s="43"/>
      <c r="Q64" s="43"/>
      <c r="R64" s="43"/>
      <c r="S64" s="43"/>
      <c r="T64" s="43"/>
      <c r="U64" s="91"/>
      <c r="V64" s="43"/>
      <c r="W64" s="43"/>
      <c r="X64" s="43"/>
      <c r="Y64" s="38">
        <f>IF(G64=Precios!$D$4,Precios!$G$4,IF(G64=Precios!$D$5,Precios!$G$5,IF(G64=Precios!$D$6,Precios!$G$6,IF(G64=Precios!$D$7,Precios!$G$7,IF(G64=Precios!$D$8,Precios!$G$8,IF(G64=Precios!$D$9,Precios!$G$9,IF(G64=Precios!$D$10,Precios!$G$10,IF(G64=Precios!$D$11,Precios!$G$11,IF(G64=Precios!$D$12,Precios!$G$12,IF(G64=Precios!$D$13,Precios!$G$13,IF(G64=Precios!$D$14,Precios!$G$14,IF(G64=Precios!$D$15,Precios!$G$15,IF(G64=Precios!$D$16,Precios!$G$16,IF(G64=Precios!$D$17,Precios!$G$17,IF(G64=Precios!$D$18,Precios!$G$18,0)))))))))))))))*H64</f>
        <v>0</v>
      </c>
      <c r="Z64" s="46"/>
      <c r="AA64" s="271"/>
    </row>
    <row r="65" spans="1:27" x14ac:dyDescent="0.25">
      <c r="A65" s="234"/>
      <c r="B65" s="40"/>
      <c r="C65" s="235"/>
      <c r="D65" s="42"/>
      <c r="E65" s="42"/>
      <c r="F65" s="42"/>
      <c r="G65" s="48"/>
      <c r="H65" s="50"/>
      <c r="I65" s="168">
        <f>IF(G65=Precios!$D$4,Precios!$E$4,IF(G65=Precios!$D$5,Precios!$E$5,IF(G65=Precios!$D$6,Precios!$E$6,IF(G65=Precios!$D$7,Precios!$E$7,IF(G65=Precios!$D$8,Precios!$E$8,IF(G65=Precios!$D$9,Precios!$E$9,IF(G65=Precios!$D$10,Precios!$E$10,IF(G65=Precios!$D$11,Precios!$E$11,IF(G65=Precios!$D$12,Precios!$E$12,IF(G65=Precios!$D$13,Precios!$E$13,IF(G65=Precios!$D$14,Precios!$E$14,IF(G65=Precios!$D$15,Precios!$E$15,IF(G65=Precios!$D$16,Precios!$E$16,IF(G65=Precios!$D$17,Precios!$E$17,IF(G65=Precios!$D$18,Precios!$E$18,0)))))))))))))))</f>
        <v>0</v>
      </c>
      <c r="J65" s="50"/>
      <c r="K65" s="169">
        <f>+IF(J65=1,I65,IF(J65=2,I65*(1-Precios!$J$3),0))</f>
        <v>0</v>
      </c>
      <c r="L65" s="169">
        <f t="shared" si="3"/>
        <v>0</v>
      </c>
      <c r="M65" s="49"/>
      <c r="N65" s="43"/>
      <c r="O65" s="43"/>
      <c r="P65" s="43"/>
      <c r="Q65" s="43"/>
      <c r="R65" s="43"/>
      <c r="S65" s="43"/>
      <c r="T65" s="43"/>
      <c r="U65" s="91"/>
      <c r="V65" s="43"/>
      <c r="W65" s="43"/>
      <c r="X65" s="43"/>
      <c r="Y65" s="38">
        <f>IF(G65=Precios!$D$4,Precios!$G$4,IF(G65=Precios!$D$5,Precios!$G$5,IF(G65=Precios!$D$6,Precios!$G$6,IF(G65=Precios!$D$7,Precios!$G$7,IF(G65=Precios!$D$8,Precios!$G$8,IF(G65=Precios!$D$9,Precios!$G$9,IF(G65=Precios!$D$10,Precios!$G$10,IF(G65=Precios!$D$11,Precios!$G$11,IF(G65=Precios!$D$12,Precios!$G$12,IF(G65=Precios!$D$13,Precios!$G$13,IF(G65=Precios!$D$14,Precios!$G$14,IF(G65=Precios!$D$15,Precios!$G$15,IF(G65=Precios!$D$16,Precios!$G$16,IF(G65=Precios!$D$17,Precios!$G$17,IF(G65=Precios!$D$18,Precios!$G$18,0)))))))))))))))*H65</f>
        <v>0</v>
      </c>
      <c r="Z65" s="46"/>
      <c r="AA65" s="271"/>
    </row>
    <row r="66" spans="1:27" x14ac:dyDescent="0.25">
      <c r="A66" s="234"/>
      <c r="B66" s="40"/>
      <c r="C66" s="235"/>
      <c r="D66" s="42"/>
      <c r="E66" s="42"/>
      <c r="F66" s="42"/>
      <c r="G66" s="48"/>
      <c r="H66" s="50"/>
      <c r="I66" s="168">
        <f>IF(G66=Precios!$D$4,Precios!$E$4,IF(G66=Precios!$D$5,Precios!$E$5,IF(G66=Precios!$D$6,Precios!$E$6,IF(G66=Precios!$D$7,Precios!$E$7,IF(G66=Precios!$D$8,Precios!$E$8,IF(G66=Precios!$D$9,Precios!$E$9,IF(G66=Precios!$D$10,Precios!$E$10,IF(G66=Precios!$D$11,Precios!$E$11,IF(G66=Precios!$D$12,Precios!$E$12,IF(G66=Precios!$D$13,Precios!$E$13,IF(G66=Precios!$D$14,Precios!$E$14,IF(G66=Precios!$D$15,Precios!$E$15,IF(G66=Precios!$D$16,Precios!$E$16,IF(G66=Precios!$D$17,Precios!$E$17,IF(G66=Precios!$D$18,Precios!$E$18,0)))))))))))))))</f>
        <v>0</v>
      </c>
      <c r="J66" s="50"/>
      <c r="K66" s="169">
        <f>+IF(J66=1,I66,IF(J66=2,I66*(1-Precios!$J$3),0))</f>
        <v>0</v>
      </c>
      <c r="L66" s="169">
        <f t="shared" si="3"/>
        <v>0</v>
      </c>
      <c r="M66" s="49"/>
      <c r="N66" s="43"/>
      <c r="O66" s="43"/>
      <c r="P66" s="43"/>
      <c r="Q66" s="43"/>
      <c r="R66" s="43"/>
      <c r="S66" s="43"/>
      <c r="T66" s="43"/>
      <c r="U66" s="91"/>
      <c r="V66" s="43"/>
      <c r="W66" s="43"/>
      <c r="X66" s="43"/>
      <c r="Y66" s="38">
        <f>IF(G66=Precios!$D$4,Precios!$G$4,IF(G66=Precios!$D$5,Precios!$G$5,IF(G66=Precios!$D$6,Precios!$G$6,IF(G66=Precios!$D$7,Precios!$G$7,IF(G66=Precios!$D$8,Precios!$G$8,IF(G66=Precios!$D$9,Precios!$G$9,IF(G66=Precios!$D$10,Precios!$G$10,IF(G66=Precios!$D$11,Precios!$G$11,IF(G66=Precios!$D$12,Precios!$G$12,IF(G66=Precios!$D$13,Precios!$G$13,IF(G66=Precios!$D$14,Precios!$G$14,IF(G66=Precios!$D$15,Precios!$G$15,IF(G66=Precios!$D$16,Precios!$G$16,IF(G66=Precios!$D$17,Precios!$G$17,IF(G66=Precios!$D$18,Precios!$G$18,0)))))))))))))))*H66</f>
        <v>0</v>
      </c>
      <c r="Z66" s="46"/>
      <c r="AA66" s="271"/>
    </row>
    <row r="67" spans="1:27" ht="15.75" thickBot="1" x14ac:dyDescent="0.3">
      <c r="A67" s="236"/>
      <c r="B67" s="237"/>
      <c r="C67" s="247"/>
      <c r="D67" s="239"/>
      <c r="E67" s="239"/>
      <c r="F67" s="239"/>
      <c r="G67" s="240"/>
      <c r="H67" s="241"/>
      <c r="I67" s="242">
        <f>IF(G67=Precios!$D$4,Precios!$E$4,IF(G67=Precios!$D$5,Precios!$E$5,IF(G67=Precios!$D$6,Precios!$E$6,IF(G67=Precios!$D$7,Precios!$E$7,IF(G67=Precios!$D$8,Precios!$E$8,IF(G67=Precios!$D$9,Precios!$E$9,IF(G67=Precios!$D$10,Precios!$E$10,IF(G67=Precios!$D$11,Precios!$E$11,IF(G67=Precios!$D$12,Precios!$E$12,IF(G67=Precios!$D$13,Precios!$E$13,IF(G67=Precios!$D$14,Precios!$E$14,IF(G67=Precios!$D$15,Precios!$E$15,IF(G67=Precios!$D$16,Precios!$E$16,IF(G67=Precios!$D$17,Precios!$E$17,IF(G67=Precios!$D$18,Precios!$E$18,0)))))))))))))))</f>
        <v>0</v>
      </c>
      <c r="J67" s="241"/>
      <c r="K67" s="243">
        <f>+IF(J67=1,I67,IF(J67=2,I67*(1-Precios!$J$3),0))</f>
        <v>0</v>
      </c>
      <c r="L67" s="243">
        <f t="shared" si="3"/>
        <v>0</v>
      </c>
      <c r="M67" s="272"/>
      <c r="N67" s="273"/>
      <c r="O67" s="273"/>
      <c r="P67" s="273"/>
      <c r="Q67" s="273"/>
      <c r="R67" s="273"/>
      <c r="S67" s="273"/>
      <c r="T67" s="273"/>
      <c r="U67" s="274"/>
      <c r="V67" s="273"/>
      <c r="W67" s="273"/>
      <c r="X67" s="273"/>
      <c r="Y67" s="281">
        <f>IF(G67=Precios!$D$4,Precios!$G$4,IF(G67=Precios!$D$5,Precios!$G$5,IF(G67=Precios!$D$6,Precios!$G$6,IF(G67=Precios!$D$7,Precios!$G$7,IF(G67=Precios!$D$8,Precios!$G$8,IF(G67=Precios!$D$9,Precios!$G$9,IF(G67=Precios!$D$10,Precios!$G$10,IF(G67=Precios!$D$11,Precios!$G$11,IF(G67=Precios!$D$12,Precios!$G$12,IF(G67=Precios!$D$13,Precios!$G$13,IF(G67=Precios!$D$14,Precios!$G$14,IF(G67=Precios!$D$15,Precios!$G$15,IF(G67=Precios!$D$16,Precios!$G$16,IF(G67=Precios!$D$17,Precios!$G$17,IF(G67=Precios!$D$18,Precios!$G$18,0)))))))))))))))*H67</f>
        <v>0</v>
      </c>
      <c r="Z67" s="275"/>
      <c r="AA67" s="276"/>
    </row>
    <row r="68" spans="1:27" x14ac:dyDescent="0.25">
      <c r="A68" s="225"/>
      <c r="B68" s="226"/>
      <c r="C68" s="227"/>
      <c r="D68" s="228"/>
      <c r="E68" s="228"/>
      <c r="F68" s="228"/>
      <c r="G68" s="230"/>
      <c r="H68" s="231"/>
      <c r="I68" s="232">
        <f>IF(G68=Precios!$D$4,Precios!$E$4,IF(G68=Precios!$D$5,Precios!$E$5,IF(G68=Precios!$D$6,Precios!$E$6,IF(G68=Precios!$D$7,Precios!$E$7,IF(G68=Precios!$D$8,Precios!$E$8,IF(G68=Precios!$D$9,Precios!$E$9,IF(G68=Precios!$D$10,Precios!$E$10,IF(G68=Precios!$D$11,Precios!$E$11,IF(G68=Precios!$D$12,Precios!$E$12,IF(G68=Precios!$D$13,Precios!$E$13,IF(G68=Precios!$D$14,Precios!$E$14,IF(G68=Precios!$D$15,Precios!$E$15,IF(G68=Precios!$D$16,Precios!$E$16,IF(G68=Precios!$D$17,Precios!$E$17,IF(G68=Precios!$D$18,Precios!$E$18,0)))))))))))))))</f>
        <v>0</v>
      </c>
      <c r="J68" s="230"/>
      <c r="K68" s="233">
        <f>+IF(J68=1,I68,IF(J68=2,I68*(1-Precios!$J$3),0))</f>
        <v>0</v>
      </c>
      <c r="L68" s="233">
        <f t="shared" si="3"/>
        <v>0</v>
      </c>
      <c r="M68" s="259">
        <f>+SUM(L68:L72)</f>
        <v>0</v>
      </c>
      <c r="N68" s="260">
        <f>+M68+P68+R68+S68</f>
        <v>0</v>
      </c>
      <c r="O68" s="261">
        <f>+IF(J68=1,N68*$O$2,0)</f>
        <v>0</v>
      </c>
      <c r="P68" s="262"/>
      <c r="Q68" s="263">
        <f>+N68-SUM(O68:P68)</f>
        <v>0</v>
      </c>
      <c r="R68" s="262"/>
      <c r="S68" s="262"/>
      <c r="T68" s="262"/>
      <c r="U68" s="406" t="e">
        <f>+O68/M68</f>
        <v>#DIV/0!</v>
      </c>
      <c r="V68" s="265">
        <f>+Q68-SUM(R68:T68)</f>
        <v>0</v>
      </c>
      <c r="W68" s="266">
        <f>IF(J68=2,V68,0)</f>
        <v>0</v>
      </c>
      <c r="X68" s="267">
        <f>IF(J68=1,V68,0)</f>
        <v>0</v>
      </c>
      <c r="Y68" s="268">
        <f>IF(G68=Precios!$D$4,Precios!$G$4,IF(G68=Precios!$D$5,Precios!$G$5,IF(G68=Precios!$D$6,Precios!$G$6,IF(G68=Precios!$D$7,Precios!$G$7,IF(G68=Precios!$D$8,Precios!$G$8,IF(G68=Precios!$D$9,Precios!$G$9,IF(G68=Precios!$D$10,Precios!$G$10,IF(G68=Precios!$D$11,Precios!$G$11,IF(G68=Precios!$D$12,Precios!$G$12,IF(G68=Precios!$D$13,Precios!$G$13,IF(G68=Precios!$D$14,Precios!$G$14,IF(G68=Precios!$D$15,Precios!$G$15,IF(G68=Precios!$D$16,Precios!$G$16,IF(G68=Precios!$D$17,Precios!$G$17,IF(G68=Precios!$D$18,Precios!$G$18,0)))))))))))))))*H68</f>
        <v>0</v>
      </c>
      <c r="Z68" s="269">
        <f>+V68-SUM(Y68:Y72)</f>
        <v>0</v>
      </c>
      <c r="AA68" s="270" t="e">
        <f>+Z68/M68</f>
        <v>#DIV/0!</v>
      </c>
    </row>
    <row r="69" spans="1:27" x14ac:dyDescent="0.25">
      <c r="A69" s="234"/>
      <c r="B69" s="40"/>
      <c r="C69" s="41"/>
      <c r="D69" s="42"/>
      <c r="E69" s="42"/>
      <c r="F69" s="42"/>
      <c r="G69" s="48"/>
      <c r="H69" s="50"/>
      <c r="I69" s="168">
        <f>IF(G69=Precios!$D$4,Precios!$E$4,IF(G69=Precios!$D$5,Precios!$E$5,IF(G69=Precios!$D$6,Precios!$E$6,IF(G69=Precios!$D$7,Precios!$E$7,IF(G69=Precios!$D$8,Precios!$E$8,IF(G69=Precios!$D$9,Precios!$E$9,IF(G69=Precios!$D$10,Precios!$E$10,IF(G69=Precios!$D$11,Precios!$E$11,IF(G69=Precios!$D$12,Precios!$E$12,IF(G69=Precios!$D$13,Precios!$E$13,IF(G69=Precios!$D$14,Precios!$E$14,IF(G69=Precios!$D$15,Precios!$E$15,IF(G69=Precios!$D$16,Precios!$E$16,IF(G69=Precios!$D$17,Precios!$E$17,IF(G69=Precios!$D$18,Precios!$E$18,0)))))))))))))))</f>
        <v>0</v>
      </c>
      <c r="J69" s="50"/>
      <c r="K69" s="169">
        <f>+IF(J69=1,I69,IF(J69=2,I69*(1-Precios!$J$3),0))</f>
        <v>0</v>
      </c>
      <c r="L69" s="169">
        <f t="shared" si="3"/>
        <v>0</v>
      </c>
      <c r="M69" s="49"/>
      <c r="N69" s="43"/>
      <c r="O69" s="43"/>
      <c r="P69" s="43"/>
      <c r="Q69" s="43"/>
      <c r="R69" s="43"/>
      <c r="S69" s="43"/>
      <c r="T69" s="43"/>
      <c r="U69" s="91"/>
      <c r="V69" s="43"/>
      <c r="W69" s="43"/>
      <c r="X69" s="43"/>
      <c r="Y69" s="38">
        <f>IF(G69=Precios!$D$4,Precios!$G$4,IF(G69=Precios!$D$5,Precios!$G$5,IF(G69=Precios!$D$6,Precios!$G$6,IF(G69=Precios!$D$7,Precios!$G$7,IF(G69=Precios!$D$8,Precios!$G$8,IF(G69=Precios!$D$9,Precios!$G$9,IF(G69=Precios!$D$10,Precios!$G$10,IF(G69=Precios!$D$11,Precios!$G$11,IF(G69=Precios!$D$12,Precios!$G$12,IF(G69=Precios!$D$13,Precios!$G$13,IF(G69=Precios!$D$14,Precios!$G$14,IF(G69=Precios!$D$15,Precios!$G$15,IF(G69=Precios!$D$16,Precios!$G$16,IF(G69=Precios!$D$17,Precios!$G$17,IF(G69=Precios!$D$18,Precios!$G$18,0)))))))))))))))*H69</f>
        <v>0</v>
      </c>
      <c r="Z69" s="46"/>
      <c r="AA69" s="271"/>
    </row>
    <row r="70" spans="1:27" x14ac:dyDescent="0.25">
      <c r="A70" s="234"/>
      <c r="B70" s="40"/>
      <c r="C70" s="235"/>
      <c r="D70" s="42"/>
      <c r="E70" s="42"/>
      <c r="F70" s="42"/>
      <c r="G70" s="48"/>
      <c r="H70" s="50"/>
      <c r="I70" s="168">
        <f>IF(G70=Precios!$D$4,Precios!$E$4,IF(G70=Precios!$D$5,Precios!$E$5,IF(G70=Precios!$D$6,Precios!$E$6,IF(G70=Precios!$D$7,Precios!$E$7,IF(G70=Precios!$D$8,Precios!$E$8,IF(G70=Precios!$D$9,Precios!$E$9,IF(G70=Precios!$D$10,Precios!$E$10,IF(G70=Precios!$D$11,Precios!$E$11,IF(G70=Precios!$D$12,Precios!$E$12,IF(G70=Precios!$D$13,Precios!$E$13,IF(G70=Precios!$D$14,Precios!$E$14,IF(G70=Precios!$D$15,Precios!$E$15,IF(G70=Precios!$D$16,Precios!$E$16,IF(G70=Precios!$D$17,Precios!$E$17,IF(G70=Precios!$D$18,Precios!$E$18,0)))))))))))))))</f>
        <v>0</v>
      </c>
      <c r="J70" s="50"/>
      <c r="K70" s="169">
        <f>+IF(J70=1,I70,IF(J70=2,I70*(1-Precios!$J$3),0))</f>
        <v>0</v>
      </c>
      <c r="L70" s="169">
        <f t="shared" si="3"/>
        <v>0</v>
      </c>
      <c r="M70" s="49"/>
      <c r="N70" s="43"/>
      <c r="O70" s="43"/>
      <c r="P70" s="43"/>
      <c r="Q70" s="43"/>
      <c r="R70" s="43"/>
      <c r="S70" s="43"/>
      <c r="T70" s="43"/>
      <c r="U70" s="91"/>
      <c r="V70" s="43"/>
      <c r="W70" s="43"/>
      <c r="X70" s="43"/>
      <c r="Y70" s="38">
        <f>IF(G70=Precios!$D$4,Precios!$G$4,IF(G70=Precios!$D$5,Precios!$G$5,IF(G70=Precios!$D$6,Precios!$G$6,IF(G70=Precios!$D$7,Precios!$G$7,IF(G70=Precios!$D$8,Precios!$G$8,IF(G70=Precios!$D$9,Precios!$G$9,IF(G70=Precios!$D$10,Precios!$G$10,IF(G70=Precios!$D$11,Precios!$G$11,IF(G70=Precios!$D$12,Precios!$G$12,IF(G70=Precios!$D$13,Precios!$G$13,IF(G70=Precios!$D$14,Precios!$G$14,IF(G70=Precios!$D$15,Precios!$G$15,IF(G70=Precios!$D$16,Precios!$G$16,IF(G70=Precios!$D$17,Precios!$G$17,IF(G70=Precios!$D$18,Precios!$G$18,0)))))))))))))))*H70</f>
        <v>0</v>
      </c>
      <c r="Z70" s="46"/>
      <c r="AA70" s="271"/>
    </row>
    <row r="71" spans="1:27" x14ac:dyDescent="0.25">
      <c r="A71" s="234"/>
      <c r="B71" s="40"/>
      <c r="C71" s="235"/>
      <c r="D71" s="42"/>
      <c r="E71" s="42"/>
      <c r="F71" s="42"/>
      <c r="G71" s="48"/>
      <c r="H71" s="50"/>
      <c r="I71" s="168">
        <f>IF(G71=Precios!$D$4,Precios!$E$4,IF(G71=Precios!$D$5,Precios!$E$5,IF(G71=Precios!$D$6,Precios!$E$6,IF(G71=Precios!$D$7,Precios!$E$7,IF(G71=Precios!$D$8,Precios!$E$8,IF(G71=Precios!$D$9,Precios!$E$9,IF(G71=Precios!$D$10,Precios!$E$10,IF(G71=Precios!$D$11,Precios!$E$11,IF(G71=Precios!$D$12,Precios!$E$12,IF(G71=Precios!$D$13,Precios!$E$13,IF(G71=Precios!$D$14,Precios!$E$14,IF(G71=Precios!$D$15,Precios!$E$15,IF(G71=Precios!$D$16,Precios!$E$16,IF(G71=Precios!$D$17,Precios!$E$17,IF(G71=Precios!$D$18,Precios!$E$18,0)))))))))))))))</f>
        <v>0</v>
      </c>
      <c r="J71" s="50"/>
      <c r="K71" s="169">
        <f>+IF(J71=1,I71,IF(J71=2,I71*(1-Precios!$J$3),0))</f>
        <v>0</v>
      </c>
      <c r="L71" s="169">
        <f t="shared" si="3"/>
        <v>0</v>
      </c>
      <c r="M71" s="49"/>
      <c r="N71" s="43"/>
      <c r="O71" s="43"/>
      <c r="P71" s="43"/>
      <c r="Q71" s="43"/>
      <c r="R71" s="43"/>
      <c r="S71" s="43"/>
      <c r="T71" s="43"/>
      <c r="U71" s="91"/>
      <c r="V71" s="43"/>
      <c r="W71" s="43"/>
      <c r="X71" s="43"/>
      <c r="Y71" s="38">
        <f>IF(G71=Precios!$D$4,Precios!$G$4,IF(G71=Precios!$D$5,Precios!$G$5,IF(G71=Precios!$D$6,Precios!$G$6,IF(G71=Precios!$D$7,Precios!$G$7,IF(G71=Precios!$D$8,Precios!$G$8,IF(G71=Precios!$D$9,Precios!$G$9,IF(G71=Precios!$D$10,Precios!$G$10,IF(G71=Precios!$D$11,Precios!$G$11,IF(G71=Precios!$D$12,Precios!$G$12,IF(G71=Precios!$D$13,Precios!$G$13,IF(G71=Precios!$D$14,Precios!$G$14,IF(G71=Precios!$D$15,Precios!$G$15,IF(G71=Precios!$D$16,Precios!$G$16,IF(G71=Precios!$D$17,Precios!$G$17,IF(G71=Precios!$D$18,Precios!$G$18,0)))))))))))))))*H71</f>
        <v>0</v>
      </c>
      <c r="Z71" s="46"/>
      <c r="AA71" s="271"/>
    </row>
    <row r="72" spans="1:27" ht="15.75" thickBot="1" x14ac:dyDescent="0.3">
      <c r="A72" s="236"/>
      <c r="B72" s="237"/>
      <c r="C72" s="247"/>
      <c r="D72" s="239"/>
      <c r="E72" s="239"/>
      <c r="F72" s="239"/>
      <c r="G72" s="240"/>
      <c r="H72" s="241"/>
      <c r="I72" s="242">
        <f>IF(G72=Precios!$D$4,Precios!$E$4,IF(G72=Precios!$D$5,Precios!$E$5,IF(G72=Precios!$D$6,Precios!$E$6,IF(G72=Precios!$D$7,Precios!$E$7,IF(G72=Precios!$D$8,Precios!$E$8,IF(G72=Precios!$D$9,Precios!$E$9,IF(G72=Precios!$D$10,Precios!$E$10,IF(G72=Precios!$D$11,Precios!$E$11,IF(G72=Precios!$D$12,Precios!$E$12,IF(G72=Precios!$D$13,Precios!$E$13,IF(G72=Precios!$D$14,Precios!$E$14,IF(G72=Precios!$D$15,Precios!$E$15,IF(G72=Precios!$D$16,Precios!$E$16,IF(G72=Precios!$D$17,Precios!$E$17,IF(G72=Precios!$D$18,Precios!$E$18,0)))))))))))))))</f>
        <v>0</v>
      </c>
      <c r="J72" s="241"/>
      <c r="K72" s="243">
        <f>+IF(J72=1,I72,IF(J72=2,I72*(1-Precios!$J$3),0))</f>
        <v>0</v>
      </c>
      <c r="L72" s="243">
        <f t="shared" si="3"/>
        <v>0</v>
      </c>
      <c r="M72" s="272"/>
      <c r="N72" s="273"/>
      <c r="O72" s="273"/>
      <c r="P72" s="273"/>
      <c r="Q72" s="273"/>
      <c r="R72" s="273"/>
      <c r="S72" s="273"/>
      <c r="T72" s="273"/>
      <c r="U72" s="274"/>
      <c r="V72" s="273"/>
      <c r="W72" s="273"/>
      <c r="X72" s="273"/>
      <c r="Y72" s="281">
        <f>IF(G72=Precios!$D$4,Precios!$G$4,IF(G72=Precios!$D$5,Precios!$G$5,IF(G72=Precios!$D$6,Precios!$G$6,IF(G72=Precios!$D$7,Precios!$G$7,IF(G72=Precios!$D$8,Precios!$G$8,IF(G72=Precios!$D$9,Precios!$G$9,IF(G72=Precios!$D$10,Precios!$G$10,IF(G72=Precios!$D$11,Precios!$G$11,IF(G72=Precios!$D$12,Precios!$G$12,IF(G72=Precios!$D$13,Precios!$G$13,IF(G72=Precios!$D$14,Precios!$G$14,IF(G72=Precios!$D$15,Precios!$G$15,IF(G72=Precios!$D$16,Precios!$G$16,IF(G72=Precios!$D$17,Precios!$G$17,IF(G72=Precios!$D$18,Precios!$G$18,0)))))))))))))))*H72</f>
        <v>0</v>
      </c>
      <c r="Z72" s="275"/>
      <c r="AA72" s="276"/>
    </row>
    <row r="73" spans="1:27" x14ac:dyDescent="0.25">
      <c r="A73" s="225"/>
      <c r="B73" s="226"/>
      <c r="C73" s="227"/>
      <c r="D73" s="228"/>
      <c r="E73" s="228"/>
      <c r="F73" s="228"/>
      <c r="G73" s="230"/>
      <c r="H73" s="231"/>
      <c r="I73" s="232">
        <f>IF(G73=Precios!$D$4,Precios!$E$4,IF(G73=Precios!$D$5,Precios!$E$5,IF(G73=Precios!$D$6,Precios!$E$6,IF(G73=Precios!$D$7,Precios!$E$7,IF(G73=Precios!$D$8,Precios!$E$8,IF(G73=Precios!$D$9,Precios!$E$9,IF(G73=Precios!$D$10,Precios!$E$10,IF(G73=Precios!$D$11,Precios!$E$11,IF(G73=Precios!$D$12,Precios!$E$12,IF(G73=Precios!$D$13,Precios!$E$13,IF(G73=Precios!$D$14,Precios!$E$14,IF(G73=Precios!$D$15,Precios!$E$15,IF(G73=Precios!$D$16,Precios!$E$16,IF(G73=Precios!$D$17,Precios!$E$17,IF(G73=Precios!$D$18,Precios!$E$18,0)))))))))))))))</f>
        <v>0</v>
      </c>
      <c r="J73" s="230"/>
      <c r="K73" s="233">
        <f>+IF(J73=1,I73,IF(J73=2,I73*(1-Precios!$J$3),0))</f>
        <v>0</v>
      </c>
      <c r="L73" s="233">
        <f t="shared" ref="L73:L87" si="4">H73*K73</f>
        <v>0</v>
      </c>
      <c r="M73" s="259">
        <f>+SUM(L73:L77)</f>
        <v>0</v>
      </c>
      <c r="N73" s="260">
        <f>+M73+P73+R73+S73</f>
        <v>0</v>
      </c>
      <c r="O73" s="261">
        <f>+IF(J73=1,N73*$O$2,0)</f>
        <v>0</v>
      </c>
      <c r="P73" s="262"/>
      <c r="Q73" s="263">
        <f>+N73-SUM(O73:P73)</f>
        <v>0</v>
      </c>
      <c r="R73" s="262"/>
      <c r="S73" s="262"/>
      <c r="T73" s="262"/>
      <c r="U73" s="406" t="e">
        <f>+O73/M73</f>
        <v>#DIV/0!</v>
      </c>
      <c r="V73" s="265">
        <f>+Q73-SUM(R73:T73)</f>
        <v>0</v>
      </c>
      <c r="W73" s="266">
        <f>IF(J73=2,V73,0)</f>
        <v>0</v>
      </c>
      <c r="X73" s="267">
        <f>IF(J73=1,V73,0)</f>
        <v>0</v>
      </c>
      <c r="Y73" s="268">
        <f>IF(G73=Precios!$D$4,Precios!$G$4,IF(G73=Precios!$D$5,Precios!$G$5,IF(G73=Precios!$D$6,Precios!$G$6,IF(G73=Precios!$D$7,Precios!$G$7,IF(G73=Precios!$D$8,Precios!$G$8,IF(G73=Precios!$D$9,Precios!$G$9,IF(G73=Precios!$D$10,Precios!$G$10,IF(G73=Precios!$D$11,Precios!$G$11,IF(G73=Precios!$D$12,Precios!$G$12,IF(G73=Precios!$D$13,Precios!$G$13,IF(G73=Precios!$D$14,Precios!$G$14,IF(G73=Precios!$D$15,Precios!$G$15,IF(G73=Precios!$D$16,Precios!$G$16,IF(G73=Precios!$D$17,Precios!$G$17,IF(G73=Precios!$D$18,Precios!$G$18,0)))))))))))))))*H73</f>
        <v>0</v>
      </c>
      <c r="Z73" s="269">
        <f>+V73-SUM(Y73:Y77)</f>
        <v>0</v>
      </c>
      <c r="AA73" s="270" t="e">
        <f>+Z73/M73</f>
        <v>#DIV/0!</v>
      </c>
    </row>
    <row r="74" spans="1:27" x14ac:dyDescent="0.25">
      <c r="A74" s="234"/>
      <c r="B74" s="40"/>
      <c r="C74" s="41"/>
      <c r="D74" s="42"/>
      <c r="E74" s="42"/>
      <c r="F74" s="42"/>
      <c r="G74" s="48"/>
      <c r="H74" s="50"/>
      <c r="I74" s="168">
        <f>IF(G74=Precios!$D$4,Precios!$E$4,IF(G74=Precios!$D$5,Precios!$E$5,IF(G74=Precios!$D$6,Precios!$E$6,IF(G74=Precios!$D$7,Precios!$E$7,IF(G74=Precios!$D$8,Precios!$E$8,IF(G74=Precios!$D$9,Precios!$E$9,IF(G74=Precios!$D$10,Precios!$E$10,IF(G74=Precios!$D$11,Precios!$E$11,IF(G74=Precios!$D$12,Precios!$E$12,IF(G74=Precios!$D$13,Precios!$E$13,IF(G74=Precios!$D$14,Precios!$E$14,IF(G74=Precios!$D$15,Precios!$E$15,IF(G74=Precios!$D$16,Precios!$E$16,IF(G74=Precios!$D$17,Precios!$E$17,IF(G74=Precios!$D$18,Precios!$E$18,0)))))))))))))))</f>
        <v>0</v>
      </c>
      <c r="J74" s="50"/>
      <c r="K74" s="169">
        <f>+IF(J74=1,I74,IF(J74=2,I74*(1-Precios!$J$3),0))</f>
        <v>0</v>
      </c>
      <c r="L74" s="169">
        <f t="shared" si="4"/>
        <v>0</v>
      </c>
      <c r="M74" s="49"/>
      <c r="N74" s="43"/>
      <c r="O74" s="43"/>
      <c r="P74" s="43"/>
      <c r="Q74" s="43"/>
      <c r="R74" s="43"/>
      <c r="S74" s="43"/>
      <c r="T74" s="43"/>
      <c r="U74" s="91"/>
      <c r="V74" s="43"/>
      <c r="W74" s="43"/>
      <c r="X74" s="43"/>
      <c r="Y74" s="38">
        <f>IF(G74=Precios!$D$4,Precios!$G$4,IF(G74=Precios!$D$5,Precios!$G$5,IF(G74=Precios!$D$6,Precios!$G$6,IF(G74=Precios!$D$7,Precios!$G$7,IF(G74=Precios!$D$8,Precios!$G$8,IF(G74=Precios!$D$9,Precios!$G$9,IF(G74=Precios!$D$10,Precios!$G$10,IF(G74=Precios!$D$11,Precios!$G$11,IF(G74=Precios!$D$12,Precios!$G$12,IF(G74=Precios!$D$13,Precios!$G$13,IF(G74=Precios!$D$14,Precios!$G$14,IF(G74=Precios!$D$15,Precios!$G$15,IF(G74=Precios!$D$16,Precios!$G$16,IF(G74=Precios!$D$17,Precios!$G$17,IF(G74=Precios!$D$18,Precios!$G$18,0)))))))))))))))*H74</f>
        <v>0</v>
      </c>
      <c r="Z74" s="46"/>
      <c r="AA74" s="271"/>
    </row>
    <row r="75" spans="1:27" x14ac:dyDescent="0.25">
      <c r="A75" s="234"/>
      <c r="B75" s="40"/>
      <c r="C75" s="235"/>
      <c r="D75" s="42"/>
      <c r="E75" s="42"/>
      <c r="F75" s="42"/>
      <c r="G75" s="48"/>
      <c r="H75" s="50"/>
      <c r="I75" s="168">
        <f>IF(G75=Precios!$D$4,Precios!$E$4,IF(G75=Precios!$D$5,Precios!$E$5,IF(G75=Precios!$D$6,Precios!$E$6,IF(G75=Precios!$D$7,Precios!$E$7,IF(G75=Precios!$D$8,Precios!$E$8,IF(G75=Precios!$D$9,Precios!$E$9,IF(G75=Precios!$D$10,Precios!$E$10,IF(G75=Precios!$D$11,Precios!$E$11,IF(G75=Precios!$D$12,Precios!$E$12,IF(G75=Precios!$D$13,Precios!$E$13,IF(G75=Precios!$D$14,Precios!$E$14,IF(G75=Precios!$D$15,Precios!$E$15,IF(G75=Precios!$D$16,Precios!$E$16,IF(G75=Precios!$D$17,Precios!$E$17,IF(G75=Precios!$D$18,Precios!$E$18,0)))))))))))))))</f>
        <v>0</v>
      </c>
      <c r="J75" s="50"/>
      <c r="K75" s="169">
        <f>+IF(J75=1,I75,IF(J75=2,I75*(1-Precios!$J$3),0))</f>
        <v>0</v>
      </c>
      <c r="L75" s="169">
        <f t="shared" si="4"/>
        <v>0</v>
      </c>
      <c r="M75" s="49"/>
      <c r="N75" s="43"/>
      <c r="O75" s="43"/>
      <c r="P75" s="43"/>
      <c r="Q75" s="43"/>
      <c r="R75" s="43"/>
      <c r="S75" s="43"/>
      <c r="T75" s="43"/>
      <c r="U75" s="91"/>
      <c r="V75" s="43"/>
      <c r="W75" s="43"/>
      <c r="X75" s="43"/>
      <c r="Y75" s="38">
        <f>IF(G75=Precios!$D$4,Precios!$G$4,IF(G75=Precios!$D$5,Precios!$G$5,IF(G75=Precios!$D$6,Precios!$G$6,IF(G75=Precios!$D$7,Precios!$G$7,IF(G75=Precios!$D$8,Precios!$G$8,IF(G75=Precios!$D$9,Precios!$G$9,IF(G75=Precios!$D$10,Precios!$G$10,IF(G75=Precios!$D$11,Precios!$G$11,IF(G75=Precios!$D$12,Precios!$G$12,IF(G75=Precios!$D$13,Precios!$G$13,IF(G75=Precios!$D$14,Precios!$G$14,IF(G75=Precios!$D$15,Precios!$G$15,IF(G75=Precios!$D$16,Precios!$G$16,IF(G75=Precios!$D$17,Precios!$G$17,IF(G75=Precios!$D$18,Precios!$G$18,0)))))))))))))))*H75</f>
        <v>0</v>
      </c>
      <c r="Z75" s="46"/>
      <c r="AA75" s="271"/>
    </row>
    <row r="76" spans="1:27" x14ac:dyDescent="0.25">
      <c r="A76" s="234"/>
      <c r="B76" s="40"/>
      <c r="C76" s="235"/>
      <c r="D76" s="42"/>
      <c r="E76" s="42"/>
      <c r="F76" s="42"/>
      <c r="G76" s="48"/>
      <c r="H76" s="50"/>
      <c r="I76" s="168">
        <f>IF(G76=Precios!$D$4,Precios!$E$4,IF(G76=Precios!$D$5,Precios!$E$5,IF(G76=Precios!$D$6,Precios!$E$6,IF(G76=Precios!$D$7,Precios!$E$7,IF(G76=Precios!$D$8,Precios!$E$8,IF(G76=Precios!$D$9,Precios!$E$9,IF(G76=Precios!$D$10,Precios!$E$10,IF(G76=Precios!$D$11,Precios!$E$11,IF(G76=Precios!$D$12,Precios!$E$12,IF(G76=Precios!$D$13,Precios!$E$13,IF(G76=Precios!$D$14,Precios!$E$14,IF(G76=Precios!$D$15,Precios!$E$15,IF(G76=Precios!$D$16,Precios!$E$16,IF(G76=Precios!$D$17,Precios!$E$17,IF(G76=Precios!$D$18,Precios!$E$18,0)))))))))))))))</f>
        <v>0</v>
      </c>
      <c r="J76" s="50"/>
      <c r="K76" s="169">
        <f>+IF(J76=1,I76,IF(J76=2,I76*(1-Precios!$J$3),0))</f>
        <v>0</v>
      </c>
      <c r="L76" s="169">
        <f t="shared" si="4"/>
        <v>0</v>
      </c>
      <c r="M76" s="49"/>
      <c r="N76" s="43"/>
      <c r="O76" s="43"/>
      <c r="P76" s="43"/>
      <c r="Q76" s="43"/>
      <c r="R76" s="43"/>
      <c r="S76" s="43"/>
      <c r="T76" s="43"/>
      <c r="U76" s="91"/>
      <c r="V76" s="43"/>
      <c r="W76" s="43"/>
      <c r="X76" s="43"/>
      <c r="Y76" s="38">
        <f>IF(G76=Precios!$D$4,Precios!$G$4,IF(G76=Precios!$D$5,Precios!$G$5,IF(G76=Precios!$D$6,Precios!$G$6,IF(G76=Precios!$D$7,Precios!$G$7,IF(G76=Precios!$D$8,Precios!$G$8,IF(G76=Precios!$D$9,Precios!$G$9,IF(G76=Precios!$D$10,Precios!$G$10,IF(G76=Precios!$D$11,Precios!$G$11,IF(G76=Precios!$D$12,Precios!$G$12,IF(G76=Precios!$D$13,Precios!$G$13,IF(G76=Precios!$D$14,Precios!$G$14,IF(G76=Precios!$D$15,Precios!$G$15,IF(G76=Precios!$D$16,Precios!$G$16,IF(G76=Precios!$D$17,Precios!$G$17,IF(G76=Precios!$D$18,Precios!$G$18,0)))))))))))))))*H76</f>
        <v>0</v>
      </c>
      <c r="Z76" s="46"/>
      <c r="AA76" s="271"/>
    </row>
    <row r="77" spans="1:27" ht="15.75" thickBot="1" x14ac:dyDescent="0.3">
      <c r="A77" s="236"/>
      <c r="B77" s="237"/>
      <c r="C77" s="247"/>
      <c r="D77" s="239"/>
      <c r="E77" s="239"/>
      <c r="F77" s="239"/>
      <c r="G77" s="240"/>
      <c r="H77" s="241"/>
      <c r="I77" s="242">
        <f>IF(G77=Precios!$D$4,Precios!$E$4,IF(G77=Precios!$D$5,Precios!$E$5,IF(G77=Precios!$D$6,Precios!$E$6,IF(G77=Precios!$D$7,Precios!$E$7,IF(G77=Precios!$D$8,Precios!$E$8,IF(G77=Precios!$D$9,Precios!$E$9,IF(G77=Precios!$D$10,Precios!$E$10,IF(G77=Precios!$D$11,Precios!$E$11,IF(G77=Precios!$D$12,Precios!$E$12,IF(G77=Precios!$D$13,Precios!$E$13,IF(G77=Precios!$D$14,Precios!$E$14,IF(G77=Precios!$D$15,Precios!$E$15,IF(G77=Precios!$D$16,Precios!$E$16,IF(G77=Precios!$D$17,Precios!$E$17,IF(G77=Precios!$D$18,Precios!$E$18,0)))))))))))))))</f>
        <v>0</v>
      </c>
      <c r="J77" s="241"/>
      <c r="K77" s="243">
        <f>+IF(J77=1,I77,IF(J77=2,I77*(1-Precios!$J$3),0))</f>
        <v>0</v>
      </c>
      <c r="L77" s="243">
        <f t="shared" si="4"/>
        <v>0</v>
      </c>
      <c r="M77" s="272"/>
      <c r="N77" s="273"/>
      <c r="O77" s="273"/>
      <c r="P77" s="273"/>
      <c r="Q77" s="273"/>
      <c r="R77" s="273"/>
      <c r="S77" s="273"/>
      <c r="T77" s="273"/>
      <c r="U77" s="274"/>
      <c r="V77" s="273"/>
      <c r="W77" s="273"/>
      <c r="X77" s="273"/>
      <c r="Y77" s="281">
        <f>IF(G77=Precios!$D$4,Precios!$G$4,IF(G77=Precios!$D$5,Precios!$G$5,IF(G77=Precios!$D$6,Precios!$G$6,IF(G77=Precios!$D$7,Precios!$G$7,IF(G77=Precios!$D$8,Precios!$G$8,IF(G77=Precios!$D$9,Precios!$G$9,IF(G77=Precios!$D$10,Precios!$G$10,IF(G77=Precios!$D$11,Precios!$G$11,IF(G77=Precios!$D$12,Precios!$G$12,IF(G77=Precios!$D$13,Precios!$G$13,IF(G77=Precios!$D$14,Precios!$G$14,IF(G77=Precios!$D$15,Precios!$G$15,IF(G77=Precios!$D$16,Precios!$G$16,IF(G77=Precios!$D$17,Precios!$G$17,IF(G77=Precios!$D$18,Precios!$G$18,0)))))))))))))))*H77</f>
        <v>0</v>
      </c>
      <c r="Z77" s="275"/>
      <c r="AA77" s="276"/>
    </row>
    <row r="78" spans="1:27" x14ac:dyDescent="0.25">
      <c r="A78" s="225"/>
      <c r="B78" s="226"/>
      <c r="C78" s="227"/>
      <c r="D78" s="228"/>
      <c r="E78" s="228"/>
      <c r="F78" s="228"/>
      <c r="G78" s="230"/>
      <c r="H78" s="231"/>
      <c r="I78" s="232">
        <f>IF(G78=Precios!$D$4,Precios!$E$4,IF(G78=Precios!$D$5,Precios!$E$5,IF(G78=Precios!$D$6,Precios!$E$6,IF(G78=Precios!$D$7,Precios!$E$7,IF(G78=Precios!$D$8,Precios!$E$8,IF(G78=Precios!$D$9,Precios!$E$9,IF(G78=Precios!$D$10,Precios!$E$10,IF(G78=Precios!$D$11,Precios!$E$11,IF(G78=Precios!$D$12,Precios!$E$12,IF(G78=Precios!$D$13,Precios!$E$13,IF(G78=Precios!$D$14,Precios!$E$14,IF(G78=Precios!$D$15,Precios!$E$15,IF(G78=Precios!$D$16,Precios!$E$16,IF(G78=Precios!$D$17,Precios!$E$17,IF(G78=Precios!$D$18,Precios!$E$18,0)))))))))))))))</f>
        <v>0</v>
      </c>
      <c r="J78" s="230"/>
      <c r="K78" s="233">
        <f>+IF(J78=1,I78,IF(J78=2,I78*(1-Precios!$J$3),0))</f>
        <v>0</v>
      </c>
      <c r="L78" s="233">
        <f t="shared" si="4"/>
        <v>0</v>
      </c>
      <c r="M78" s="259">
        <f>+SUM(L78:L82)</f>
        <v>0</v>
      </c>
      <c r="N78" s="260">
        <f>+M78+P78+R78+S78</f>
        <v>0</v>
      </c>
      <c r="O78" s="261">
        <f>+IF(J78=1,N78*$O$2,0)</f>
        <v>0</v>
      </c>
      <c r="P78" s="262"/>
      <c r="Q78" s="263">
        <f>+N78-SUM(O78:P78)</f>
        <v>0</v>
      </c>
      <c r="R78" s="262"/>
      <c r="S78" s="262"/>
      <c r="T78" s="262"/>
      <c r="U78" s="406" t="e">
        <f>+O78/M78</f>
        <v>#DIV/0!</v>
      </c>
      <c r="V78" s="265">
        <f>+Q78-SUM(R78:T78)</f>
        <v>0</v>
      </c>
      <c r="W78" s="266">
        <f>IF(J78=2,V78,0)</f>
        <v>0</v>
      </c>
      <c r="X78" s="267">
        <f>IF(J78=1,V78,0)</f>
        <v>0</v>
      </c>
      <c r="Y78" s="268">
        <f>IF(G78=Precios!$D$4,Precios!$G$4,IF(G78=Precios!$D$5,Precios!$G$5,IF(G78=Precios!$D$6,Precios!$G$6,IF(G78=Precios!$D$7,Precios!$G$7,IF(G78=Precios!$D$8,Precios!$G$8,IF(G78=Precios!$D$9,Precios!$G$9,IF(G78=Precios!$D$10,Precios!$G$10,IF(G78=Precios!$D$11,Precios!$G$11,IF(G78=Precios!$D$12,Precios!$G$12,IF(G78=Precios!$D$13,Precios!$G$13,IF(G78=Precios!$D$14,Precios!$G$14,IF(G78=Precios!$D$15,Precios!$G$15,IF(G78=Precios!$D$16,Precios!$G$16,IF(G78=Precios!$D$17,Precios!$G$17,IF(G78=Precios!$D$18,Precios!$G$18,0)))))))))))))))*H78</f>
        <v>0</v>
      </c>
      <c r="Z78" s="269">
        <f>+V78-SUM(Y78:Y82)</f>
        <v>0</v>
      </c>
      <c r="AA78" s="270" t="e">
        <f>+Z78/M78</f>
        <v>#DIV/0!</v>
      </c>
    </row>
    <row r="79" spans="1:27" x14ac:dyDescent="0.25">
      <c r="A79" s="234"/>
      <c r="B79" s="40"/>
      <c r="C79" s="41"/>
      <c r="D79" s="42"/>
      <c r="E79" s="42"/>
      <c r="F79" s="42"/>
      <c r="G79" s="48"/>
      <c r="H79" s="50"/>
      <c r="I79" s="168">
        <f>IF(G79=Precios!$D$4,Precios!$E$4,IF(G79=Precios!$D$5,Precios!$E$5,IF(G79=Precios!$D$6,Precios!$E$6,IF(G79=Precios!$D$7,Precios!$E$7,IF(G79=Precios!$D$8,Precios!$E$8,IF(G79=Precios!$D$9,Precios!$E$9,IF(G79=Precios!$D$10,Precios!$E$10,IF(G79=Precios!$D$11,Precios!$E$11,IF(G79=Precios!$D$12,Precios!$E$12,IF(G79=Precios!$D$13,Precios!$E$13,IF(G79=Precios!$D$14,Precios!$E$14,IF(G79=Precios!$D$15,Precios!$E$15,IF(G79=Precios!$D$16,Precios!$E$16,IF(G79=Precios!$D$17,Precios!$E$17,IF(G79=Precios!$D$18,Precios!$E$18,0)))))))))))))))</f>
        <v>0</v>
      </c>
      <c r="J79" s="50"/>
      <c r="K79" s="169">
        <f>+IF(J79=1,I79,IF(J79=2,I79*(1-Precios!$J$3),0))</f>
        <v>0</v>
      </c>
      <c r="L79" s="169">
        <f t="shared" si="4"/>
        <v>0</v>
      </c>
      <c r="M79" s="49"/>
      <c r="N79" s="43"/>
      <c r="O79" s="43"/>
      <c r="P79" s="43"/>
      <c r="Q79" s="43"/>
      <c r="R79" s="43"/>
      <c r="S79" s="43"/>
      <c r="T79" s="43"/>
      <c r="U79" s="91"/>
      <c r="V79" s="43"/>
      <c r="W79" s="43"/>
      <c r="X79" s="43"/>
      <c r="Y79" s="38">
        <f>IF(G79=Precios!$D$4,Precios!$G$4,IF(G79=Precios!$D$5,Precios!$G$5,IF(G79=Precios!$D$6,Precios!$G$6,IF(G79=Precios!$D$7,Precios!$G$7,IF(G79=Precios!$D$8,Precios!$G$8,IF(G79=Precios!$D$9,Precios!$G$9,IF(G79=Precios!$D$10,Precios!$G$10,IF(G79=Precios!$D$11,Precios!$G$11,IF(G79=Precios!$D$12,Precios!$G$12,IF(G79=Precios!$D$13,Precios!$G$13,IF(G79=Precios!$D$14,Precios!$G$14,IF(G79=Precios!$D$15,Precios!$G$15,IF(G79=Precios!$D$16,Precios!$G$16,IF(G79=Precios!$D$17,Precios!$G$17,IF(G79=Precios!$D$18,Precios!$G$18,0)))))))))))))))*H79</f>
        <v>0</v>
      </c>
      <c r="Z79" s="46"/>
      <c r="AA79" s="271"/>
    </row>
    <row r="80" spans="1:27" x14ac:dyDescent="0.25">
      <c r="A80" s="234"/>
      <c r="B80" s="40"/>
      <c r="C80" s="235"/>
      <c r="D80" s="42"/>
      <c r="E80" s="42"/>
      <c r="F80" s="42"/>
      <c r="G80" s="48"/>
      <c r="H80" s="50"/>
      <c r="I80" s="168">
        <f>IF(G80=Precios!$D$4,Precios!$E$4,IF(G80=Precios!$D$5,Precios!$E$5,IF(G80=Precios!$D$6,Precios!$E$6,IF(G80=Precios!$D$7,Precios!$E$7,IF(G80=Precios!$D$8,Precios!$E$8,IF(G80=Precios!$D$9,Precios!$E$9,IF(G80=Precios!$D$10,Precios!$E$10,IF(G80=Precios!$D$11,Precios!$E$11,IF(G80=Precios!$D$12,Precios!$E$12,IF(G80=Precios!$D$13,Precios!$E$13,IF(G80=Precios!$D$14,Precios!$E$14,IF(G80=Precios!$D$15,Precios!$E$15,IF(G80=Precios!$D$16,Precios!$E$16,IF(G80=Precios!$D$17,Precios!$E$17,IF(G80=Precios!$D$18,Precios!$E$18,0)))))))))))))))</f>
        <v>0</v>
      </c>
      <c r="J80" s="50"/>
      <c r="K80" s="169">
        <f>+IF(J80=1,I80,IF(J80=2,I80*(1-Precios!$J$3),0))</f>
        <v>0</v>
      </c>
      <c r="L80" s="169">
        <f t="shared" si="4"/>
        <v>0</v>
      </c>
      <c r="M80" s="49"/>
      <c r="N80" s="43"/>
      <c r="O80" s="43"/>
      <c r="P80" s="43"/>
      <c r="Q80" s="43"/>
      <c r="R80" s="43"/>
      <c r="S80" s="43"/>
      <c r="T80" s="43"/>
      <c r="U80" s="91"/>
      <c r="V80" s="43"/>
      <c r="W80" s="43"/>
      <c r="X80" s="43"/>
      <c r="Y80" s="38">
        <f>IF(G80=Precios!$D$4,Precios!$G$4,IF(G80=Precios!$D$5,Precios!$G$5,IF(G80=Precios!$D$6,Precios!$G$6,IF(G80=Precios!$D$7,Precios!$G$7,IF(G80=Precios!$D$8,Precios!$G$8,IF(G80=Precios!$D$9,Precios!$G$9,IF(G80=Precios!$D$10,Precios!$G$10,IF(G80=Precios!$D$11,Precios!$G$11,IF(G80=Precios!$D$12,Precios!$G$12,IF(G80=Precios!$D$13,Precios!$G$13,IF(G80=Precios!$D$14,Precios!$G$14,IF(G80=Precios!$D$15,Precios!$G$15,IF(G80=Precios!$D$16,Precios!$G$16,IF(G80=Precios!$D$17,Precios!$G$17,IF(G80=Precios!$D$18,Precios!$G$18,0)))))))))))))))*H80</f>
        <v>0</v>
      </c>
      <c r="Z80" s="46"/>
      <c r="AA80" s="271"/>
    </row>
    <row r="81" spans="1:27" x14ac:dyDescent="0.25">
      <c r="A81" s="234"/>
      <c r="B81" s="40"/>
      <c r="C81" s="235"/>
      <c r="D81" s="42"/>
      <c r="E81" s="42"/>
      <c r="F81" s="42"/>
      <c r="G81" s="48"/>
      <c r="H81" s="50"/>
      <c r="I81" s="168">
        <f>IF(G81=Precios!$D$4,Precios!$E$4,IF(G81=Precios!$D$5,Precios!$E$5,IF(G81=Precios!$D$6,Precios!$E$6,IF(G81=Precios!$D$7,Precios!$E$7,IF(G81=Precios!$D$8,Precios!$E$8,IF(G81=Precios!$D$9,Precios!$E$9,IF(G81=Precios!$D$10,Precios!$E$10,IF(G81=Precios!$D$11,Precios!$E$11,IF(G81=Precios!$D$12,Precios!$E$12,IF(G81=Precios!$D$13,Precios!$E$13,IF(G81=Precios!$D$14,Precios!$E$14,IF(G81=Precios!$D$15,Precios!$E$15,IF(G81=Precios!$D$16,Precios!$E$16,IF(G81=Precios!$D$17,Precios!$E$17,IF(G81=Precios!$D$18,Precios!$E$18,0)))))))))))))))</f>
        <v>0</v>
      </c>
      <c r="J81" s="50"/>
      <c r="K81" s="169">
        <f>+IF(J81=1,I81,IF(J81=2,I81*(1-Precios!$J$3),0))</f>
        <v>0</v>
      </c>
      <c r="L81" s="169">
        <f t="shared" si="4"/>
        <v>0</v>
      </c>
      <c r="M81" s="49"/>
      <c r="N81" s="43"/>
      <c r="O81" s="43"/>
      <c r="P81" s="43"/>
      <c r="Q81" s="43"/>
      <c r="R81" s="43"/>
      <c r="S81" s="43"/>
      <c r="T81" s="43"/>
      <c r="U81" s="91"/>
      <c r="V81" s="43"/>
      <c r="W81" s="43"/>
      <c r="X81" s="43"/>
      <c r="Y81" s="38">
        <f>IF(G81=Precios!$D$4,Precios!$G$4,IF(G81=Precios!$D$5,Precios!$G$5,IF(G81=Precios!$D$6,Precios!$G$6,IF(G81=Precios!$D$7,Precios!$G$7,IF(G81=Precios!$D$8,Precios!$G$8,IF(G81=Precios!$D$9,Precios!$G$9,IF(G81=Precios!$D$10,Precios!$G$10,IF(G81=Precios!$D$11,Precios!$G$11,IF(G81=Precios!$D$12,Precios!$G$12,IF(G81=Precios!$D$13,Precios!$G$13,IF(G81=Precios!$D$14,Precios!$G$14,IF(G81=Precios!$D$15,Precios!$G$15,IF(G81=Precios!$D$16,Precios!$G$16,IF(G81=Precios!$D$17,Precios!$G$17,IF(G81=Precios!$D$18,Precios!$G$18,0)))))))))))))))*H81</f>
        <v>0</v>
      </c>
      <c r="Z81" s="46"/>
      <c r="AA81" s="271"/>
    </row>
    <row r="82" spans="1:27" ht="15.75" thickBot="1" x14ac:dyDescent="0.3">
      <c r="A82" s="236"/>
      <c r="B82" s="237"/>
      <c r="C82" s="247"/>
      <c r="D82" s="239"/>
      <c r="E82" s="239"/>
      <c r="F82" s="239"/>
      <c r="G82" s="240"/>
      <c r="H82" s="241"/>
      <c r="I82" s="242">
        <f>IF(G82=Precios!$D$4,Precios!$E$4,IF(G82=Precios!$D$5,Precios!$E$5,IF(G82=Precios!$D$6,Precios!$E$6,IF(G82=Precios!$D$7,Precios!$E$7,IF(G82=Precios!$D$8,Precios!$E$8,IF(G82=Precios!$D$9,Precios!$E$9,IF(G82=Precios!$D$10,Precios!$E$10,IF(G82=Precios!$D$11,Precios!$E$11,IF(G82=Precios!$D$12,Precios!$E$12,IF(G82=Precios!$D$13,Precios!$E$13,IF(G82=Precios!$D$14,Precios!$E$14,IF(G82=Precios!$D$15,Precios!$E$15,IF(G82=Precios!$D$16,Precios!$E$16,IF(G82=Precios!$D$17,Precios!$E$17,IF(G82=Precios!$D$18,Precios!$E$18,0)))))))))))))))</f>
        <v>0</v>
      </c>
      <c r="J82" s="241"/>
      <c r="K82" s="243">
        <f>+IF(J82=1,I82,IF(J82=2,I82*(1-Precios!$J$3),0))</f>
        <v>0</v>
      </c>
      <c r="L82" s="243">
        <f t="shared" si="4"/>
        <v>0</v>
      </c>
      <c r="M82" s="272"/>
      <c r="N82" s="273"/>
      <c r="O82" s="273"/>
      <c r="P82" s="273"/>
      <c r="Q82" s="273"/>
      <c r="R82" s="273"/>
      <c r="S82" s="273"/>
      <c r="T82" s="273"/>
      <c r="U82" s="274"/>
      <c r="V82" s="273"/>
      <c r="W82" s="273"/>
      <c r="X82" s="273"/>
      <c r="Y82" s="281">
        <f>IF(G82=Precios!$D$4,Precios!$G$4,IF(G82=Precios!$D$5,Precios!$G$5,IF(G82=Precios!$D$6,Precios!$G$6,IF(G82=Precios!$D$7,Precios!$G$7,IF(G82=Precios!$D$8,Precios!$G$8,IF(G82=Precios!$D$9,Precios!$G$9,IF(G82=Precios!$D$10,Precios!$G$10,IF(G82=Precios!$D$11,Precios!$G$11,IF(G82=Precios!$D$12,Precios!$G$12,IF(G82=Precios!$D$13,Precios!$G$13,IF(G82=Precios!$D$14,Precios!$G$14,IF(G82=Precios!$D$15,Precios!$G$15,IF(G82=Precios!$D$16,Precios!$G$16,IF(G82=Precios!$D$17,Precios!$G$17,IF(G82=Precios!$D$18,Precios!$G$18,0)))))))))))))))*H82</f>
        <v>0</v>
      </c>
      <c r="Z82" s="275"/>
      <c r="AA82" s="276"/>
    </row>
    <row r="83" spans="1:27" x14ac:dyDescent="0.25">
      <c r="A83" s="225"/>
      <c r="B83" s="226"/>
      <c r="C83" s="227"/>
      <c r="D83" s="228"/>
      <c r="E83" s="228"/>
      <c r="F83" s="228"/>
      <c r="G83" s="230"/>
      <c r="H83" s="231"/>
      <c r="I83" s="232">
        <f>IF(G83=Precios!$D$4,Precios!$E$4,IF(G83=Precios!$D$5,Precios!$E$5,IF(G83=Precios!$D$6,Precios!$E$6,IF(G83=Precios!$D$7,Precios!$E$7,IF(G83=Precios!$D$8,Precios!$E$8,IF(G83=Precios!$D$9,Precios!$E$9,IF(G83=Precios!$D$10,Precios!$E$10,IF(G83=Precios!$D$11,Precios!$E$11,IF(G83=Precios!$D$12,Precios!$E$12,IF(G83=Precios!$D$13,Precios!$E$13,IF(G83=Precios!$D$14,Precios!$E$14,IF(G83=Precios!$D$15,Precios!$E$15,IF(G83=Precios!$D$16,Precios!$E$16,IF(G83=Precios!$D$17,Precios!$E$17,IF(G83=Precios!$D$18,Precios!$E$18,0)))))))))))))))</f>
        <v>0</v>
      </c>
      <c r="J83" s="230"/>
      <c r="K83" s="233">
        <f>+IF(J83=1,I83,IF(J83=2,I83*(1-Precios!$J$3),0))</f>
        <v>0</v>
      </c>
      <c r="L83" s="233">
        <f t="shared" si="4"/>
        <v>0</v>
      </c>
      <c r="M83" s="259">
        <f>+SUM(L83:L87)</f>
        <v>0</v>
      </c>
      <c r="N83" s="260">
        <f>+M83+P83+R83+S83</f>
        <v>0</v>
      </c>
      <c r="O83" s="261">
        <f>+IF(J83=1,N83*$O$2,0)</f>
        <v>0</v>
      </c>
      <c r="P83" s="262"/>
      <c r="Q83" s="263">
        <f>+N83-SUM(O83:P83)</f>
        <v>0</v>
      </c>
      <c r="R83" s="262"/>
      <c r="S83" s="262"/>
      <c r="T83" s="262"/>
      <c r="U83" s="406" t="e">
        <f>+O83/M83</f>
        <v>#DIV/0!</v>
      </c>
      <c r="V83" s="265">
        <f>+Q83-SUM(R83:T83)</f>
        <v>0</v>
      </c>
      <c r="W83" s="266">
        <f>IF(J83=2,V83,0)</f>
        <v>0</v>
      </c>
      <c r="X83" s="267">
        <f>IF(J83=1,V83,0)</f>
        <v>0</v>
      </c>
      <c r="Y83" s="268">
        <f>IF(G83=Precios!$D$4,Precios!$G$4,IF(G83=Precios!$D$5,Precios!$G$5,IF(G83=Precios!$D$6,Precios!$G$6,IF(G83=Precios!$D$7,Precios!$G$7,IF(G83=Precios!$D$8,Precios!$G$8,IF(G83=Precios!$D$9,Precios!$G$9,IF(G83=Precios!$D$10,Precios!$G$10,IF(G83=Precios!$D$11,Precios!$G$11,IF(G83=Precios!$D$12,Precios!$G$12,IF(G83=Precios!$D$13,Precios!$G$13,IF(G83=Precios!$D$14,Precios!$G$14,IF(G83=Precios!$D$15,Precios!$G$15,IF(G83=Precios!$D$16,Precios!$G$16,IF(G83=Precios!$D$17,Precios!$G$17,IF(G83=Precios!$D$18,Precios!$G$18,0)))))))))))))))*H83</f>
        <v>0</v>
      </c>
      <c r="Z83" s="269">
        <f>+V83-SUM(Y83:Y87)</f>
        <v>0</v>
      </c>
      <c r="AA83" s="270" t="e">
        <f>+Z83/M83</f>
        <v>#DIV/0!</v>
      </c>
    </row>
    <row r="84" spans="1:27" x14ac:dyDescent="0.25">
      <c r="A84" s="234"/>
      <c r="B84" s="40"/>
      <c r="C84" s="41"/>
      <c r="D84" s="42"/>
      <c r="E84" s="42"/>
      <c r="F84" s="42"/>
      <c r="G84" s="48"/>
      <c r="H84" s="50"/>
      <c r="I84" s="168">
        <f>IF(G84=Precios!$D$4,Precios!$E$4,IF(G84=Precios!$D$5,Precios!$E$5,IF(G84=Precios!$D$6,Precios!$E$6,IF(G84=Precios!$D$7,Precios!$E$7,IF(G84=Precios!$D$8,Precios!$E$8,IF(G84=Precios!$D$9,Precios!$E$9,IF(G84=Precios!$D$10,Precios!$E$10,IF(G84=Precios!$D$11,Precios!$E$11,IF(G84=Precios!$D$12,Precios!$E$12,IF(G84=Precios!$D$13,Precios!$E$13,IF(G84=Precios!$D$14,Precios!$E$14,IF(G84=Precios!$D$15,Precios!$E$15,IF(G84=Precios!$D$16,Precios!$E$16,IF(G84=Precios!$D$17,Precios!$E$17,IF(G84=Precios!$D$18,Precios!$E$18,0)))))))))))))))</f>
        <v>0</v>
      </c>
      <c r="J84" s="50"/>
      <c r="K84" s="169">
        <f>+IF(J84=1,I84,IF(J84=2,I84*(1-Precios!$J$3),0))</f>
        <v>0</v>
      </c>
      <c r="L84" s="169">
        <f t="shared" si="4"/>
        <v>0</v>
      </c>
      <c r="M84" s="49"/>
      <c r="N84" s="43"/>
      <c r="O84" s="43"/>
      <c r="P84" s="43"/>
      <c r="Q84" s="43"/>
      <c r="R84" s="43"/>
      <c r="S84" s="43"/>
      <c r="T84" s="43"/>
      <c r="U84" s="91"/>
      <c r="V84" s="43"/>
      <c r="W84" s="43"/>
      <c r="X84" s="43"/>
      <c r="Y84" s="38">
        <f>IF(G84=Precios!$D$4,Precios!$G$4,IF(G84=Precios!$D$5,Precios!$G$5,IF(G84=Precios!$D$6,Precios!$G$6,IF(G84=Precios!$D$7,Precios!$G$7,IF(G84=Precios!$D$8,Precios!$G$8,IF(G84=Precios!$D$9,Precios!$G$9,IF(G84=Precios!$D$10,Precios!$G$10,IF(G84=Precios!$D$11,Precios!$G$11,IF(G84=Precios!$D$12,Precios!$G$12,IF(G84=Precios!$D$13,Precios!$G$13,IF(G84=Precios!$D$14,Precios!$G$14,IF(G84=Precios!$D$15,Precios!$G$15,IF(G84=Precios!$D$16,Precios!$G$16,IF(G84=Precios!$D$17,Precios!$G$17,IF(G84=Precios!$D$18,Precios!$G$18,0)))))))))))))))*H84</f>
        <v>0</v>
      </c>
      <c r="Z84" s="46"/>
      <c r="AA84" s="271"/>
    </row>
    <row r="85" spans="1:27" x14ac:dyDescent="0.25">
      <c r="A85" s="234"/>
      <c r="B85" s="40"/>
      <c r="C85" s="235"/>
      <c r="D85" s="42"/>
      <c r="E85" s="42"/>
      <c r="F85" s="42"/>
      <c r="G85" s="48"/>
      <c r="H85" s="50"/>
      <c r="I85" s="168">
        <f>IF(G85=Precios!$D$4,Precios!$E$4,IF(G85=Precios!$D$5,Precios!$E$5,IF(G85=Precios!$D$6,Precios!$E$6,IF(G85=Precios!$D$7,Precios!$E$7,IF(G85=Precios!$D$8,Precios!$E$8,IF(G85=Precios!$D$9,Precios!$E$9,IF(G85=Precios!$D$10,Precios!$E$10,IF(G85=Precios!$D$11,Precios!$E$11,IF(G85=Precios!$D$12,Precios!$E$12,IF(G85=Precios!$D$13,Precios!$E$13,IF(G85=Precios!$D$14,Precios!$E$14,IF(G85=Precios!$D$15,Precios!$E$15,IF(G85=Precios!$D$16,Precios!$E$16,IF(G85=Precios!$D$17,Precios!$E$17,IF(G85=Precios!$D$18,Precios!$E$18,0)))))))))))))))</f>
        <v>0</v>
      </c>
      <c r="J85" s="50"/>
      <c r="K85" s="169">
        <f>+IF(J85=1,I85,IF(J85=2,I85*(1-Precios!$J$3),0))</f>
        <v>0</v>
      </c>
      <c r="L85" s="169">
        <f t="shared" si="4"/>
        <v>0</v>
      </c>
      <c r="M85" s="49"/>
      <c r="N85" s="43"/>
      <c r="O85" s="43"/>
      <c r="P85" s="43"/>
      <c r="Q85" s="43"/>
      <c r="R85" s="43"/>
      <c r="S85" s="43"/>
      <c r="T85" s="43"/>
      <c r="U85" s="91"/>
      <c r="V85" s="43"/>
      <c r="W85" s="43"/>
      <c r="X85" s="43"/>
      <c r="Y85" s="38">
        <f>IF(G85=Precios!$D$4,Precios!$G$4,IF(G85=Precios!$D$5,Precios!$G$5,IF(G85=Precios!$D$6,Precios!$G$6,IF(G85=Precios!$D$7,Precios!$G$7,IF(G85=Precios!$D$8,Precios!$G$8,IF(G85=Precios!$D$9,Precios!$G$9,IF(G85=Precios!$D$10,Precios!$G$10,IF(G85=Precios!$D$11,Precios!$G$11,IF(G85=Precios!$D$12,Precios!$G$12,IF(G85=Precios!$D$13,Precios!$G$13,IF(G85=Precios!$D$14,Precios!$G$14,IF(G85=Precios!$D$15,Precios!$G$15,IF(G85=Precios!$D$16,Precios!$G$16,IF(G85=Precios!$D$17,Precios!$G$17,IF(G85=Precios!$D$18,Precios!$G$18,0)))))))))))))))*H85</f>
        <v>0</v>
      </c>
      <c r="Z85" s="46"/>
      <c r="AA85" s="271"/>
    </row>
    <row r="86" spans="1:27" x14ac:dyDescent="0.25">
      <c r="A86" s="234"/>
      <c r="B86" s="40"/>
      <c r="C86" s="235"/>
      <c r="D86" s="42"/>
      <c r="E86" s="42"/>
      <c r="F86" s="42"/>
      <c r="G86" s="48"/>
      <c r="H86" s="50"/>
      <c r="I86" s="168">
        <f>IF(G86=Precios!$D$4,Precios!$E$4,IF(G86=Precios!$D$5,Precios!$E$5,IF(G86=Precios!$D$6,Precios!$E$6,IF(G86=Precios!$D$7,Precios!$E$7,IF(G86=Precios!$D$8,Precios!$E$8,IF(G86=Precios!$D$9,Precios!$E$9,IF(G86=Precios!$D$10,Precios!$E$10,IF(G86=Precios!$D$11,Precios!$E$11,IF(G86=Precios!$D$12,Precios!$E$12,IF(G86=Precios!$D$13,Precios!$E$13,IF(G86=Precios!$D$14,Precios!$E$14,IF(G86=Precios!$D$15,Precios!$E$15,IF(G86=Precios!$D$16,Precios!$E$16,IF(G86=Precios!$D$17,Precios!$E$17,IF(G86=Precios!$D$18,Precios!$E$18,0)))))))))))))))</f>
        <v>0</v>
      </c>
      <c r="J86" s="50"/>
      <c r="K86" s="169">
        <f>+IF(J86=1,I86,IF(J86=2,I86*(1-Precios!$J$3),0))</f>
        <v>0</v>
      </c>
      <c r="L86" s="169">
        <f t="shared" si="4"/>
        <v>0</v>
      </c>
      <c r="M86" s="49"/>
      <c r="N86" s="43"/>
      <c r="O86" s="43"/>
      <c r="P86" s="43"/>
      <c r="Q86" s="43"/>
      <c r="R86" s="43"/>
      <c r="S86" s="43"/>
      <c r="T86" s="43"/>
      <c r="U86" s="91"/>
      <c r="V86" s="43"/>
      <c r="W86" s="43"/>
      <c r="X86" s="43"/>
      <c r="Y86" s="38">
        <f>IF(G86=Precios!$D$4,Precios!$G$4,IF(G86=Precios!$D$5,Precios!$G$5,IF(G86=Precios!$D$6,Precios!$G$6,IF(G86=Precios!$D$7,Precios!$G$7,IF(G86=Precios!$D$8,Precios!$G$8,IF(G86=Precios!$D$9,Precios!$G$9,IF(G86=Precios!$D$10,Precios!$G$10,IF(G86=Precios!$D$11,Precios!$G$11,IF(G86=Precios!$D$12,Precios!$G$12,IF(G86=Precios!$D$13,Precios!$G$13,IF(G86=Precios!$D$14,Precios!$G$14,IF(G86=Precios!$D$15,Precios!$G$15,IF(G86=Precios!$D$16,Precios!$G$16,IF(G86=Precios!$D$17,Precios!$G$17,IF(G86=Precios!$D$18,Precios!$G$18,0)))))))))))))))*H86</f>
        <v>0</v>
      </c>
      <c r="Z86" s="46"/>
      <c r="AA86" s="271"/>
    </row>
    <row r="87" spans="1:27" ht="15.75" thickBot="1" x14ac:dyDescent="0.3">
      <c r="A87" s="236"/>
      <c r="B87" s="237"/>
      <c r="C87" s="247"/>
      <c r="D87" s="239"/>
      <c r="E87" s="239"/>
      <c r="F87" s="239"/>
      <c r="G87" s="240"/>
      <c r="H87" s="241"/>
      <c r="I87" s="242">
        <f>IF(G87=Precios!$D$4,Precios!$E$4,IF(G87=Precios!$D$5,Precios!$E$5,IF(G87=Precios!$D$6,Precios!$E$6,IF(G87=Precios!$D$7,Precios!$E$7,IF(G87=Precios!$D$8,Precios!$E$8,IF(G87=Precios!$D$9,Precios!$E$9,IF(G87=Precios!$D$10,Precios!$E$10,IF(G87=Precios!$D$11,Precios!$E$11,IF(G87=Precios!$D$12,Precios!$E$12,IF(G87=Precios!$D$13,Precios!$E$13,IF(G87=Precios!$D$14,Precios!$E$14,IF(G87=Precios!$D$15,Precios!$E$15,IF(G87=Precios!$D$16,Precios!$E$16,IF(G87=Precios!$D$17,Precios!$E$17,IF(G87=Precios!$D$18,Precios!$E$18,0)))))))))))))))</f>
        <v>0</v>
      </c>
      <c r="J87" s="241"/>
      <c r="K87" s="243">
        <f>+IF(J87=1,I87,IF(J87=2,I87*(1-Precios!$J$3),0))</f>
        <v>0</v>
      </c>
      <c r="L87" s="243">
        <f t="shared" si="4"/>
        <v>0</v>
      </c>
      <c r="M87" s="272"/>
      <c r="N87" s="273"/>
      <c r="O87" s="273"/>
      <c r="P87" s="273"/>
      <c r="Q87" s="273"/>
      <c r="R87" s="273"/>
      <c r="S87" s="273"/>
      <c r="T87" s="273"/>
      <c r="U87" s="274"/>
      <c r="V87" s="273"/>
      <c r="W87" s="273"/>
      <c r="X87" s="273"/>
      <c r="Y87" s="281">
        <f>IF(G87=Precios!$D$4,Precios!$G$4,IF(G87=Precios!$D$5,Precios!$G$5,IF(G87=Precios!$D$6,Precios!$G$6,IF(G87=Precios!$D$7,Precios!$G$7,IF(G87=Precios!$D$8,Precios!$G$8,IF(G87=Precios!$D$9,Precios!$G$9,IF(G87=Precios!$D$10,Precios!$G$10,IF(G87=Precios!$D$11,Precios!$G$11,IF(G87=Precios!$D$12,Precios!$G$12,IF(G87=Precios!$D$13,Precios!$G$13,IF(G87=Precios!$D$14,Precios!$G$14,IF(G87=Precios!$D$15,Precios!$G$15,IF(G87=Precios!$D$16,Precios!$G$16,IF(G87=Precios!$D$17,Precios!$G$17,IF(G87=Precios!$D$18,Precios!$G$18,0)))))))))))))))*H87</f>
        <v>0</v>
      </c>
      <c r="Z87" s="275"/>
      <c r="AA87" s="276"/>
    </row>
    <row r="88" spans="1:27" s="21" customFormat="1" x14ac:dyDescent="0.25">
      <c r="A88" s="248" t="s">
        <v>90</v>
      </c>
      <c r="B88" s="249">
        <f>COUNT(A3:A87)</f>
        <v>0</v>
      </c>
      <c r="C88" s="89"/>
      <c r="D88" s="89"/>
      <c r="E88" s="89"/>
      <c r="F88" s="89"/>
      <c r="G88" s="250"/>
      <c r="H88" s="90">
        <f>SUM(H3:H87)</f>
        <v>0</v>
      </c>
      <c r="I88" s="89"/>
      <c r="J88" s="90"/>
      <c r="K88" s="89"/>
      <c r="L88" s="89"/>
      <c r="M88" s="89">
        <f t="shared" ref="M88:T88" si="5">SUM(M3:M87)</f>
        <v>0</v>
      </c>
      <c r="N88" s="89">
        <f t="shared" si="5"/>
        <v>0</v>
      </c>
      <c r="O88" s="89">
        <f t="shared" si="5"/>
        <v>0</v>
      </c>
      <c r="P88" s="89">
        <f t="shared" si="5"/>
        <v>0</v>
      </c>
      <c r="Q88" s="89">
        <f t="shared" si="5"/>
        <v>0</v>
      </c>
      <c r="R88" s="89">
        <f t="shared" si="5"/>
        <v>0</v>
      </c>
      <c r="S88" s="89">
        <f t="shared" si="5"/>
        <v>0</v>
      </c>
      <c r="T88" s="89">
        <f t="shared" si="5"/>
        <v>0</v>
      </c>
      <c r="U88" s="277" t="e">
        <f>AVERAGE(U3:U87)</f>
        <v>#DIV/0!</v>
      </c>
      <c r="V88" s="89">
        <f>SUM(V3:V87)</f>
        <v>0</v>
      </c>
      <c r="W88" s="89">
        <f>SUM(W3:W87)</f>
        <v>0</v>
      </c>
      <c r="X88" s="89">
        <f>SUM(X3:X87)</f>
        <v>0</v>
      </c>
      <c r="Y88" s="89">
        <f>SUM(Y3:Y87)</f>
        <v>0</v>
      </c>
      <c r="Z88" s="89">
        <f>SUM(Z3:Z87)</f>
        <v>0</v>
      </c>
      <c r="AA88" s="277" t="e">
        <f>AVERAGE(AA3:AA87)</f>
        <v>#DIV/0!</v>
      </c>
    </row>
    <row r="89" spans="1:27" s="53" customFormat="1" ht="15.75" thickBot="1" x14ac:dyDescent="0.3">
      <c r="A89" s="98" t="s">
        <v>2</v>
      </c>
      <c r="B89" s="68">
        <f>+B88</f>
        <v>0</v>
      </c>
      <c r="C89" s="70"/>
      <c r="D89" s="69"/>
      <c r="E89" s="69"/>
      <c r="F89" s="142"/>
      <c r="G89" s="280"/>
      <c r="H89" s="68">
        <f>+H88</f>
        <v>0</v>
      </c>
      <c r="I89" s="51"/>
      <c r="J89" s="164"/>
      <c r="K89" s="165"/>
      <c r="L89" s="165"/>
      <c r="M89" s="51">
        <f>+M88</f>
        <v>0</v>
      </c>
      <c r="N89" s="51">
        <f>+N88</f>
        <v>0</v>
      </c>
      <c r="O89" s="208">
        <v>0.14510000000000001</v>
      </c>
      <c r="P89" s="51">
        <f>+P88</f>
        <v>0</v>
      </c>
      <c r="Q89" s="51">
        <f t="shared" ref="Q89:V89" si="6">+Q88</f>
        <v>0</v>
      </c>
      <c r="R89" s="51">
        <f t="shared" si="6"/>
        <v>0</v>
      </c>
      <c r="S89" s="51">
        <f t="shared" si="6"/>
        <v>0</v>
      </c>
      <c r="T89" s="51">
        <f t="shared" si="6"/>
        <v>0</v>
      </c>
      <c r="U89" s="177" t="e">
        <f>AVERAGE(U88)</f>
        <v>#DIV/0!</v>
      </c>
      <c r="V89" s="51">
        <f t="shared" si="6"/>
        <v>0</v>
      </c>
      <c r="W89" s="51">
        <f>+W88</f>
        <v>0</v>
      </c>
      <c r="X89" s="51">
        <f>+X88</f>
        <v>0</v>
      </c>
      <c r="Y89" s="51">
        <f>+Y88</f>
        <v>0</v>
      </c>
      <c r="Z89" s="51">
        <f>+Z88</f>
        <v>0</v>
      </c>
      <c r="AA89" s="177" t="e">
        <f>AVERAGE(AA88)</f>
        <v>#DIV/0!</v>
      </c>
    </row>
    <row r="90" spans="1:27" x14ac:dyDescent="0.25">
      <c r="A90" s="225"/>
      <c r="B90" s="226"/>
      <c r="C90" s="227"/>
      <c r="D90" s="228"/>
      <c r="E90" s="228"/>
      <c r="F90" s="229"/>
      <c r="G90" s="230"/>
      <c r="H90" s="231"/>
      <c r="I90" s="232">
        <f>IF(G90=Precios!$R$4,Precios!$S$4,IF(G90=Precios!$R$5,Precios!$S$5,IF(G90=Precios!$R$6,Precios!$S$6,IF(G90=Precios!$R$7,Precios!$S$7,IF(G90=Precios!$R$8,Precios!$S$8,IF(G90=Precios!$R$9,Precios!$S$9,IF(G90=Precios!$R$10,Precios!$S$10,IF(G90=Precios!$R$11,Precios!$S$11,IF(G90=Precios!$R$12,Precios!$S$12,IF(G90=Precios!$R$120,Precios!$S$120,IF(G90=Precios!$R$14,Precios!$S$14,IF(G90=Precios!$R$15,Precios!$S$15,IF(G90=Precios!$R$16,Precios!$S$16,IF(G90=Precios!$R$17,Precios!$S$17,IF(G90=Precios!$R$18,Precios!$S$18,0)))))))))))))))</f>
        <v>0</v>
      </c>
      <c r="J90" s="230"/>
      <c r="K90" s="233">
        <f>+IF(J90=1,I90,IF(J90=2,I90*(1-Precios!$X$3),0))</f>
        <v>0</v>
      </c>
      <c r="L90" s="233">
        <f t="shared" ref="L90:L109" si="7">H90*K90</f>
        <v>0</v>
      </c>
      <c r="M90" s="259">
        <f>+SUM(L90:L94)</f>
        <v>0</v>
      </c>
      <c r="N90" s="260">
        <f>+M90+P90+R90+S90</f>
        <v>0</v>
      </c>
      <c r="O90" s="261">
        <f>+IF(J90=1,N90*$O$89,0)</f>
        <v>0</v>
      </c>
      <c r="P90" s="262"/>
      <c r="Q90" s="263">
        <f>+N90-SUM(O90:P90)</f>
        <v>0</v>
      </c>
      <c r="R90" s="262"/>
      <c r="S90" s="262"/>
      <c r="T90" s="262"/>
      <c r="U90" s="264" t="e">
        <f>+(+O90+#REF!)/M90</f>
        <v>#REF!</v>
      </c>
      <c r="V90" s="265">
        <f>+Q90-SUM(R90:T90)</f>
        <v>0</v>
      </c>
      <c r="W90" s="266">
        <f>IF(J90=2,V90,0)</f>
        <v>0</v>
      </c>
      <c r="X90" s="267">
        <f>IF(J90=1,V90,0)</f>
        <v>0</v>
      </c>
      <c r="Y90" s="268">
        <f>IF(G90=Precios!$R$4,Precios!$U$4,IF(G90=Precios!$R$5,Precios!$U$5,IF(G90=Precios!$R$6,Precios!$U$6,IF(G90=Precios!$R$7,Precios!$U$7,IF(G90=Precios!$R$8,Precios!$U$8,IF(G90=Precios!$R$9,Precios!$U$9,IF(G90=Precios!$R$10,Precios!$U$10,IF(G90=Precios!$R$11,Precios!$U$11,IF(G90=Precios!$R$12,Precios!$U$12,IF(G90=Precios!$R$120,Precios!$U$120,IF(G90=Precios!$R$14,Precios!$U$14,IF(G90=Precios!$R$15,Precios!$U$15,IF(G90=Precios!$R$16,Precios!$U$16,IF(G90=Precios!$R$17,Precios!$U$17,IF(G90=Precios!$R$18,Precios!$U$18,0)))))))))))))))*H90</f>
        <v>0</v>
      </c>
      <c r="Z90" s="269">
        <f>+V90-SUM(Y90:Y94)</f>
        <v>0</v>
      </c>
      <c r="AA90" s="270" t="e">
        <f>+Z90/M90</f>
        <v>#DIV/0!</v>
      </c>
    </row>
    <row r="91" spans="1:27" x14ac:dyDescent="0.25">
      <c r="A91" s="234"/>
      <c r="B91" s="40"/>
      <c r="C91" s="235"/>
      <c r="D91" s="42"/>
      <c r="E91" s="42"/>
      <c r="F91" s="42"/>
      <c r="G91" s="48"/>
      <c r="H91" s="50"/>
      <c r="I91" s="168">
        <f>IF(G91=Precios!$R$4,Precios!$S$4,IF(G91=Precios!$R$5,Precios!$S$5,IF(G91=Precios!$R$6,Precios!$S$6,IF(G91=Precios!$R$7,Precios!$S$7,IF(G91=Precios!$R$8,Precios!$S$8,IF(G91=Precios!$R$9,Precios!$S$9,IF(G91=Precios!$R$10,Precios!$S$10,IF(G91=Precios!$R$11,Precios!$S$11,IF(G91=Precios!$R$12,Precios!$S$12,IF(G91=Precios!$R$120,Precios!$S$120,IF(G91=Precios!$R$14,Precios!$S$14,IF(G91=Precios!$R$15,Precios!$S$15,IF(G91=Precios!$R$16,Precios!$S$16,IF(G91=Precios!$R$17,Precios!$S$17,IF(G91=Precios!$R$18,Precios!$S$18,0)))))))))))))))</f>
        <v>0</v>
      </c>
      <c r="J91" s="50"/>
      <c r="K91" s="169">
        <f>+IF(J91=1,I91,IF(J91=2,I91*(1-Precios!$X$3),0))</f>
        <v>0</v>
      </c>
      <c r="L91" s="169">
        <f t="shared" si="7"/>
        <v>0</v>
      </c>
      <c r="M91" s="49"/>
      <c r="N91" s="43"/>
      <c r="O91" s="43"/>
      <c r="P91" s="43"/>
      <c r="Q91" s="43"/>
      <c r="R91" s="43"/>
      <c r="S91" s="43"/>
      <c r="T91" s="43"/>
      <c r="U91" s="91"/>
      <c r="V91" s="43"/>
      <c r="W91" s="43"/>
      <c r="X91" s="43"/>
      <c r="Y91" s="38">
        <f>IF(G91=Precios!$R$4,Precios!$U$4,IF(G91=Precios!$R$5,Precios!$U$5,IF(G91=Precios!$R$6,Precios!$U$6,IF(G91=Precios!$R$7,Precios!$U$7,IF(G91=Precios!$R$8,Precios!$U$8,IF(G91=Precios!$R$9,Precios!$U$9,IF(G91=Precios!$R$10,Precios!$U$10,IF(G91=Precios!$R$11,Precios!$U$11,IF(G91=Precios!$R$12,Precios!$U$12,IF(G91=Precios!$R$120,Precios!$U$120,IF(G91=Precios!$R$14,Precios!$U$14,IF(G91=Precios!$R$15,Precios!$U$15,IF(G91=Precios!$R$16,Precios!$U$16,IF(G91=Precios!$R$17,Precios!$U$17,IF(G91=Precios!$R$18,Precios!$U$18,0)))))))))))))))*H91</f>
        <v>0</v>
      </c>
      <c r="Z91" s="46"/>
      <c r="AA91" s="271"/>
    </row>
    <row r="92" spans="1:27" x14ac:dyDescent="0.25">
      <c r="A92" s="234"/>
      <c r="B92" s="40"/>
      <c r="C92" s="235"/>
      <c r="D92" s="42"/>
      <c r="E92" s="42"/>
      <c r="F92" s="42"/>
      <c r="G92" s="48"/>
      <c r="H92" s="50"/>
      <c r="I92" s="168">
        <f>IF(G92=Precios!$R$4,Precios!$S$4,IF(G92=Precios!$R$5,Precios!$S$5,IF(G92=Precios!$R$6,Precios!$S$6,IF(G92=Precios!$R$7,Precios!$S$7,IF(G92=Precios!$R$8,Precios!$S$8,IF(G92=Precios!$R$9,Precios!$S$9,IF(G92=Precios!$R$10,Precios!$S$10,IF(G92=Precios!$R$11,Precios!$S$11,IF(G92=Precios!$R$12,Precios!$S$12,IF(G92=Precios!$R$120,Precios!$S$120,IF(G92=Precios!$R$14,Precios!$S$14,IF(G92=Precios!$R$15,Precios!$S$15,IF(G92=Precios!$R$16,Precios!$S$16,IF(G92=Precios!$R$17,Precios!$S$17,IF(G92=Precios!$R$18,Precios!$S$18,0)))))))))))))))</f>
        <v>0</v>
      </c>
      <c r="J92" s="50"/>
      <c r="K92" s="169">
        <f>+IF(J92=1,I92,IF(J92=2,I92*(1-Precios!$X$3),0))</f>
        <v>0</v>
      </c>
      <c r="L92" s="169">
        <f t="shared" si="7"/>
        <v>0</v>
      </c>
      <c r="M92" s="49"/>
      <c r="N92" s="43"/>
      <c r="O92" s="43"/>
      <c r="P92" s="43"/>
      <c r="Q92" s="43"/>
      <c r="R92" s="43"/>
      <c r="S92" s="43"/>
      <c r="T92" s="43"/>
      <c r="U92" s="91"/>
      <c r="V92" s="43"/>
      <c r="W92" s="43"/>
      <c r="X92" s="43"/>
      <c r="Y92" s="38">
        <f>IF(G92=Precios!$R$4,Precios!$U$4,IF(G92=Precios!$R$5,Precios!$U$5,IF(G92=Precios!$R$6,Precios!$U$6,IF(G92=Precios!$R$7,Precios!$U$7,IF(G92=Precios!$R$8,Precios!$U$8,IF(G92=Precios!$R$9,Precios!$U$9,IF(G92=Precios!$R$10,Precios!$U$10,IF(G92=Precios!$R$11,Precios!$U$11,IF(G92=Precios!$R$12,Precios!$U$12,IF(G92=Precios!$R$120,Precios!$U$120,IF(G92=Precios!$R$14,Precios!$U$14,IF(G92=Precios!$R$15,Precios!$U$15,IF(G92=Precios!$R$16,Precios!$U$16,IF(G92=Precios!$R$17,Precios!$U$17,IF(G92=Precios!$R$18,Precios!$U$18,0)))))))))))))))*H92</f>
        <v>0</v>
      </c>
      <c r="Z92" s="46"/>
      <c r="AA92" s="271"/>
    </row>
    <row r="93" spans="1:27" x14ac:dyDescent="0.25">
      <c r="A93" s="234"/>
      <c r="B93" s="40"/>
      <c r="C93" s="235"/>
      <c r="D93" s="42"/>
      <c r="E93" s="42"/>
      <c r="F93" s="42"/>
      <c r="G93" s="48"/>
      <c r="H93" s="50"/>
      <c r="I93" s="168">
        <f>IF(G93=Precios!$R$4,Precios!$S$4,IF(G93=Precios!$R$5,Precios!$S$5,IF(G93=Precios!$R$6,Precios!$S$6,IF(G93=Precios!$R$7,Precios!$S$7,IF(G93=Precios!$R$8,Precios!$S$8,IF(G93=Precios!$R$9,Precios!$S$9,IF(G93=Precios!$R$10,Precios!$S$10,IF(G93=Precios!$R$11,Precios!$S$11,IF(G93=Precios!$R$12,Precios!$S$12,IF(G93=Precios!$R$120,Precios!$S$120,IF(G93=Precios!$R$14,Precios!$S$14,IF(G93=Precios!$R$15,Precios!$S$15,IF(G93=Precios!$R$16,Precios!$S$16,IF(G93=Precios!$R$17,Precios!$S$17,IF(G93=Precios!$R$18,Precios!$S$18,0)))))))))))))))</f>
        <v>0</v>
      </c>
      <c r="J93" s="50"/>
      <c r="K93" s="169">
        <f>+IF(J93=1,I93,IF(J93=2,I93*(1-Precios!$X$3),0))</f>
        <v>0</v>
      </c>
      <c r="L93" s="169">
        <f t="shared" si="7"/>
        <v>0</v>
      </c>
      <c r="M93" s="49"/>
      <c r="N93" s="43"/>
      <c r="O93" s="43"/>
      <c r="P93" s="43"/>
      <c r="Q93" s="43"/>
      <c r="R93" s="43"/>
      <c r="S93" s="43"/>
      <c r="T93" s="43"/>
      <c r="U93" s="91"/>
      <c r="V93" s="43"/>
      <c r="W93" s="43"/>
      <c r="X93" s="43"/>
      <c r="Y93" s="38">
        <f>IF(G93=Precios!$R$4,Precios!$U$4,IF(G93=Precios!$R$5,Precios!$U$5,IF(G93=Precios!$R$6,Precios!$U$6,IF(G93=Precios!$R$7,Precios!$U$7,IF(G93=Precios!$R$8,Precios!$U$8,IF(G93=Precios!$R$9,Precios!$U$9,IF(G93=Precios!$R$10,Precios!$U$10,IF(G93=Precios!$R$11,Precios!$U$11,IF(G93=Precios!$R$12,Precios!$U$12,IF(G93=Precios!$R$120,Precios!$U$120,IF(G93=Precios!$R$14,Precios!$U$14,IF(G93=Precios!$R$15,Precios!$U$15,IF(G93=Precios!$R$16,Precios!$U$16,IF(G93=Precios!$R$17,Precios!$U$17,IF(G93=Precios!$R$18,Precios!$U$18,0)))))))))))))))*H93</f>
        <v>0</v>
      </c>
      <c r="Z93" s="46"/>
      <c r="AA93" s="271"/>
    </row>
    <row r="94" spans="1:27" ht="15.75" thickBot="1" x14ac:dyDescent="0.3">
      <c r="A94" s="236"/>
      <c r="B94" s="237"/>
      <c r="C94" s="238"/>
      <c r="D94" s="239"/>
      <c r="E94" s="239"/>
      <c r="F94" s="239"/>
      <c r="G94" s="240"/>
      <c r="H94" s="241"/>
      <c r="I94" s="168">
        <f>IF(G94=Precios!$R$4,Precios!$S$4,IF(G94=Precios!$R$5,Precios!$S$5,IF(G94=Precios!$R$6,Precios!$S$6,IF(G94=Precios!$R$7,Precios!$S$7,IF(G94=Precios!$R$8,Precios!$S$8,IF(G94=Precios!$R$9,Precios!$S$9,IF(G94=Precios!$R$10,Precios!$S$10,IF(G94=Precios!$R$11,Precios!$S$11,IF(G94=Precios!$R$12,Precios!$S$12,IF(G94=Precios!$R$120,Precios!$S$120,IF(G94=Precios!$R$14,Precios!$S$14,IF(G94=Precios!$R$15,Precios!$S$15,IF(G94=Precios!$R$16,Precios!$S$16,IF(G94=Precios!$R$17,Precios!$S$17,IF(G94=Precios!$R$18,Precios!$S$18,0)))))))))))))))</f>
        <v>0</v>
      </c>
      <c r="J94" s="241"/>
      <c r="K94" s="243">
        <f>+IF(J94=1,I94,IF(J94=2,I94*(1-Precios!$X$3),0))</f>
        <v>0</v>
      </c>
      <c r="L94" s="243">
        <f t="shared" si="7"/>
        <v>0</v>
      </c>
      <c r="M94" s="272"/>
      <c r="N94" s="273"/>
      <c r="O94" s="273"/>
      <c r="P94" s="273"/>
      <c r="Q94" s="273"/>
      <c r="R94" s="273"/>
      <c r="S94" s="273"/>
      <c r="T94" s="273"/>
      <c r="U94" s="274"/>
      <c r="V94" s="273"/>
      <c r="W94" s="273"/>
      <c r="X94" s="273"/>
      <c r="Y94" s="281">
        <f>IF(G94=Precios!$R$4,Precios!$U$4,IF(G94=Precios!$R$5,Precios!$U$5,IF(G94=Precios!$R$6,Precios!$U$6,IF(G94=Precios!$R$7,Precios!$U$7,IF(G94=Precios!$R$8,Precios!$U$8,IF(G94=Precios!$R$9,Precios!$U$9,IF(G94=Precios!$R$10,Precios!$U$10,IF(G94=Precios!$R$11,Precios!$U$11,IF(G94=Precios!$R$12,Precios!$U$12,IF(G94=Precios!$R$120,Precios!$U$120,IF(G94=Precios!$R$14,Precios!$U$14,IF(G94=Precios!$R$15,Precios!$U$15,IF(G94=Precios!$R$16,Precios!$U$16,IF(G94=Precios!$R$17,Precios!$U$17,IF(G94=Precios!$R$18,Precios!$U$18,0)))))))))))))))*H94</f>
        <v>0</v>
      </c>
      <c r="Z94" s="275"/>
      <c r="AA94" s="276"/>
    </row>
    <row r="95" spans="1:27" x14ac:dyDescent="0.25">
      <c r="A95" s="278"/>
      <c r="B95" s="201"/>
      <c r="C95" s="219"/>
      <c r="D95" s="220"/>
      <c r="E95" s="220"/>
      <c r="F95" s="221"/>
      <c r="G95" s="222"/>
      <c r="H95" s="223"/>
      <c r="I95" s="232">
        <f>IF(G95=Precios!$R$4,Precios!$S$4,IF(G95=Precios!$R$5,Precios!$S$5,IF(G95=Precios!$R$6,Precios!$S$6,IF(G95=Precios!$R$7,Precios!$S$7,IF(G95=Precios!$R$8,Precios!$S$8,IF(G95=Precios!$R$9,Precios!$S$9,IF(G95=Precios!$R$10,Precios!$S$10,IF(G95=Precios!$R$11,Precios!$S$11,IF(G95=Precios!$R$12,Precios!$S$12,IF(G95=Precios!$R$120,Precios!$S$120,IF(G95=Precios!$R$14,Precios!$S$14,IF(G95=Precios!$R$15,Precios!$S$15,IF(G95=Precios!$R$16,Precios!$S$16,IF(G95=Precios!$R$17,Precios!$S$17,IF(G95=Precios!$R$18,Precios!$S$18,0)))))))))))))))</f>
        <v>0</v>
      </c>
      <c r="J95" s="222"/>
      <c r="K95" s="233">
        <f>+IF(J95=1,I95,IF(J95=2,I95*(1-Precios!$X$3),0))</f>
        <v>0</v>
      </c>
      <c r="L95" s="224">
        <f t="shared" si="7"/>
        <v>0</v>
      </c>
      <c r="M95" s="251">
        <f>+SUM(L95:L99)</f>
        <v>0</v>
      </c>
      <c r="N95" s="252">
        <f>+M95+P95+R95+S95</f>
        <v>0</v>
      </c>
      <c r="O95" s="253">
        <f>+IF(J95=1,N95*$O$89,0)</f>
        <v>0</v>
      </c>
      <c r="P95" s="39"/>
      <c r="Q95" s="29">
        <f>+N95-SUM(O95:P95)</f>
        <v>0</v>
      </c>
      <c r="R95" s="39"/>
      <c r="S95" s="39"/>
      <c r="T95" s="39"/>
      <c r="U95" s="254" t="e">
        <f>+(+O95+#REF!)/M95</f>
        <v>#REF!</v>
      </c>
      <c r="V95" s="255">
        <f>+Q95-SUM(R95:T95)</f>
        <v>0</v>
      </c>
      <c r="W95" s="256">
        <f>IF(J95=2,V95,0)</f>
        <v>0</v>
      </c>
      <c r="X95" s="257">
        <f>IF(J95=1,V95,0)</f>
        <v>0</v>
      </c>
      <c r="Y95" s="268">
        <f>IF(G95=Precios!$R$4,Precios!$U$4,IF(G95=Precios!$R$5,Precios!$U$5,IF(G95=Precios!$R$6,Precios!$U$6,IF(G95=Precios!$R$7,Precios!$U$7,IF(G95=Precios!$R$8,Precios!$U$8,IF(G95=Precios!$R$9,Precios!$U$9,IF(G95=Precios!$R$10,Precios!$U$10,IF(G95=Precios!$R$11,Precios!$U$11,IF(G95=Precios!$R$12,Precios!$U$12,IF(G95=Precios!$R$120,Precios!$U$120,IF(G95=Precios!$R$14,Precios!$U$14,IF(G95=Precios!$R$15,Precios!$U$15,IF(G95=Precios!$R$16,Precios!$U$16,IF(G95=Precios!$R$17,Precios!$U$17,IF(G95=Precios!$R$18,Precios!$U$18,0)))))))))))))))*H95</f>
        <v>0</v>
      </c>
      <c r="Z95" s="258">
        <f>+V95-SUM(Y95:Y99)</f>
        <v>0</v>
      </c>
      <c r="AA95" s="279" t="e">
        <f>+Z95/M95</f>
        <v>#DIV/0!</v>
      </c>
    </row>
    <row r="96" spans="1:27" x14ac:dyDescent="0.25">
      <c r="A96" s="234"/>
      <c r="B96" s="40"/>
      <c r="C96" s="41"/>
      <c r="D96" s="42"/>
      <c r="E96" s="42"/>
      <c r="F96" s="42"/>
      <c r="G96" s="48"/>
      <c r="H96" s="50"/>
      <c r="I96" s="168">
        <f>IF(G96=Precios!$R$4,Precios!$S$4,IF(G96=Precios!$R$5,Precios!$S$5,IF(G96=Precios!$R$6,Precios!$S$6,IF(G96=Precios!$R$7,Precios!$S$7,IF(G96=Precios!$R$8,Precios!$S$8,IF(G96=Precios!$R$9,Precios!$S$9,IF(G96=Precios!$R$10,Precios!$S$10,IF(G96=Precios!$R$11,Precios!$S$11,IF(G96=Precios!$R$12,Precios!$S$12,IF(G96=Precios!$R$120,Precios!$S$120,IF(G96=Precios!$R$14,Precios!$S$14,IF(G96=Precios!$R$15,Precios!$S$15,IF(G96=Precios!$R$16,Precios!$S$16,IF(G96=Precios!$R$17,Precios!$S$17,IF(G96=Precios!$R$18,Precios!$S$18,0)))))))))))))))</f>
        <v>0</v>
      </c>
      <c r="J96" s="50"/>
      <c r="K96" s="169">
        <f>+IF(J96=1,I96,IF(J96=2,I96*(1-Precios!$X$3),0))</f>
        <v>0</v>
      </c>
      <c r="L96" s="169">
        <f t="shared" si="7"/>
        <v>0</v>
      </c>
      <c r="M96" s="49"/>
      <c r="N96" s="43"/>
      <c r="O96" s="43"/>
      <c r="P96" s="43"/>
      <c r="Q96" s="43"/>
      <c r="R96" s="43"/>
      <c r="S96" s="43"/>
      <c r="T96" s="43"/>
      <c r="U96" s="91"/>
      <c r="V96" s="43"/>
      <c r="W96" s="43"/>
      <c r="X96" s="43"/>
      <c r="Y96" s="38">
        <f>IF(G96=Precios!$R$4,Precios!$U$4,IF(G96=Precios!$R$5,Precios!$U$5,IF(G96=Precios!$R$6,Precios!$U$6,IF(G96=Precios!$R$7,Precios!$U$7,IF(G96=Precios!$R$8,Precios!$U$8,IF(G96=Precios!$R$9,Precios!$U$9,IF(G96=Precios!$R$10,Precios!$U$10,IF(G96=Precios!$R$11,Precios!$U$11,IF(G96=Precios!$R$12,Precios!$U$12,IF(G96=Precios!$R$120,Precios!$U$120,IF(G96=Precios!$R$14,Precios!$U$14,IF(G96=Precios!$R$15,Precios!$U$15,IF(G96=Precios!$R$16,Precios!$U$16,IF(G96=Precios!$R$17,Precios!$U$17,IF(G96=Precios!$R$18,Precios!$U$18,0)))))))))))))))*H96</f>
        <v>0</v>
      </c>
      <c r="Z96" s="46"/>
      <c r="AA96" s="271"/>
    </row>
    <row r="97" spans="1:27" x14ac:dyDescent="0.25">
      <c r="A97" s="234"/>
      <c r="B97" s="40"/>
      <c r="C97" s="41"/>
      <c r="D97" s="42"/>
      <c r="E97" s="42"/>
      <c r="F97" s="42"/>
      <c r="G97" s="48"/>
      <c r="H97" s="50"/>
      <c r="I97" s="168">
        <f>IF(G97=Precios!$R$4,Precios!$S$4,IF(G97=Precios!$R$5,Precios!$S$5,IF(G97=Precios!$R$6,Precios!$S$6,IF(G97=Precios!$R$7,Precios!$S$7,IF(G97=Precios!$R$8,Precios!$S$8,IF(G97=Precios!$R$9,Precios!$S$9,IF(G97=Precios!$R$10,Precios!$S$10,IF(G97=Precios!$R$11,Precios!$S$11,IF(G97=Precios!$R$12,Precios!$S$12,IF(G97=Precios!$R$120,Precios!$S$120,IF(G97=Precios!$R$14,Precios!$S$14,IF(G97=Precios!$R$15,Precios!$S$15,IF(G97=Precios!$R$16,Precios!$S$16,IF(G97=Precios!$R$17,Precios!$S$17,IF(G97=Precios!$R$18,Precios!$S$18,0)))))))))))))))</f>
        <v>0</v>
      </c>
      <c r="J97" s="50"/>
      <c r="K97" s="169">
        <f>+IF(J97=1,I97,IF(J97=2,I97*(1-Precios!$X$3),0))</f>
        <v>0</v>
      </c>
      <c r="L97" s="169">
        <f t="shared" si="7"/>
        <v>0</v>
      </c>
      <c r="M97" s="49"/>
      <c r="N97" s="43"/>
      <c r="O97" s="43"/>
      <c r="P97" s="43"/>
      <c r="Q97" s="43"/>
      <c r="R97" s="43"/>
      <c r="S97" s="43"/>
      <c r="T97" s="43"/>
      <c r="U97" s="91"/>
      <c r="V97" s="43"/>
      <c r="W97" s="43"/>
      <c r="X97" s="43"/>
      <c r="Y97" s="38">
        <f>IF(G97=Precios!$R$4,Precios!$U$4,IF(G97=Precios!$R$5,Precios!$U$5,IF(G97=Precios!$R$6,Precios!$U$6,IF(G97=Precios!$R$7,Precios!$U$7,IF(G97=Precios!$R$8,Precios!$U$8,IF(G97=Precios!$R$9,Precios!$U$9,IF(G97=Precios!$R$10,Precios!$U$10,IF(G97=Precios!$R$11,Precios!$U$11,IF(G97=Precios!$R$12,Precios!$U$12,IF(G97=Precios!$R$120,Precios!$U$120,IF(G97=Precios!$R$14,Precios!$U$14,IF(G97=Precios!$R$15,Precios!$U$15,IF(G97=Precios!$R$16,Precios!$U$16,IF(G97=Precios!$R$17,Precios!$U$17,IF(G97=Precios!$R$18,Precios!$U$18,0)))))))))))))))*H97</f>
        <v>0</v>
      </c>
      <c r="Z97" s="46"/>
      <c r="AA97" s="271"/>
    </row>
    <row r="98" spans="1:27" x14ac:dyDescent="0.25">
      <c r="A98" s="234"/>
      <c r="B98" s="40"/>
      <c r="C98" s="41"/>
      <c r="D98" s="42"/>
      <c r="E98" s="42"/>
      <c r="F98" s="42"/>
      <c r="G98" s="48"/>
      <c r="H98" s="50"/>
      <c r="I98" s="168">
        <f>IF(G98=Precios!$R$4,Precios!$S$4,IF(G98=Precios!$R$5,Precios!$S$5,IF(G98=Precios!$R$6,Precios!$S$6,IF(G98=Precios!$R$7,Precios!$S$7,IF(G98=Precios!$R$8,Precios!$S$8,IF(G98=Precios!$R$9,Precios!$S$9,IF(G98=Precios!$R$10,Precios!$S$10,IF(G98=Precios!$R$11,Precios!$S$11,IF(G98=Precios!$R$12,Precios!$S$12,IF(G98=Precios!$R$120,Precios!$S$120,IF(G98=Precios!$R$14,Precios!$S$14,IF(G98=Precios!$R$15,Precios!$S$15,IF(G98=Precios!$R$16,Precios!$S$16,IF(G98=Precios!$R$17,Precios!$S$17,IF(G98=Precios!$R$18,Precios!$S$18,0)))))))))))))))</f>
        <v>0</v>
      </c>
      <c r="J98" s="50"/>
      <c r="K98" s="169">
        <f>+IF(J98=1,I98,IF(J98=2,I98*(1-Precios!$X$3),0))</f>
        <v>0</v>
      </c>
      <c r="L98" s="169">
        <f t="shared" si="7"/>
        <v>0</v>
      </c>
      <c r="M98" s="49"/>
      <c r="N98" s="43"/>
      <c r="O98" s="43"/>
      <c r="P98" s="43"/>
      <c r="Q98" s="43"/>
      <c r="R98" s="43"/>
      <c r="S98" s="43"/>
      <c r="T98" s="43"/>
      <c r="U98" s="91"/>
      <c r="V98" s="43"/>
      <c r="W98" s="43"/>
      <c r="X98" s="43"/>
      <c r="Y98" s="38">
        <f>IF(G98=Precios!$R$4,Precios!$U$4,IF(G98=Precios!$R$5,Precios!$U$5,IF(G98=Precios!$R$6,Precios!$U$6,IF(G98=Precios!$R$7,Precios!$U$7,IF(G98=Precios!$R$8,Precios!$U$8,IF(G98=Precios!$R$9,Precios!$U$9,IF(G98=Precios!$R$10,Precios!$U$10,IF(G98=Precios!$R$11,Precios!$U$11,IF(G98=Precios!$R$12,Precios!$U$12,IF(G98=Precios!$R$120,Precios!$U$120,IF(G98=Precios!$R$14,Precios!$U$14,IF(G98=Precios!$R$15,Precios!$U$15,IF(G98=Precios!$R$16,Precios!$U$16,IF(G98=Precios!$R$17,Precios!$U$17,IF(G98=Precios!$R$18,Precios!$U$18,0)))))))))))))))*H98</f>
        <v>0</v>
      </c>
      <c r="Z98" s="46"/>
      <c r="AA98" s="271"/>
    </row>
    <row r="99" spans="1:27" ht="15.75" thickBot="1" x14ac:dyDescent="0.3">
      <c r="A99" s="234"/>
      <c r="B99" s="40"/>
      <c r="C99" s="41"/>
      <c r="D99" s="42"/>
      <c r="E99" s="42"/>
      <c r="F99" s="42"/>
      <c r="G99" s="244"/>
      <c r="H99" s="245"/>
      <c r="I99" s="168">
        <f>IF(G99=Precios!$R$4,Precios!$S$4,IF(G99=Precios!$R$5,Precios!$S$5,IF(G99=Precios!$R$6,Precios!$S$6,IF(G99=Precios!$R$7,Precios!$S$7,IF(G99=Precios!$R$8,Precios!$S$8,IF(G99=Precios!$R$9,Precios!$S$9,IF(G99=Precios!$R$10,Precios!$S$10,IF(G99=Precios!$R$11,Precios!$S$11,IF(G99=Precios!$R$12,Precios!$S$12,IF(G99=Precios!$R$120,Precios!$S$120,IF(G99=Precios!$R$14,Precios!$S$14,IF(G99=Precios!$R$15,Precios!$S$15,IF(G99=Precios!$R$16,Precios!$S$16,IF(G99=Precios!$R$17,Precios!$S$17,IF(G99=Precios!$R$18,Precios!$S$18,0)))))))))))))))</f>
        <v>0</v>
      </c>
      <c r="J99" s="245"/>
      <c r="K99" s="243">
        <f>+IF(J99=1,I99,IF(J99=2,I99*(1-Precios!$X$3),0))</f>
        <v>0</v>
      </c>
      <c r="L99" s="246">
        <f t="shared" si="7"/>
        <v>0</v>
      </c>
      <c r="M99" s="49"/>
      <c r="N99" s="43"/>
      <c r="O99" s="43"/>
      <c r="P99" s="43"/>
      <c r="Q99" s="43"/>
      <c r="R99" s="43"/>
      <c r="S99" s="43"/>
      <c r="T99" s="43"/>
      <c r="U99" s="91"/>
      <c r="V99" s="43"/>
      <c r="W99" s="43"/>
      <c r="X99" s="43"/>
      <c r="Y99" s="281">
        <f>IF(G99=Precios!$R$4,Precios!$U$4,IF(G99=Precios!$R$5,Precios!$U$5,IF(G99=Precios!$R$6,Precios!$U$6,IF(G99=Precios!$R$7,Precios!$U$7,IF(G99=Precios!$R$8,Precios!$U$8,IF(G99=Precios!$R$9,Precios!$U$9,IF(G99=Precios!$R$10,Precios!$U$10,IF(G99=Precios!$R$11,Precios!$U$11,IF(G99=Precios!$R$12,Precios!$U$12,IF(G99=Precios!$R$120,Precios!$U$120,IF(G99=Precios!$R$14,Precios!$U$14,IF(G99=Precios!$R$15,Precios!$U$15,IF(G99=Precios!$R$16,Precios!$U$16,IF(G99=Precios!$R$17,Precios!$U$17,IF(G99=Precios!$R$18,Precios!$U$18,0)))))))))))))))*H99</f>
        <v>0</v>
      </c>
      <c r="Z99" s="46"/>
      <c r="AA99" s="271"/>
    </row>
    <row r="100" spans="1:27" x14ac:dyDescent="0.25">
      <c r="A100" s="225"/>
      <c r="B100" s="226"/>
      <c r="C100" s="227"/>
      <c r="D100" s="228"/>
      <c r="E100" s="228"/>
      <c r="F100" s="228"/>
      <c r="G100" s="230"/>
      <c r="H100" s="231"/>
      <c r="I100" s="232">
        <f>IF(G100=Precios!$R$4,Precios!$S$4,IF(G100=Precios!$R$5,Precios!$S$5,IF(G100=Precios!$R$6,Precios!$S$6,IF(G100=Precios!$R$7,Precios!$S$7,IF(G100=Precios!$R$8,Precios!$S$8,IF(G100=Precios!$R$9,Precios!$S$9,IF(G100=Precios!$R$10,Precios!$S$10,IF(G100=Precios!$R$11,Precios!$S$11,IF(G100=Precios!$R$12,Precios!$S$12,IF(G100=Precios!$R$120,Precios!$S$120,IF(G100=Precios!$R$14,Precios!$S$14,IF(G100=Precios!$R$15,Precios!$S$15,IF(G100=Precios!$R$16,Precios!$S$16,IF(G100=Precios!$R$17,Precios!$S$17,IF(G100=Precios!$R$18,Precios!$S$18,0)))))))))))))))</f>
        <v>0</v>
      </c>
      <c r="J100" s="230"/>
      <c r="K100" s="233">
        <f>+IF(J100=1,I100,IF(J100=2,I100*(1-Precios!$X$3),0))</f>
        <v>0</v>
      </c>
      <c r="L100" s="233">
        <f t="shared" si="7"/>
        <v>0</v>
      </c>
      <c r="M100" s="259">
        <f>+SUM(L100:L104)</f>
        <v>0</v>
      </c>
      <c r="N100" s="260">
        <f>+M100+P100+R100+S100</f>
        <v>0</v>
      </c>
      <c r="O100" s="261">
        <f>+IF(J100=1,N100*$O$89,0)</f>
        <v>0</v>
      </c>
      <c r="P100" s="262"/>
      <c r="Q100" s="263">
        <f>+N100-SUM(O100:P100)</f>
        <v>0</v>
      </c>
      <c r="R100" s="262"/>
      <c r="S100" s="262"/>
      <c r="T100" s="262"/>
      <c r="U100" s="264" t="e">
        <f>+(+O100+#REF!)/M100</f>
        <v>#REF!</v>
      </c>
      <c r="V100" s="265">
        <f>+Q100-SUM(R100:T100)</f>
        <v>0</v>
      </c>
      <c r="W100" s="266">
        <f>IF(J100=2,V100,0)</f>
        <v>0</v>
      </c>
      <c r="X100" s="267">
        <f>IF(J100=1,V100,0)</f>
        <v>0</v>
      </c>
      <c r="Y100" s="268">
        <f>IF(G100=Precios!$R$4,Precios!$U$4,IF(G100=Precios!$R$5,Precios!$U$5,IF(G100=Precios!$R$6,Precios!$U$6,IF(G100=Precios!$R$7,Precios!$U$7,IF(G100=Precios!$R$8,Precios!$U$8,IF(G100=Precios!$R$9,Precios!$U$9,IF(G100=Precios!$R$10,Precios!$U$10,IF(G100=Precios!$R$11,Precios!$U$11,IF(G100=Precios!$R$12,Precios!$U$12,IF(G100=Precios!$R$120,Precios!$U$120,IF(G100=Precios!$R$14,Precios!$U$14,IF(G100=Precios!$R$15,Precios!$U$15,IF(G100=Precios!$R$16,Precios!$U$16,IF(G100=Precios!$R$17,Precios!$U$17,IF(G100=Precios!$R$18,Precios!$U$18,0)))))))))))))))*H100</f>
        <v>0</v>
      </c>
      <c r="Z100" s="269">
        <f>+V100-SUM(Y100:Y104)</f>
        <v>0</v>
      </c>
      <c r="AA100" s="270" t="e">
        <f>+Z100/M100</f>
        <v>#DIV/0!</v>
      </c>
    </row>
    <row r="101" spans="1:27" x14ac:dyDescent="0.25">
      <c r="A101" s="234"/>
      <c r="B101" s="40"/>
      <c r="C101" s="41"/>
      <c r="D101" s="42"/>
      <c r="E101" s="42"/>
      <c r="F101" s="42"/>
      <c r="G101" s="48"/>
      <c r="H101" s="50"/>
      <c r="I101" s="168">
        <f>IF(G101=Precios!$R$4,Precios!$S$4,IF(G101=Precios!$R$5,Precios!$S$5,IF(G101=Precios!$R$6,Precios!$S$6,IF(G101=Precios!$R$7,Precios!$S$7,IF(G101=Precios!$R$8,Precios!$S$8,IF(G101=Precios!$R$9,Precios!$S$9,IF(G101=Precios!$R$10,Precios!$S$10,IF(G101=Precios!$R$11,Precios!$S$11,IF(G101=Precios!$R$12,Precios!$S$12,IF(G101=Precios!$R$120,Precios!$S$120,IF(G101=Precios!$R$14,Precios!$S$14,IF(G101=Precios!$R$15,Precios!$S$15,IF(G101=Precios!$R$16,Precios!$S$16,IF(G101=Precios!$R$17,Precios!$S$17,IF(G101=Precios!$R$18,Precios!$S$18,0)))))))))))))))</f>
        <v>0</v>
      </c>
      <c r="J101" s="50"/>
      <c r="K101" s="169">
        <f>+IF(J101=1,I101,IF(J101=2,I101*(1-Precios!$X$3),0))</f>
        <v>0</v>
      </c>
      <c r="L101" s="169">
        <f t="shared" si="7"/>
        <v>0</v>
      </c>
      <c r="M101" s="49"/>
      <c r="N101" s="43"/>
      <c r="O101" s="43"/>
      <c r="P101" s="43"/>
      <c r="Q101" s="43"/>
      <c r="R101" s="43"/>
      <c r="S101" s="43"/>
      <c r="T101" s="43"/>
      <c r="U101" s="91"/>
      <c r="V101" s="43"/>
      <c r="W101" s="43"/>
      <c r="X101" s="43"/>
      <c r="Y101" s="38">
        <f>IF(G101=Precios!$R$4,Precios!$U$4,IF(G101=Precios!$R$5,Precios!$U$5,IF(G101=Precios!$R$6,Precios!$U$6,IF(G101=Precios!$R$7,Precios!$U$7,IF(G101=Precios!$R$8,Precios!$U$8,IF(G101=Precios!$R$9,Precios!$U$9,IF(G101=Precios!$R$10,Precios!$U$10,IF(G101=Precios!$R$11,Precios!$U$11,IF(G101=Precios!$R$12,Precios!$U$12,IF(G101=Precios!$R$120,Precios!$U$120,IF(G101=Precios!$R$14,Precios!$U$14,IF(G101=Precios!$R$15,Precios!$U$15,IF(G101=Precios!$R$16,Precios!$U$16,IF(G101=Precios!$R$17,Precios!$U$17,IF(G101=Precios!$R$18,Precios!$U$18,0)))))))))))))))*H101</f>
        <v>0</v>
      </c>
      <c r="Z101" s="46"/>
      <c r="AA101" s="271"/>
    </row>
    <row r="102" spans="1:27" x14ac:dyDescent="0.25">
      <c r="A102" s="234"/>
      <c r="B102" s="40"/>
      <c r="C102" s="41"/>
      <c r="D102" s="42"/>
      <c r="E102" s="42"/>
      <c r="F102" s="42"/>
      <c r="G102" s="48"/>
      <c r="H102" s="50"/>
      <c r="I102" s="168">
        <f>IF(G102=Precios!$R$4,Precios!$S$4,IF(G102=Precios!$R$5,Precios!$S$5,IF(G102=Precios!$R$6,Precios!$S$6,IF(G102=Precios!$R$7,Precios!$S$7,IF(G102=Precios!$R$8,Precios!$S$8,IF(G102=Precios!$R$9,Precios!$S$9,IF(G102=Precios!$R$10,Precios!$S$10,IF(G102=Precios!$R$11,Precios!$S$11,IF(G102=Precios!$R$12,Precios!$S$12,IF(G102=Precios!$R$120,Precios!$S$120,IF(G102=Precios!$R$14,Precios!$S$14,IF(G102=Precios!$R$15,Precios!$S$15,IF(G102=Precios!$R$16,Precios!$S$16,IF(G102=Precios!$R$17,Precios!$S$17,IF(G102=Precios!$R$18,Precios!$S$18,0)))))))))))))))</f>
        <v>0</v>
      </c>
      <c r="J102" s="50"/>
      <c r="K102" s="169">
        <f>+IF(J102=1,I102,IF(J102=2,I102*(1-Precios!$X$3),0))</f>
        <v>0</v>
      </c>
      <c r="L102" s="169">
        <f t="shared" si="7"/>
        <v>0</v>
      </c>
      <c r="M102" s="49"/>
      <c r="N102" s="43"/>
      <c r="O102" s="43"/>
      <c r="P102" s="43"/>
      <c r="Q102" s="43"/>
      <c r="R102" s="43"/>
      <c r="S102" s="43"/>
      <c r="T102" s="43"/>
      <c r="U102" s="91"/>
      <c r="V102" s="43"/>
      <c r="W102" s="43"/>
      <c r="X102" s="43"/>
      <c r="Y102" s="38">
        <f>IF(G102=Precios!$R$4,Precios!$U$4,IF(G102=Precios!$R$5,Precios!$U$5,IF(G102=Precios!$R$6,Precios!$U$6,IF(G102=Precios!$R$7,Precios!$U$7,IF(G102=Precios!$R$8,Precios!$U$8,IF(G102=Precios!$R$9,Precios!$U$9,IF(G102=Precios!$R$10,Precios!$U$10,IF(G102=Precios!$R$11,Precios!$U$11,IF(G102=Precios!$R$12,Precios!$U$12,IF(G102=Precios!$R$120,Precios!$U$120,IF(G102=Precios!$R$14,Precios!$U$14,IF(G102=Precios!$R$15,Precios!$U$15,IF(G102=Precios!$R$16,Precios!$U$16,IF(G102=Precios!$R$17,Precios!$U$17,IF(G102=Precios!$R$18,Precios!$U$18,0)))))))))))))))*H102</f>
        <v>0</v>
      </c>
      <c r="Z102" s="46"/>
      <c r="AA102" s="271"/>
    </row>
    <row r="103" spans="1:27" x14ac:dyDescent="0.25">
      <c r="A103" s="234"/>
      <c r="B103" s="40"/>
      <c r="C103" s="41"/>
      <c r="D103" s="42"/>
      <c r="E103" s="42"/>
      <c r="F103" s="42"/>
      <c r="G103" s="48"/>
      <c r="H103" s="50"/>
      <c r="I103" s="168">
        <f>IF(G103=Precios!$R$4,Precios!$S$4,IF(G103=Precios!$R$5,Precios!$S$5,IF(G103=Precios!$R$6,Precios!$S$6,IF(G103=Precios!$R$7,Precios!$S$7,IF(G103=Precios!$R$8,Precios!$S$8,IF(G103=Precios!$R$9,Precios!$S$9,IF(G103=Precios!$R$10,Precios!$S$10,IF(G103=Precios!$R$11,Precios!$S$11,IF(G103=Precios!$R$12,Precios!$S$12,IF(G103=Precios!$R$120,Precios!$S$120,IF(G103=Precios!$R$14,Precios!$S$14,IF(G103=Precios!$R$15,Precios!$S$15,IF(G103=Precios!$R$16,Precios!$S$16,IF(G103=Precios!$R$17,Precios!$S$17,IF(G103=Precios!$R$18,Precios!$S$18,0)))))))))))))))</f>
        <v>0</v>
      </c>
      <c r="J103" s="50"/>
      <c r="K103" s="169">
        <f>+IF(J103=1,I103,IF(J103=2,I103*(1-Precios!$X$3),0))</f>
        <v>0</v>
      </c>
      <c r="L103" s="169">
        <f t="shared" si="7"/>
        <v>0</v>
      </c>
      <c r="M103" s="49"/>
      <c r="N103" s="43"/>
      <c r="O103" s="43"/>
      <c r="P103" s="43"/>
      <c r="Q103" s="43"/>
      <c r="R103" s="43"/>
      <c r="S103" s="43"/>
      <c r="T103" s="43"/>
      <c r="U103" s="91"/>
      <c r="V103" s="43"/>
      <c r="W103" s="43"/>
      <c r="X103" s="43"/>
      <c r="Y103" s="38">
        <f>IF(G103=Precios!$R$4,Precios!$U$4,IF(G103=Precios!$R$5,Precios!$U$5,IF(G103=Precios!$R$6,Precios!$U$6,IF(G103=Precios!$R$7,Precios!$U$7,IF(G103=Precios!$R$8,Precios!$U$8,IF(G103=Precios!$R$9,Precios!$U$9,IF(G103=Precios!$R$10,Precios!$U$10,IF(G103=Precios!$R$11,Precios!$U$11,IF(G103=Precios!$R$12,Precios!$U$12,IF(G103=Precios!$R$120,Precios!$U$120,IF(G103=Precios!$R$14,Precios!$U$14,IF(G103=Precios!$R$15,Precios!$U$15,IF(G103=Precios!$R$16,Precios!$U$16,IF(G103=Precios!$R$17,Precios!$U$17,IF(G103=Precios!$R$18,Precios!$U$18,0)))))))))))))))*H103</f>
        <v>0</v>
      </c>
      <c r="Z103" s="46"/>
      <c r="AA103" s="271"/>
    </row>
    <row r="104" spans="1:27" ht="15.75" thickBot="1" x14ac:dyDescent="0.3">
      <c r="A104" s="236"/>
      <c r="B104" s="237"/>
      <c r="C104" s="247"/>
      <c r="D104" s="239"/>
      <c r="E104" s="239"/>
      <c r="F104" s="239"/>
      <c r="G104" s="240"/>
      <c r="H104" s="241"/>
      <c r="I104" s="168">
        <f>IF(G104=Precios!$R$4,Precios!$S$4,IF(G104=Precios!$R$5,Precios!$S$5,IF(G104=Precios!$R$6,Precios!$S$6,IF(G104=Precios!$R$7,Precios!$S$7,IF(G104=Precios!$R$8,Precios!$S$8,IF(G104=Precios!$R$9,Precios!$S$9,IF(G104=Precios!$R$10,Precios!$S$10,IF(G104=Precios!$R$11,Precios!$S$11,IF(G104=Precios!$R$12,Precios!$S$12,IF(G104=Precios!$R$120,Precios!$S$120,IF(G104=Precios!$R$14,Precios!$S$14,IF(G104=Precios!$R$15,Precios!$S$15,IF(G104=Precios!$R$16,Precios!$S$16,IF(G104=Precios!$R$17,Precios!$S$17,IF(G104=Precios!$R$18,Precios!$S$18,0)))))))))))))))</f>
        <v>0</v>
      </c>
      <c r="J104" s="241"/>
      <c r="K104" s="243">
        <f>+IF(J104=1,I104,IF(J104=2,I104*(1-Precios!$X$3),0))</f>
        <v>0</v>
      </c>
      <c r="L104" s="243">
        <f t="shared" si="7"/>
        <v>0</v>
      </c>
      <c r="M104" s="272"/>
      <c r="N104" s="273"/>
      <c r="O104" s="273"/>
      <c r="P104" s="273"/>
      <c r="Q104" s="273"/>
      <c r="R104" s="273"/>
      <c r="S104" s="273"/>
      <c r="T104" s="273"/>
      <c r="U104" s="274"/>
      <c r="V104" s="273"/>
      <c r="W104" s="273"/>
      <c r="X104" s="273"/>
      <c r="Y104" s="281">
        <f>IF(G104=Precios!$R$4,Precios!$U$4,IF(G104=Precios!$R$5,Precios!$U$5,IF(G104=Precios!$R$6,Precios!$U$6,IF(G104=Precios!$R$7,Precios!$U$7,IF(G104=Precios!$R$8,Precios!$U$8,IF(G104=Precios!$R$9,Precios!$U$9,IF(G104=Precios!$R$10,Precios!$U$10,IF(G104=Precios!$R$11,Precios!$U$11,IF(G104=Precios!$R$12,Precios!$U$12,IF(G104=Precios!$R$120,Precios!$U$120,IF(G104=Precios!$R$14,Precios!$U$14,IF(G104=Precios!$R$15,Precios!$U$15,IF(G104=Precios!$R$16,Precios!$U$16,IF(G104=Precios!$R$17,Precios!$U$17,IF(G104=Precios!$R$18,Precios!$U$18,0)))))))))))))))*H104</f>
        <v>0</v>
      </c>
      <c r="Z104" s="275"/>
      <c r="AA104" s="276"/>
    </row>
    <row r="105" spans="1:27" x14ac:dyDescent="0.25">
      <c r="A105" s="278"/>
      <c r="B105" s="201"/>
      <c r="C105" s="219"/>
      <c r="D105" s="220"/>
      <c r="E105" s="220"/>
      <c r="F105" s="220"/>
      <c r="G105" s="222"/>
      <c r="H105" s="223"/>
      <c r="I105" s="232">
        <f>IF(G105=Precios!$R$4,Precios!$S$4,IF(G105=Precios!$R$5,Precios!$S$5,IF(G105=Precios!$R$6,Precios!$S$6,IF(G105=Precios!$R$7,Precios!$S$7,IF(G105=Precios!$R$8,Precios!$S$8,IF(G105=Precios!$R$9,Precios!$S$9,IF(G105=Precios!$R$10,Precios!$S$10,IF(G105=Precios!$R$11,Precios!$S$11,IF(G105=Precios!$R$12,Precios!$S$12,IF(G105=Precios!$R$120,Precios!$S$120,IF(G105=Precios!$R$14,Precios!$S$14,IF(G105=Precios!$R$15,Precios!$S$15,IF(G105=Precios!$R$16,Precios!$S$16,IF(G105=Precios!$R$17,Precios!$S$17,IF(G105=Precios!$R$18,Precios!$S$18,0)))))))))))))))</f>
        <v>0</v>
      </c>
      <c r="J105" s="222"/>
      <c r="K105" s="233">
        <f>+IF(J105=1,I105,IF(J105=2,I105*(1-Precios!$X$3),0))</f>
        <v>0</v>
      </c>
      <c r="L105" s="224">
        <f t="shared" si="7"/>
        <v>0</v>
      </c>
      <c r="M105" s="251">
        <f>+SUM(L105:L109)</f>
        <v>0</v>
      </c>
      <c r="N105" s="252">
        <f>+M105+P105+R105+S105</f>
        <v>0</v>
      </c>
      <c r="O105" s="253">
        <f>+IF(J105=1,N105*$O$89,0)</f>
        <v>0</v>
      </c>
      <c r="P105" s="39"/>
      <c r="Q105" s="29">
        <f>+N105-SUM(O105:P105)</f>
        <v>0</v>
      </c>
      <c r="R105" s="39"/>
      <c r="S105" s="39"/>
      <c r="T105" s="39"/>
      <c r="U105" s="254" t="e">
        <f>+(+O105+#REF!)/M105</f>
        <v>#REF!</v>
      </c>
      <c r="V105" s="255">
        <f>+Q105-SUM(R105:T105)</f>
        <v>0</v>
      </c>
      <c r="W105" s="256">
        <f>IF(J105=2,V105,0)</f>
        <v>0</v>
      </c>
      <c r="X105" s="257">
        <f>IF(J105=1,V105,0)</f>
        <v>0</v>
      </c>
      <c r="Y105" s="268">
        <f>IF(G105=Precios!$R$4,Precios!$U$4,IF(G105=Precios!$R$5,Precios!$U$5,IF(G105=Precios!$R$6,Precios!$U$6,IF(G105=Precios!$R$7,Precios!$U$7,IF(G105=Precios!$R$8,Precios!$U$8,IF(G105=Precios!$R$9,Precios!$U$9,IF(G105=Precios!$R$10,Precios!$U$10,IF(G105=Precios!$R$11,Precios!$U$11,IF(G105=Precios!$R$12,Precios!$U$12,IF(G105=Precios!$R$120,Precios!$U$120,IF(G105=Precios!$R$14,Precios!$U$14,IF(G105=Precios!$R$15,Precios!$U$15,IF(G105=Precios!$R$16,Precios!$U$16,IF(G105=Precios!$R$17,Precios!$U$17,IF(G105=Precios!$R$18,Precios!$U$18,0)))))))))))))))*H105</f>
        <v>0</v>
      </c>
      <c r="Z105" s="258">
        <f>+V105-SUM(Y105:Y109)</f>
        <v>0</v>
      </c>
      <c r="AA105" s="279" t="e">
        <f>+Z105/M105</f>
        <v>#DIV/0!</v>
      </c>
    </row>
    <row r="106" spans="1:27" x14ac:dyDescent="0.25">
      <c r="A106" s="234"/>
      <c r="B106" s="40"/>
      <c r="C106" s="41"/>
      <c r="D106" s="42"/>
      <c r="E106" s="42"/>
      <c r="F106" s="42"/>
      <c r="G106" s="48"/>
      <c r="H106" s="50"/>
      <c r="I106" s="168">
        <f>IF(G106=Precios!$R$4,Precios!$S$4,IF(G106=Precios!$R$5,Precios!$S$5,IF(G106=Precios!$R$6,Precios!$S$6,IF(G106=Precios!$R$7,Precios!$S$7,IF(G106=Precios!$R$8,Precios!$S$8,IF(G106=Precios!$R$9,Precios!$S$9,IF(G106=Precios!$R$10,Precios!$S$10,IF(G106=Precios!$R$11,Precios!$S$11,IF(G106=Precios!$R$12,Precios!$S$12,IF(G106=Precios!$R$120,Precios!$S$120,IF(G106=Precios!$R$14,Precios!$S$14,IF(G106=Precios!$R$15,Precios!$S$15,IF(G106=Precios!$R$16,Precios!$S$16,IF(G106=Precios!$R$17,Precios!$S$17,IF(G106=Precios!$R$18,Precios!$S$18,0)))))))))))))))</f>
        <v>0</v>
      </c>
      <c r="J106" s="50"/>
      <c r="K106" s="169">
        <f>+IF(J106=1,I106,IF(J106=2,I106*(1-Precios!$X$3),0))</f>
        <v>0</v>
      </c>
      <c r="L106" s="169">
        <f t="shared" si="7"/>
        <v>0</v>
      </c>
      <c r="M106" s="49"/>
      <c r="N106" s="43"/>
      <c r="O106" s="43"/>
      <c r="P106" s="43"/>
      <c r="Q106" s="43"/>
      <c r="R106" s="43"/>
      <c r="S106" s="43"/>
      <c r="T106" s="43"/>
      <c r="U106" s="91"/>
      <c r="V106" s="43"/>
      <c r="W106" s="43"/>
      <c r="X106" s="43"/>
      <c r="Y106" s="38">
        <f>IF(G106=Precios!$R$4,Precios!$U$4,IF(G106=Precios!$R$5,Precios!$U$5,IF(G106=Precios!$R$6,Precios!$U$6,IF(G106=Precios!$R$7,Precios!$U$7,IF(G106=Precios!$R$8,Precios!$U$8,IF(G106=Precios!$R$9,Precios!$U$9,IF(G106=Precios!$R$10,Precios!$U$10,IF(G106=Precios!$R$11,Precios!$U$11,IF(G106=Precios!$R$12,Precios!$U$12,IF(G106=Precios!$R$120,Precios!$U$120,IF(G106=Precios!$R$14,Precios!$U$14,IF(G106=Precios!$R$15,Precios!$U$15,IF(G106=Precios!$R$16,Precios!$U$16,IF(G106=Precios!$R$17,Precios!$U$17,IF(G106=Precios!$R$18,Precios!$U$18,0)))))))))))))))*H106</f>
        <v>0</v>
      </c>
      <c r="Z106" s="46"/>
      <c r="AA106" s="271"/>
    </row>
    <row r="107" spans="1:27" x14ac:dyDescent="0.25">
      <c r="A107" s="234"/>
      <c r="B107" s="40"/>
      <c r="C107" s="41"/>
      <c r="D107" s="42"/>
      <c r="E107" s="42"/>
      <c r="F107" s="42"/>
      <c r="G107" s="48"/>
      <c r="H107" s="50"/>
      <c r="I107" s="168">
        <f>IF(G107=Precios!$R$4,Precios!$S$4,IF(G107=Precios!$R$5,Precios!$S$5,IF(G107=Precios!$R$6,Precios!$S$6,IF(G107=Precios!$R$7,Precios!$S$7,IF(G107=Precios!$R$8,Precios!$S$8,IF(G107=Precios!$R$9,Precios!$S$9,IF(G107=Precios!$R$10,Precios!$S$10,IF(G107=Precios!$R$11,Precios!$S$11,IF(G107=Precios!$R$12,Precios!$S$12,IF(G107=Precios!$R$120,Precios!$S$120,IF(G107=Precios!$R$14,Precios!$S$14,IF(G107=Precios!$R$15,Precios!$S$15,IF(G107=Precios!$R$16,Precios!$S$16,IF(G107=Precios!$R$17,Precios!$S$17,IF(G107=Precios!$R$18,Precios!$S$18,0)))))))))))))))</f>
        <v>0</v>
      </c>
      <c r="J107" s="50"/>
      <c r="K107" s="169">
        <f>+IF(J107=1,I107,IF(J107=2,I107*(1-Precios!$X$3),0))</f>
        <v>0</v>
      </c>
      <c r="L107" s="169">
        <f t="shared" si="7"/>
        <v>0</v>
      </c>
      <c r="M107" s="49"/>
      <c r="N107" s="43"/>
      <c r="O107" s="43"/>
      <c r="P107" s="43"/>
      <c r="Q107" s="43"/>
      <c r="R107" s="43"/>
      <c r="S107" s="43"/>
      <c r="T107" s="43"/>
      <c r="U107" s="91"/>
      <c r="V107" s="43"/>
      <c r="W107" s="43"/>
      <c r="X107" s="43"/>
      <c r="Y107" s="38">
        <f>IF(G107=Precios!$R$4,Precios!$U$4,IF(G107=Precios!$R$5,Precios!$U$5,IF(G107=Precios!$R$6,Precios!$U$6,IF(G107=Precios!$R$7,Precios!$U$7,IF(G107=Precios!$R$8,Precios!$U$8,IF(G107=Precios!$R$9,Precios!$U$9,IF(G107=Precios!$R$10,Precios!$U$10,IF(G107=Precios!$R$11,Precios!$U$11,IF(G107=Precios!$R$12,Precios!$U$12,IF(G107=Precios!$R$120,Precios!$U$120,IF(G107=Precios!$R$14,Precios!$U$14,IF(G107=Precios!$R$15,Precios!$U$15,IF(G107=Precios!$R$16,Precios!$U$16,IF(G107=Precios!$R$17,Precios!$U$17,IF(G107=Precios!$R$18,Precios!$U$18,0)))))))))))))))*H107</f>
        <v>0</v>
      </c>
      <c r="Z107" s="46"/>
      <c r="AA107" s="271"/>
    </row>
    <row r="108" spans="1:27" x14ac:dyDescent="0.25">
      <c r="A108" s="234"/>
      <c r="B108" s="40"/>
      <c r="C108" s="41"/>
      <c r="D108" s="42"/>
      <c r="E108" s="42"/>
      <c r="F108" s="42"/>
      <c r="G108" s="48"/>
      <c r="H108" s="50"/>
      <c r="I108" s="168">
        <f>IF(G108=Precios!$R$4,Precios!$S$4,IF(G108=Precios!$R$5,Precios!$S$5,IF(G108=Precios!$R$6,Precios!$S$6,IF(G108=Precios!$R$7,Precios!$S$7,IF(G108=Precios!$R$8,Precios!$S$8,IF(G108=Precios!$R$9,Precios!$S$9,IF(G108=Precios!$R$10,Precios!$S$10,IF(G108=Precios!$R$11,Precios!$S$11,IF(G108=Precios!$R$12,Precios!$S$12,IF(G108=Precios!$R$120,Precios!$S$120,IF(G108=Precios!$R$14,Precios!$S$14,IF(G108=Precios!$R$15,Precios!$S$15,IF(G108=Precios!$R$16,Precios!$S$16,IF(G108=Precios!$R$17,Precios!$S$17,IF(G108=Precios!$R$18,Precios!$S$18,0)))))))))))))))</f>
        <v>0</v>
      </c>
      <c r="J108" s="50"/>
      <c r="K108" s="169">
        <f>+IF(J108=1,I108,IF(J108=2,I108*(1-Precios!$X$3),0))</f>
        <v>0</v>
      </c>
      <c r="L108" s="169">
        <f t="shared" si="7"/>
        <v>0</v>
      </c>
      <c r="M108" s="49"/>
      <c r="N108" s="43"/>
      <c r="O108" s="43"/>
      <c r="P108" s="43"/>
      <c r="Q108" s="43"/>
      <c r="R108" s="43"/>
      <c r="S108" s="43"/>
      <c r="T108" s="43"/>
      <c r="U108" s="91"/>
      <c r="V108" s="43"/>
      <c r="W108" s="43"/>
      <c r="X108" s="43"/>
      <c r="Y108" s="38">
        <f>IF(G108=Precios!$R$4,Precios!$U$4,IF(G108=Precios!$R$5,Precios!$U$5,IF(G108=Precios!$R$6,Precios!$U$6,IF(G108=Precios!$R$7,Precios!$U$7,IF(G108=Precios!$R$8,Precios!$U$8,IF(G108=Precios!$R$9,Precios!$U$9,IF(G108=Precios!$R$10,Precios!$U$10,IF(G108=Precios!$R$11,Precios!$U$11,IF(G108=Precios!$R$12,Precios!$U$12,IF(G108=Precios!$R$120,Precios!$U$120,IF(G108=Precios!$R$14,Precios!$U$14,IF(G108=Precios!$R$15,Precios!$U$15,IF(G108=Precios!$R$16,Precios!$U$16,IF(G108=Precios!$R$17,Precios!$U$17,IF(G108=Precios!$R$18,Precios!$U$18,0)))))))))))))))*H108</f>
        <v>0</v>
      </c>
      <c r="Z108" s="46"/>
      <c r="AA108" s="271"/>
    </row>
    <row r="109" spans="1:27" ht="15.75" thickBot="1" x14ac:dyDescent="0.3">
      <c r="A109" s="234"/>
      <c r="B109" s="40"/>
      <c r="C109" s="41"/>
      <c r="D109" s="42"/>
      <c r="E109" s="42"/>
      <c r="F109" s="42"/>
      <c r="G109" s="244"/>
      <c r="H109" s="245"/>
      <c r="I109" s="168">
        <f>IF(G109=Precios!$R$4,Precios!$S$4,IF(G109=Precios!$R$5,Precios!$S$5,IF(G109=Precios!$R$6,Precios!$S$6,IF(G109=Precios!$R$7,Precios!$S$7,IF(G109=Precios!$R$8,Precios!$S$8,IF(G109=Precios!$R$9,Precios!$S$9,IF(G109=Precios!$R$10,Precios!$S$10,IF(G109=Precios!$R$11,Precios!$S$11,IF(G109=Precios!$R$12,Precios!$S$12,IF(G109=Precios!$R$120,Precios!$S$120,IF(G109=Precios!$R$14,Precios!$S$14,IF(G109=Precios!$R$15,Precios!$S$15,IF(G109=Precios!$R$16,Precios!$S$16,IF(G109=Precios!$R$17,Precios!$S$17,IF(G109=Precios!$R$18,Precios!$S$18,0)))))))))))))))</f>
        <v>0</v>
      </c>
      <c r="J109" s="245"/>
      <c r="K109" s="243">
        <f>+IF(J109=1,I109,IF(J109=2,I109*(1-Precios!$X$3),0))</f>
        <v>0</v>
      </c>
      <c r="L109" s="246">
        <f t="shared" si="7"/>
        <v>0</v>
      </c>
      <c r="M109" s="49"/>
      <c r="N109" s="43"/>
      <c r="O109" s="43"/>
      <c r="P109" s="43"/>
      <c r="Q109" s="43"/>
      <c r="R109" s="43"/>
      <c r="S109" s="43"/>
      <c r="T109" s="43"/>
      <c r="U109" s="91"/>
      <c r="V109" s="43"/>
      <c r="W109" s="43"/>
      <c r="X109" s="43"/>
      <c r="Y109" s="281">
        <f>IF(G109=Precios!$R$4,Precios!$U$4,IF(G109=Precios!$R$5,Precios!$U$5,IF(G109=Precios!$R$6,Precios!$U$6,IF(G109=Precios!$R$7,Precios!$U$7,IF(G109=Precios!$R$8,Precios!$U$8,IF(G109=Precios!$R$9,Precios!$U$9,IF(G109=Precios!$R$10,Precios!$U$10,IF(G109=Precios!$R$11,Precios!$U$11,IF(G109=Precios!$R$12,Precios!$U$12,IF(G109=Precios!$R$120,Precios!$U$120,IF(G109=Precios!$R$14,Precios!$U$14,IF(G109=Precios!$R$15,Precios!$U$15,IF(G109=Precios!$R$16,Precios!$U$16,IF(G109=Precios!$R$17,Precios!$U$17,IF(G109=Precios!$R$18,Precios!$U$18,0)))))))))))))))*H109</f>
        <v>0</v>
      </c>
      <c r="Z109" s="46"/>
      <c r="AA109" s="271"/>
    </row>
    <row r="110" spans="1:27" x14ac:dyDescent="0.25">
      <c r="A110" s="225"/>
      <c r="B110" s="226"/>
      <c r="C110" s="227"/>
      <c r="D110" s="228"/>
      <c r="E110" s="228"/>
      <c r="F110" s="228"/>
      <c r="G110" s="230"/>
      <c r="H110" s="231"/>
      <c r="I110" s="232">
        <f>IF(G110=Precios!$R$4,Precios!$S$4,IF(G110=Precios!$R$5,Precios!$S$5,IF(G110=Precios!$R$6,Precios!$S$6,IF(G110=Precios!$R$7,Precios!$S$7,IF(G110=Precios!$R$8,Precios!$S$8,IF(G110=Precios!$R$9,Precios!$S$9,IF(G110=Precios!$R$10,Precios!$S$10,IF(G110=Precios!$R$11,Precios!$S$11,IF(G110=Precios!$R$12,Precios!$S$12,IF(G110=Precios!$R$120,Precios!$S$120,IF(G110=Precios!$R$14,Precios!$S$14,IF(G110=Precios!$R$15,Precios!$S$15,IF(G110=Precios!$R$16,Precios!$S$16,IF(G110=Precios!$R$17,Precios!$S$17,IF(G110=Precios!$R$18,Precios!$S$18,0)))))))))))))))</f>
        <v>0</v>
      </c>
      <c r="J110" s="230"/>
      <c r="K110" s="233">
        <f>+IF(J110=1,I110,IF(J110=2,I110*(1-Precios!$X$3),0))</f>
        <v>0</v>
      </c>
      <c r="L110" s="233">
        <f t="shared" ref="L110:L174" si="8">H110*K110</f>
        <v>0</v>
      </c>
      <c r="M110" s="259">
        <f>+SUM(L110:L114)</f>
        <v>0</v>
      </c>
      <c r="N110" s="260">
        <f>+M110+P110+R110+S110</f>
        <v>0</v>
      </c>
      <c r="O110" s="261">
        <f>+IF(J110=1,N110*$O$89,0)</f>
        <v>0</v>
      </c>
      <c r="P110" s="262"/>
      <c r="Q110" s="263">
        <f>+N110-SUM(O110:P110)</f>
        <v>0</v>
      </c>
      <c r="R110" s="262"/>
      <c r="S110" s="262"/>
      <c r="T110" s="262"/>
      <c r="U110" s="264" t="e">
        <f>+(+O110+#REF!)/M110</f>
        <v>#REF!</v>
      </c>
      <c r="V110" s="265">
        <f>+Q110-SUM(R110:T110)</f>
        <v>0</v>
      </c>
      <c r="W110" s="266">
        <f>IF(J110=2,V110,0)</f>
        <v>0</v>
      </c>
      <c r="X110" s="267">
        <f>IF(J110=1,V110,0)</f>
        <v>0</v>
      </c>
      <c r="Y110" s="268">
        <f>IF(G110=Precios!$R$4,Precios!$U$4,IF(G110=Precios!$R$5,Precios!$U$5,IF(G110=Precios!$R$6,Precios!$U$6,IF(G110=Precios!$R$7,Precios!$U$7,IF(G110=Precios!$R$8,Precios!$U$8,IF(G110=Precios!$R$9,Precios!$U$9,IF(G110=Precios!$R$10,Precios!$U$10,IF(G110=Precios!$R$11,Precios!$U$11,IF(G110=Precios!$R$12,Precios!$U$12,IF(G110=Precios!$R$120,Precios!$U$120,IF(G110=Precios!$R$14,Precios!$U$14,IF(G110=Precios!$R$15,Precios!$U$15,IF(G110=Precios!$R$16,Precios!$U$16,IF(G110=Precios!$R$17,Precios!$U$17,IF(G110=Precios!$R$18,Precios!$U$18,0)))))))))))))))*H110</f>
        <v>0</v>
      </c>
      <c r="Z110" s="269">
        <f>+V110-SUM(Y110:Y114)</f>
        <v>0</v>
      </c>
      <c r="AA110" s="270" t="e">
        <f>+Z110/M110</f>
        <v>#DIV/0!</v>
      </c>
    </row>
    <row r="111" spans="1:27" x14ac:dyDescent="0.25">
      <c r="A111" s="234"/>
      <c r="B111" s="40"/>
      <c r="C111" s="41"/>
      <c r="D111" s="42"/>
      <c r="E111" s="42"/>
      <c r="F111" s="42"/>
      <c r="G111" s="48"/>
      <c r="H111" s="50"/>
      <c r="I111" s="168">
        <f>IF(G111=Precios!$R$4,Precios!$S$4,IF(G111=Precios!$R$5,Precios!$S$5,IF(G111=Precios!$R$6,Precios!$S$6,IF(G111=Precios!$R$7,Precios!$S$7,IF(G111=Precios!$R$8,Precios!$S$8,IF(G111=Precios!$R$9,Precios!$S$9,IF(G111=Precios!$R$10,Precios!$S$10,IF(G111=Precios!$R$11,Precios!$S$11,IF(G111=Precios!$R$12,Precios!$S$12,IF(G111=Precios!$R$120,Precios!$S$120,IF(G111=Precios!$R$14,Precios!$S$14,IF(G111=Precios!$R$15,Precios!$S$15,IF(G111=Precios!$R$16,Precios!$S$16,IF(G111=Precios!$R$17,Precios!$S$17,IF(G111=Precios!$R$18,Precios!$S$18,0)))))))))))))))</f>
        <v>0</v>
      </c>
      <c r="J111" s="50"/>
      <c r="K111" s="169">
        <f>+IF(J111=1,I111,IF(J111=2,I111*(1-Precios!$X$3),0))</f>
        <v>0</v>
      </c>
      <c r="L111" s="169">
        <f t="shared" si="8"/>
        <v>0</v>
      </c>
      <c r="M111" s="49"/>
      <c r="N111" s="43"/>
      <c r="O111" s="43"/>
      <c r="P111" s="43"/>
      <c r="Q111" s="43"/>
      <c r="R111" s="43"/>
      <c r="S111" s="43"/>
      <c r="T111" s="43"/>
      <c r="U111" s="91"/>
      <c r="V111" s="43"/>
      <c r="W111" s="43"/>
      <c r="X111" s="43"/>
      <c r="Y111" s="38">
        <f>IF(G111=Precios!$R$4,Precios!$U$4,IF(G111=Precios!$R$5,Precios!$U$5,IF(G111=Precios!$R$6,Precios!$U$6,IF(G111=Precios!$R$7,Precios!$U$7,IF(G111=Precios!$R$8,Precios!$U$8,IF(G111=Precios!$R$9,Precios!$U$9,IF(G111=Precios!$R$10,Precios!$U$10,IF(G111=Precios!$R$11,Precios!$U$11,IF(G111=Precios!$R$12,Precios!$U$12,IF(G111=Precios!$R$120,Precios!$U$120,IF(G111=Precios!$R$14,Precios!$U$14,IF(G111=Precios!$R$15,Precios!$U$15,IF(G111=Precios!$R$16,Precios!$U$16,IF(G111=Precios!$R$17,Precios!$U$17,IF(G111=Precios!$R$18,Precios!$U$18,0)))))))))))))))*H111</f>
        <v>0</v>
      </c>
      <c r="Z111" s="46"/>
      <c r="AA111" s="271"/>
    </row>
    <row r="112" spans="1:27" x14ac:dyDescent="0.25">
      <c r="A112" s="234"/>
      <c r="B112" s="40"/>
      <c r="C112" s="41"/>
      <c r="D112" s="42"/>
      <c r="E112" s="42"/>
      <c r="F112" s="42"/>
      <c r="G112" s="48"/>
      <c r="H112" s="50"/>
      <c r="I112" s="168">
        <f>IF(G112=Precios!$R$4,Precios!$S$4,IF(G112=Precios!$R$5,Precios!$S$5,IF(G112=Precios!$R$6,Precios!$S$6,IF(G112=Precios!$R$7,Precios!$S$7,IF(G112=Precios!$R$8,Precios!$S$8,IF(G112=Precios!$R$9,Precios!$S$9,IF(G112=Precios!$R$10,Precios!$S$10,IF(G112=Precios!$R$11,Precios!$S$11,IF(G112=Precios!$R$12,Precios!$S$12,IF(G112=Precios!$R$120,Precios!$S$120,IF(G112=Precios!$R$14,Precios!$S$14,IF(G112=Precios!$R$15,Precios!$S$15,IF(G112=Precios!$R$16,Precios!$S$16,IF(G112=Precios!$R$17,Precios!$S$17,IF(G112=Precios!$R$18,Precios!$S$18,0)))))))))))))))</f>
        <v>0</v>
      </c>
      <c r="J112" s="50"/>
      <c r="K112" s="169">
        <f>+IF(J112=1,I112,IF(J112=2,I112*(1-Precios!$X$3),0))</f>
        <v>0</v>
      </c>
      <c r="L112" s="169">
        <f t="shared" si="8"/>
        <v>0</v>
      </c>
      <c r="M112" s="49"/>
      <c r="N112" s="43"/>
      <c r="O112" s="43"/>
      <c r="P112" s="43"/>
      <c r="Q112" s="43"/>
      <c r="R112" s="43"/>
      <c r="S112" s="43"/>
      <c r="T112" s="43"/>
      <c r="U112" s="91"/>
      <c r="V112" s="43"/>
      <c r="W112" s="43"/>
      <c r="X112" s="43"/>
      <c r="Y112" s="38">
        <f>IF(G112=Precios!$R$4,Precios!$U$4,IF(G112=Precios!$R$5,Precios!$U$5,IF(G112=Precios!$R$6,Precios!$U$6,IF(G112=Precios!$R$7,Precios!$U$7,IF(G112=Precios!$R$8,Precios!$U$8,IF(G112=Precios!$R$9,Precios!$U$9,IF(G112=Precios!$R$10,Precios!$U$10,IF(G112=Precios!$R$11,Precios!$U$11,IF(G112=Precios!$R$12,Precios!$U$12,IF(G112=Precios!$R$120,Precios!$U$120,IF(G112=Precios!$R$14,Precios!$U$14,IF(G112=Precios!$R$15,Precios!$U$15,IF(G112=Precios!$R$16,Precios!$U$16,IF(G112=Precios!$R$17,Precios!$U$17,IF(G112=Precios!$R$18,Precios!$U$18,0)))))))))))))))*H112</f>
        <v>0</v>
      </c>
      <c r="Z112" s="46"/>
      <c r="AA112" s="271"/>
    </row>
    <row r="113" spans="1:27" x14ac:dyDescent="0.25">
      <c r="A113" s="234"/>
      <c r="B113" s="40"/>
      <c r="C113" s="41"/>
      <c r="D113" s="42"/>
      <c r="E113" s="42"/>
      <c r="F113" s="42"/>
      <c r="G113" s="48"/>
      <c r="H113" s="50"/>
      <c r="I113" s="168">
        <f>IF(G113=Precios!$R$4,Precios!$S$4,IF(G113=Precios!$R$5,Precios!$S$5,IF(G113=Precios!$R$6,Precios!$S$6,IF(G113=Precios!$R$7,Precios!$S$7,IF(G113=Precios!$R$8,Precios!$S$8,IF(G113=Precios!$R$9,Precios!$S$9,IF(G113=Precios!$R$10,Precios!$S$10,IF(G113=Precios!$R$11,Precios!$S$11,IF(G113=Precios!$R$12,Precios!$S$12,IF(G113=Precios!$R$120,Precios!$S$120,IF(G113=Precios!$R$14,Precios!$S$14,IF(G113=Precios!$R$15,Precios!$S$15,IF(G113=Precios!$R$16,Precios!$S$16,IF(G113=Precios!$R$17,Precios!$S$17,IF(G113=Precios!$R$18,Precios!$S$18,0)))))))))))))))</f>
        <v>0</v>
      </c>
      <c r="J113" s="50"/>
      <c r="K113" s="169">
        <f>+IF(J113=1,I113,IF(J113=2,I113*(1-Precios!$X$3),0))</f>
        <v>0</v>
      </c>
      <c r="L113" s="169">
        <f t="shared" si="8"/>
        <v>0</v>
      </c>
      <c r="M113" s="49"/>
      <c r="N113" s="43"/>
      <c r="O113" s="43"/>
      <c r="P113" s="43"/>
      <c r="Q113" s="43"/>
      <c r="R113" s="43"/>
      <c r="S113" s="43"/>
      <c r="T113" s="43"/>
      <c r="U113" s="91"/>
      <c r="V113" s="43"/>
      <c r="W113" s="43"/>
      <c r="X113" s="43"/>
      <c r="Y113" s="38">
        <f>IF(G113=Precios!$R$4,Precios!$U$4,IF(G113=Precios!$R$5,Precios!$U$5,IF(G113=Precios!$R$6,Precios!$U$6,IF(G113=Precios!$R$7,Precios!$U$7,IF(G113=Precios!$R$8,Precios!$U$8,IF(G113=Precios!$R$9,Precios!$U$9,IF(G113=Precios!$R$10,Precios!$U$10,IF(G113=Precios!$R$11,Precios!$U$11,IF(G113=Precios!$R$12,Precios!$U$12,IF(G113=Precios!$R$120,Precios!$U$120,IF(G113=Precios!$R$14,Precios!$U$14,IF(G113=Precios!$R$15,Precios!$U$15,IF(G113=Precios!$R$16,Precios!$U$16,IF(G113=Precios!$R$17,Precios!$U$17,IF(G113=Precios!$R$18,Precios!$U$18,0)))))))))))))))*H113</f>
        <v>0</v>
      </c>
      <c r="Z113" s="46"/>
      <c r="AA113" s="271"/>
    </row>
    <row r="114" spans="1:27" ht="15.75" thickBot="1" x14ac:dyDescent="0.3">
      <c r="A114" s="236"/>
      <c r="B114" s="237"/>
      <c r="C114" s="247"/>
      <c r="D114" s="239"/>
      <c r="E114" s="239"/>
      <c r="F114" s="239"/>
      <c r="G114" s="240"/>
      <c r="H114" s="241"/>
      <c r="I114" s="168">
        <f>IF(G114=Precios!$R$4,Precios!$S$4,IF(G114=Precios!$R$5,Precios!$S$5,IF(G114=Precios!$R$6,Precios!$S$6,IF(G114=Precios!$R$7,Precios!$S$7,IF(G114=Precios!$R$8,Precios!$S$8,IF(G114=Precios!$R$9,Precios!$S$9,IF(G114=Precios!$R$10,Precios!$S$10,IF(G114=Precios!$R$11,Precios!$S$11,IF(G114=Precios!$R$12,Precios!$S$12,IF(G114=Precios!$R$120,Precios!$S$120,IF(G114=Precios!$R$14,Precios!$S$14,IF(G114=Precios!$R$15,Precios!$S$15,IF(G114=Precios!$R$16,Precios!$S$16,IF(G114=Precios!$R$17,Precios!$S$17,IF(G114=Precios!$R$18,Precios!$S$18,0)))))))))))))))</f>
        <v>0</v>
      </c>
      <c r="J114" s="241"/>
      <c r="K114" s="243">
        <f>+IF(J114=1,I114,IF(J114=2,I114*(1-Precios!$X$3),0))</f>
        <v>0</v>
      </c>
      <c r="L114" s="243">
        <f t="shared" si="8"/>
        <v>0</v>
      </c>
      <c r="M114" s="272"/>
      <c r="N114" s="273"/>
      <c r="O114" s="273"/>
      <c r="P114" s="273"/>
      <c r="Q114" s="273"/>
      <c r="R114" s="273"/>
      <c r="S114" s="273"/>
      <c r="T114" s="273"/>
      <c r="U114" s="274"/>
      <c r="V114" s="273"/>
      <c r="W114" s="273"/>
      <c r="X114" s="273"/>
      <c r="Y114" s="281">
        <f>IF(G114=Precios!$R$4,Precios!$U$4,IF(G114=Precios!$R$5,Precios!$U$5,IF(G114=Precios!$R$6,Precios!$U$6,IF(G114=Precios!$R$7,Precios!$U$7,IF(G114=Precios!$R$8,Precios!$U$8,IF(G114=Precios!$R$9,Precios!$U$9,IF(G114=Precios!$R$10,Precios!$U$10,IF(G114=Precios!$R$11,Precios!$U$11,IF(G114=Precios!$R$12,Precios!$U$12,IF(G114=Precios!$R$120,Precios!$U$120,IF(G114=Precios!$R$14,Precios!$U$14,IF(G114=Precios!$R$15,Precios!$U$15,IF(G114=Precios!$R$16,Precios!$U$16,IF(G114=Precios!$R$17,Precios!$U$17,IF(G114=Precios!$R$18,Precios!$U$18,0)))))))))))))))*H114</f>
        <v>0</v>
      </c>
      <c r="Z114" s="275"/>
      <c r="AA114" s="276"/>
    </row>
    <row r="115" spans="1:27" x14ac:dyDescent="0.25">
      <c r="A115" s="225"/>
      <c r="B115" s="226"/>
      <c r="C115" s="227"/>
      <c r="D115" s="228"/>
      <c r="E115" s="228"/>
      <c r="F115" s="228"/>
      <c r="G115" s="230"/>
      <c r="H115" s="231"/>
      <c r="I115" s="232">
        <f>IF(G115=Precios!$R$4,Precios!$S$4,IF(G115=Precios!$R$5,Precios!$S$5,IF(G115=Precios!$R$6,Precios!$S$6,IF(G115=Precios!$R$7,Precios!$S$7,IF(G115=Precios!$R$8,Precios!$S$8,IF(G115=Precios!$R$9,Precios!$S$9,IF(G115=Precios!$R$10,Precios!$S$10,IF(G115=Precios!$R$11,Precios!$S$11,IF(G115=Precios!$R$12,Precios!$S$12,IF(G115=Precios!$R$120,Precios!$S$120,IF(G115=Precios!$R$14,Precios!$S$14,IF(G115=Precios!$R$15,Precios!$S$15,IF(G115=Precios!$R$16,Precios!$S$16,IF(G115=Precios!$R$17,Precios!$S$17,IF(G115=Precios!$R$18,Precios!$S$18,0)))))))))))))))</f>
        <v>0</v>
      </c>
      <c r="J115" s="230"/>
      <c r="K115" s="233">
        <f>+IF(J115=1,I115,IF(J115=2,I115*(1-Precios!$X$3),0))</f>
        <v>0</v>
      </c>
      <c r="L115" s="233">
        <f t="shared" ref="L115:L144" si="9">H115*K115</f>
        <v>0</v>
      </c>
      <c r="M115" s="259">
        <f>+SUM(L115:L119)</f>
        <v>0</v>
      </c>
      <c r="N115" s="260">
        <f>+M115+P115+R115+S115</f>
        <v>0</v>
      </c>
      <c r="O115" s="261">
        <f>+IF(J115=1,N115*$O$89,0)</f>
        <v>0</v>
      </c>
      <c r="P115" s="262"/>
      <c r="Q115" s="263">
        <f>+N115-SUM(O115:P115)</f>
        <v>0</v>
      </c>
      <c r="R115" s="262"/>
      <c r="S115" s="262"/>
      <c r="T115" s="262"/>
      <c r="U115" s="264" t="e">
        <f>+(+O115+#REF!)/M115</f>
        <v>#REF!</v>
      </c>
      <c r="V115" s="265">
        <f>+Q115-SUM(R115:T115)</f>
        <v>0</v>
      </c>
      <c r="W115" s="266">
        <f>IF(J115=2,V115,0)</f>
        <v>0</v>
      </c>
      <c r="X115" s="267">
        <f>IF(J115=1,V115,0)</f>
        <v>0</v>
      </c>
      <c r="Y115" s="268">
        <f>IF(G115=Precios!$R$4,Precios!$U$4,IF(G115=Precios!$R$5,Precios!$U$5,IF(G115=Precios!$R$6,Precios!$U$6,IF(G115=Precios!$R$7,Precios!$U$7,IF(G115=Precios!$R$8,Precios!$U$8,IF(G115=Precios!$R$9,Precios!$U$9,IF(G115=Precios!$R$10,Precios!$U$10,IF(G115=Precios!$R$11,Precios!$U$11,IF(G115=Precios!$R$12,Precios!$U$12,IF(G115=Precios!$R$120,Precios!$U$120,IF(G115=Precios!$R$14,Precios!$U$14,IF(G115=Precios!$R$15,Precios!$U$15,IF(G115=Precios!$R$16,Precios!$U$16,IF(G115=Precios!$R$17,Precios!$U$17,IF(G115=Precios!$R$18,Precios!$U$18,0)))))))))))))))*H115</f>
        <v>0</v>
      </c>
      <c r="Z115" s="269">
        <f>+V115-SUM(Y115:Y119)</f>
        <v>0</v>
      </c>
      <c r="AA115" s="270" t="e">
        <f>+Z115/M115</f>
        <v>#DIV/0!</v>
      </c>
    </row>
    <row r="116" spans="1:27" x14ac:dyDescent="0.25">
      <c r="A116" s="234"/>
      <c r="B116" s="40"/>
      <c r="C116" s="41"/>
      <c r="D116" s="42"/>
      <c r="E116" s="42"/>
      <c r="F116" s="42"/>
      <c r="G116" s="48"/>
      <c r="H116" s="50"/>
      <c r="I116" s="168">
        <f>IF(G116=Precios!$R$4,Precios!$S$4,IF(G116=Precios!$R$5,Precios!$S$5,IF(G116=Precios!$R$6,Precios!$S$6,IF(G116=Precios!$R$7,Precios!$S$7,IF(G116=Precios!$R$8,Precios!$S$8,IF(G116=Precios!$R$9,Precios!$S$9,IF(G116=Precios!$R$10,Precios!$S$10,IF(G116=Precios!$R$11,Precios!$S$11,IF(G116=Precios!$R$12,Precios!$S$12,IF(G116=Precios!$R$120,Precios!$S$120,IF(G116=Precios!$R$14,Precios!$S$14,IF(G116=Precios!$R$15,Precios!$S$15,IF(G116=Precios!$R$16,Precios!$S$16,IF(G116=Precios!$R$17,Precios!$S$17,IF(G116=Precios!$R$18,Precios!$S$18,0)))))))))))))))</f>
        <v>0</v>
      </c>
      <c r="J116" s="50"/>
      <c r="K116" s="169">
        <f>+IF(J116=1,I116,IF(J116=2,I116*(1-Precios!$X$3),0))</f>
        <v>0</v>
      </c>
      <c r="L116" s="169">
        <f t="shared" si="9"/>
        <v>0</v>
      </c>
      <c r="M116" s="49"/>
      <c r="N116" s="43"/>
      <c r="O116" s="43"/>
      <c r="P116" s="43"/>
      <c r="Q116" s="43"/>
      <c r="R116" s="43"/>
      <c r="S116" s="43"/>
      <c r="T116" s="43"/>
      <c r="U116" s="91"/>
      <c r="V116" s="43"/>
      <c r="W116" s="43"/>
      <c r="X116" s="43"/>
      <c r="Y116" s="38">
        <f>IF(G116=Precios!$R$4,Precios!$U$4,IF(G116=Precios!$R$5,Precios!$U$5,IF(G116=Precios!$R$6,Precios!$U$6,IF(G116=Precios!$R$7,Precios!$U$7,IF(G116=Precios!$R$8,Precios!$U$8,IF(G116=Precios!$R$9,Precios!$U$9,IF(G116=Precios!$R$10,Precios!$U$10,IF(G116=Precios!$R$11,Precios!$U$11,IF(G116=Precios!$R$12,Precios!$U$12,IF(G116=Precios!$R$120,Precios!$U$120,IF(G116=Precios!$R$14,Precios!$U$14,IF(G116=Precios!$R$15,Precios!$U$15,IF(G116=Precios!$R$16,Precios!$U$16,IF(G116=Precios!$R$17,Precios!$U$17,IF(G116=Precios!$R$18,Precios!$U$18,0)))))))))))))))*H116</f>
        <v>0</v>
      </c>
      <c r="Z116" s="46"/>
      <c r="AA116" s="271"/>
    </row>
    <row r="117" spans="1:27" x14ac:dyDescent="0.25">
      <c r="A117" s="234"/>
      <c r="B117" s="40"/>
      <c r="C117" s="41"/>
      <c r="D117" s="42"/>
      <c r="E117" s="42"/>
      <c r="F117" s="42"/>
      <c r="G117" s="48"/>
      <c r="H117" s="50"/>
      <c r="I117" s="168">
        <f>IF(G117=Precios!$R$4,Precios!$S$4,IF(G117=Precios!$R$5,Precios!$S$5,IF(G117=Precios!$R$6,Precios!$S$6,IF(G117=Precios!$R$7,Precios!$S$7,IF(G117=Precios!$R$8,Precios!$S$8,IF(G117=Precios!$R$9,Precios!$S$9,IF(G117=Precios!$R$10,Precios!$S$10,IF(G117=Precios!$R$11,Precios!$S$11,IF(G117=Precios!$R$12,Precios!$S$12,IF(G117=Precios!$R$120,Precios!$S$120,IF(G117=Precios!$R$14,Precios!$S$14,IF(G117=Precios!$R$15,Precios!$S$15,IF(G117=Precios!$R$16,Precios!$S$16,IF(G117=Precios!$R$17,Precios!$S$17,IF(G117=Precios!$R$18,Precios!$S$18,0)))))))))))))))</f>
        <v>0</v>
      </c>
      <c r="J117" s="50"/>
      <c r="K117" s="169">
        <f>+IF(J117=1,I117,IF(J117=2,I117*(1-Precios!$X$3),0))</f>
        <v>0</v>
      </c>
      <c r="L117" s="169">
        <f t="shared" si="9"/>
        <v>0</v>
      </c>
      <c r="M117" s="49"/>
      <c r="N117" s="43"/>
      <c r="O117" s="43"/>
      <c r="P117" s="43"/>
      <c r="Q117" s="43"/>
      <c r="R117" s="43"/>
      <c r="S117" s="43"/>
      <c r="T117" s="43"/>
      <c r="U117" s="91"/>
      <c r="V117" s="43"/>
      <c r="W117" s="43"/>
      <c r="X117" s="43"/>
      <c r="Y117" s="38">
        <f>IF(G117=Precios!$R$4,Precios!$U$4,IF(G117=Precios!$R$5,Precios!$U$5,IF(G117=Precios!$R$6,Precios!$U$6,IF(G117=Precios!$R$7,Precios!$U$7,IF(G117=Precios!$R$8,Precios!$U$8,IF(G117=Precios!$R$9,Precios!$U$9,IF(G117=Precios!$R$10,Precios!$U$10,IF(G117=Precios!$R$11,Precios!$U$11,IF(G117=Precios!$R$12,Precios!$U$12,IF(G117=Precios!$R$120,Precios!$U$120,IF(G117=Precios!$R$14,Precios!$U$14,IF(G117=Precios!$R$15,Precios!$U$15,IF(G117=Precios!$R$16,Precios!$U$16,IF(G117=Precios!$R$17,Precios!$U$17,IF(G117=Precios!$R$18,Precios!$U$18,0)))))))))))))))*H117</f>
        <v>0</v>
      </c>
      <c r="Z117" s="46"/>
      <c r="AA117" s="271"/>
    </row>
    <row r="118" spans="1:27" x14ac:dyDescent="0.25">
      <c r="A118" s="234"/>
      <c r="B118" s="40"/>
      <c r="C118" s="41"/>
      <c r="D118" s="42"/>
      <c r="E118" s="42"/>
      <c r="F118" s="42"/>
      <c r="G118" s="48"/>
      <c r="H118" s="50"/>
      <c r="I118" s="168">
        <f>IF(G118=Precios!$R$4,Precios!$S$4,IF(G118=Precios!$R$5,Precios!$S$5,IF(G118=Precios!$R$6,Precios!$S$6,IF(G118=Precios!$R$7,Precios!$S$7,IF(G118=Precios!$R$8,Precios!$S$8,IF(G118=Precios!$R$9,Precios!$S$9,IF(G118=Precios!$R$10,Precios!$S$10,IF(G118=Precios!$R$11,Precios!$S$11,IF(G118=Precios!$R$12,Precios!$S$12,IF(G118=Precios!$R$120,Precios!$S$120,IF(G118=Precios!$R$14,Precios!$S$14,IF(G118=Precios!$R$15,Precios!$S$15,IF(G118=Precios!$R$16,Precios!$S$16,IF(G118=Precios!$R$17,Precios!$S$17,IF(G118=Precios!$R$18,Precios!$S$18,0)))))))))))))))</f>
        <v>0</v>
      </c>
      <c r="J118" s="50"/>
      <c r="K118" s="169">
        <f>+IF(J118=1,I118,IF(J118=2,I118*(1-Precios!$X$3),0))</f>
        <v>0</v>
      </c>
      <c r="L118" s="169">
        <f t="shared" si="9"/>
        <v>0</v>
      </c>
      <c r="M118" s="49"/>
      <c r="N118" s="43"/>
      <c r="O118" s="43"/>
      <c r="P118" s="43"/>
      <c r="Q118" s="43"/>
      <c r="R118" s="43"/>
      <c r="S118" s="43"/>
      <c r="T118" s="43"/>
      <c r="U118" s="91"/>
      <c r="V118" s="43"/>
      <c r="W118" s="43"/>
      <c r="X118" s="43"/>
      <c r="Y118" s="38">
        <f>IF(G118=Precios!$R$4,Precios!$U$4,IF(G118=Precios!$R$5,Precios!$U$5,IF(G118=Precios!$R$6,Precios!$U$6,IF(G118=Precios!$R$7,Precios!$U$7,IF(G118=Precios!$R$8,Precios!$U$8,IF(G118=Precios!$R$9,Precios!$U$9,IF(G118=Precios!$R$10,Precios!$U$10,IF(G118=Precios!$R$11,Precios!$U$11,IF(G118=Precios!$R$12,Precios!$U$12,IF(G118=Precios!$R$120,Precios!$U$120,IF(G118=Precios!$R$14,Precios!$U$14,IF(G118=Precios!$R$15,Precios!$U$15,IF(G118=Precios!$R$16,Precios!$U$16,IF(G118=Precios!$R$17,Precios!$U$17,IF(G118=Precios!$R$18,Precios!$U$18,0)))))))))))))))*H118</f>
        <v>0</v>
      </c>
      <c r="Z118" s="46"/>
      <c r="AA118" s="271"/>
    </row>
    <row r="119" spans="1:27" ht="15.75" thickBot="1" x14ac:dyDescent="0.3">
      <c r="A119" s="236"/>
      <c r="B119" s="237"/>
      <c r="C119" s="247"/>
      <c r="D119" s="239"/>
      <c r="E119" s="239"/>
      <c r="F119" s="239"/>
      <c r="G119" s="240"/>
      <c r="H119" s="241"/>
      <c r="I119" s="242">
        <f>IF(G119=Precios!$R$4,Precios!$S$4,IF(G119=Precios!$R$5,Precios!$S$5,IF(G119=Precios!$R$6,Precios!$S$6,IF(G119=Precios!$R$7,Precios!$S$7,IF(G119=Precios!$R$8,Precios!$S$8,IF(G119=Precios!$R$9,Precios!$S$9,IF(G119=Precios!$R$10,Precios!$S$10,IF(G119=Precios!$R$11,Precios!$S$11,IF(G119=Precios!$R$12,Precios!$S$12,IF(G119=Precios!$R$120,Precios!$S$120,IF(G119=Precios!$R$14,Precios!$S$14,IF(G119=Precios!$R$15,Precios!$S$15,IF(G119=Precios!$R$16,Precios!$S$16,IF(G119=Precios!$R$17,Precios!$S$17,IF(G119=Precios!$R$18,Precios!$S$18,0)))))))))))))))</f>
        <v>0</v>
      </c>
      <c r="J119" s="241"/>
      <c r="K119" s="243">
        <f>+IF(J119=1,I119,IF(J119=2,I119*(1-Precios!$X$3),0))</f>
        <v>0</v>
      </c>
      <c r="L119" s="243">
        <f t="shared" si="9"/>
        <v>0</v>
      </c>
      <c r="M119" s="272"/>
      <c r="N119" s="273"/>
      <c r="O119" s="273"/>
      <c r="P119" s="273"/>
      <c r="Q119" s="273"/>
      <c r="R119" s="273"/>
      <c r="S119" s="273"/>
      <c r="T119" s="273"/>
      <c r="U119" s="274"/>
      <c r="V119" s="273"/>
      <c r="W119" s="273"/>
      <c r="X119" s="273"/>
      <c r="Y119" s="281">
        <f>IF(G119=Precios!$R$4,Precios!$U$4,IF(G119=Precios!$R$5,Precios!$U$5,IF(G119=Precios!$R$6,Precios!$U$6,IF(G119=Precios!$R$7,Precios!$U$7,IF(G119=Precios!$R$8,Precios!$U$8,IF(G119=Precios!$R$9,Precios!$U$9,IF(G119=Precios!$R$10,Precios!$U$10,IF(G119=Precios!$R$11,Precios!$U$11,IF(G119=Precios!$R$12,Precios!$U$12,IF(G119=Precios!$R$120,Precios!$U$120,IF(G119=Precios!$R$14,Precios!$U$14,IF(G119=Precios!$R$15,Precios!$U$15,IF(G119=Precios!$R$16,Precios!$U$16,IF(G119=Precios!$R$17,Precios!$U$17,IF(G119=Precios!$R$18,Precios!$U$18,0)))))))))))))))*H119</f>
        <v>0</v>
      </c>
      <c r="Z119" s="275"/>
      <c r="AA119" s="276"/>
    </row>
    <row r="120" spans="1:27" x14ac:dyDescent="0.25">
      <c r="A120" s="225"/>
      <c r="B120" s="226"/>
      <c r="C120" s="227"/>
      <c r="D120" s="228"/>
      <c r="E120" s="228"/>
      <c r="F120" s="228"/>
      <c r="G120" s="230"/>
      <c r="H120" s="231"/>
      <c r="I120" s="232">
        <f>IF(G120=Precios!$R$4,Precios!$S$4,IF(G120=Precios!$R$5,Precios!$S$5,IF(G120=Precios!$R$6,Precios!$S$6,IF(G120=Precios!$R$7,Precios!$S$7,IF(G120=Precios!$R$8,Precios!$S$8,IF(G120=Precios!$R$9,Precios!$S$9,IF(G120=Precios!$R$10,Precios!$S$10,IF(G120=Precios!$R$11,Precios!$S$11,IF(G120=Precios!$R$12,Precios!$S$12,IF(G120=Precios!$R$120,Precios!$S$120,IF(G120=Precios!$R$14,Precios!$S$14,IF(G120=Precios!$R$15,Precios!$S$15,IF(G120=Precios!$R$16,Precios!$S$16,IF(G120=Precios!$R$17,Precios!$S$17,IF(G120=Precios!$R$18,Precios!$S$18,0)))))))))))))))</f>
        <v>0</v>
      </c>
      <c r="J120" s="230"/>
      <c r="K120" s="233">
        <f>+IF(J120=1,I120,IF(J120=2,I120*(1-Precios!$X$3),0))</f>
        <v>0</v>
      </c>
      <c r="L120" s="233">
        <f t="shared" si="9"/>
        <v>0</v>
      </c>
      <c r="M120" s="259">
        <f>+SUM(L120:L124)</f>
        <v>0</v>
      </c>
      <c r="N120" s="260">
        <f>+M120+P120+R120+S120</f>
        <v>0</v>
      </c>
      <c r="O120" s="261">
        <f>+IF(J120=1,N120*$O$89,0)</f>
        <v>0</v>
      </c>
      <c r="P120" s="262"/>
      <c r="Q120" s="263">
        <f>+N120-SUM(O120:P120)</f>
        <v>0</v>
      </c>
      <c r="R120" s="262"/>
      <c r="S120" s="262"/>
      <c r="T120" s="262"/>
      <c r="U120" s="264" t="e">
        <f>+(+O120+#REF!)/M120</f>
        <v>#REF!</v>
      </c>
      <c r="V120" s="265">
        <f>+Q120-SUM(R120:T120)</f>
        <v>0</v>
      </c>
      <c r="W120" s="266">
        <f>IF(J120=2,V120,0)</f>
        <v>0</v>
      </c>
      <c r="X120" s="267">
        <f>IF(J120=1,V120,0)</f>
        <v>0</v>
      </c>
      <c r="Y120" s="268">
        <f>IF(G120=Precios!$R$4,Precios!$U$4,IF(G120=Precios!$R$5,Precios!$U$5,IF(G120=Precios!$R$6,Precios!$U$6,IF(G120=Precios!$R$7,Precios!$U$7,IF(G120=Precios!$R$8,Precios!$U$8,IF(G120=Precios!$R$9,Precios!$U$9,IF(G120=Precios!$R$10,Precios!$U$10,IF(G120=Precios!$R$11,Precios!$U$11,IF(G120=Precios!$R$12,Precios!$U$12,IF(G120=Precios!$R$120,Precios!$U$120,IF(G120=Precios!$R$14,Precios!$U$14,IF(G120=Precios!$R$15,Precios!$U$15,IF(G120=Precios!$R$16,Precios!$U$16,IF(G120=Precios!$R$17,Precios!$U$17,IF(G120=Precios!$R$18,Precios!$U$18,0)))))))))))))))*H120</f>
        <v>0</v>
      </c>
      <c r="Z120" s="269">
        <f>+V120-SUM(Y120:Y124)</f>
        <v>0</v>
      </c>
      <c r="AA120" s="270" t="e">
        <f>+Z120/M120</f>
        <v>#DIV/0!</v>
      </c>
    </row>
    <row r="121" spans="1:27" x14ac:dyDescent="0.25">
      <c r="A121" s="234"/>
      <c r="B121" s="40"/>
      <c r="C121" s="41"/>
      <c r="D121" s="42"/>
      <c r="E121" s="42"/>
      <c r="F121" s="42"/>
      <c r="G121" s="48"/>
      <c r="H121" s="50"/>
      <c r="I121" s="168">
        <f>IF(G121=Precios!$R$4,Precios!$S$4,IF(G121=Precios!$R$5,Precios!$S$5,IF(G121=Precios!$R$6,Precios!$S$6,IF(G121=Precios!$R$7,Precios!$S$7,IF(G121=Precios!$R$8,Precios!$S$8,IF(G121=Precios!$R$9,Precios!$S$9,IF(G121=Precios!$R$10,Precios!$S$10,IF(G121=Precios!$R$11,Precios!$S$11,IF(G121=Precios!$R$12,Precios!$S$12,IF(G121=Precios!$R$120,Precios!$S$120,IF(G121=Precios!$R$14,Precios!$S$14,IF(G121=Precios!$R$15,Precios!$S$15,IF(G121=Precios!$R$16,Precios!$S$16,IF(G121=Precios!$R$17,Precios!$S$17,IF(G121=Precios!$R$18,Precios!$S$18,0)))))))))))))))</f>
        <v>0</v>
      </c>
      <c r="J121" s="50"/>
      <c r="K121" s="169">
        <f>+IF(J121=1,I121,IF(J121=2,I121*(1-Precios!$X$3),0))</f>
        <v>0</v>
      </c>
      <c r="L121" s="169">
        <f t="shared" si="9"/>
        <v>0</v>
      </c>
      <c r="M121" s="49"/>
      <c r="N121" s="43"/>
      <c r="O121" s="43"/>
      <c r="P121" s="43"/>
      <c r="Q121" s="43"/>
      <c r="R121" s="43"/>
      <c r="S121" s="43"/>
      <c r="T121" s="43"/>
      <c r="U121" s="91"/>
      <c r="V121" s="43"/>
      <c r="W121" s="43"/>
      <c r="X121" s="43"/>
      <c r="Y121" s="38">
        <f>IF(G121=Precios!$R$4,Precios!$U$4,IF(G121=Precios!$R$5,Precios!$U$5,IF(G121=Precios!$R$6,Precios!$U$6,IF(G121=Precios!$R$7,Precios!$U$7,IF(G121=Precios!$R$8,Precios!$U$8,IF(G121=Precios!$R$9,Precios!$U$9,IF(G121=Precios!$R$10,Precios!$U$10,IF(G121=Precios!$R$11,Precios!$U$11,IF(G121=Precios!$R$12,Precios!$U$12,IF(G121=Precios!$R$120,Precios!$U$120,IF(G121=Precios!$R$14,Precios!$U$14,IF(G121=Precios!$R$15,Precios!$U$15,IF(G121=Precios!$R$16,Precios!$U$16,IF(G121=Precios!$R$17,Precios!$U$17,IF(G121=Precios!$R$18,Precios!$U$18,0)))))))))))))))*H121</f>
        <v>0</v>
      </c>
      <c r="Z121" s="46"/>
      <c r="AA121" s="271"/>
    </row>
    <row r="122" spans="1:27" x14ac:dyDescent="0.25">
      <c r="A122" s="234"/>
      <c r="B122" s="40"/>
      <c r="C122" s="41"/>
      <c r="D122" s="42"/>
      <c r="E122" s="42"/>
      <c r="F122" s="42"/>
      <c r="G122" s="48"/>
      <c r="H122" s="50"/>
      <c r="I122" s="168">
        <f>IF(G122=Precios!$R$4,Precios!$S$4,IF(G122=Precios!$R$5,Precios!$S$5,IF(G122=Precios!$R$6,Precios!$S$6,IF(G122=Precios!$R$7,Precios!$S$7,IF(G122=Precios!$R$8,Precios!$S$8,IF(G122=Precios!$R$9,Precios!$S$9,IF(G122=Precios!$R$10,Precios!$S$10,IF(G122=Precios!$R$11,Precios!$S$11,IF(G122=Precios!$R$12,Precios!$S$12,IF(G122=Precios!$R$120,Precios!$S$120,IF(G122=Precios!$R$14,Precios!$S$14,IF(G122=Precios!$R$15,Precios!$S$15,IF(G122=Precios!$R$16,Precios!$S$16,IF(G122=Precios!$R$17,Precios!$S$17,IF(G122=Precios!$R$18,Precios!$S$18,0)))))))))))))))</f>
        <v>0</v>
      </c>
      <c r="J122" s="50"/>
      <c r="K122" s="169">
        <f>+IF(J122=1,I122,IF(J122=2,I122*(1-Precios!$X$3),0))</f>
        <v>0</v>
      </c>
      <c r="L122" s="169">
        <f t="shared" si="9"/>
        <v>0</v>
      </c>
      <c r="M122" s="49"/>
      <c r="N122" s="43"/>
      <c r="O122" s="43"/>
      <c r="P122" s="43"/>
      <c r="Q122" s="43"/>
      <c r="R122" s="43"/>
      <c r="S122" s="43"/>
      <c r="T122" s="43"/>
      <c r="U122" s="91"/>
      <c r="V122" s="43"/>
      <c r="W122" s="43"/>
      <c r="X122" s="43"/>
      <c r="Y122" s="38">
        <f>IF(G122=Precios!$R$4,Precios!$U$4,IF(G122=Precios!$R$5,Precios!$U$5,IF(G122=Precios!$R$6,Precios!$U$6,IF(G122=Precios!$R$7,Precios!$U$7,IF(G122=Precios!$R$8,Precios!$U$8,IF(G122=Precios!$R$9,Precios!$U$9,IF(G122=Precios!$R$10,Precios!$U$10,IF(G122=Precios!$R$11,Precios!$U$11,IF(G122=Precios!$R$12,Precios!$U$12,IF(G122=Precios!$R$120,Precios!$U$120,IF(G122=Precios!$R$14,Precios!$U$14,IF(G122=Precios!$R$15,Precios!$U$15,IF(G122=Precios!$R$16,Precios!$U$16,IF(G122=Precios!$R$17,Precios!$U$17,IF(G122=Precios!$R$18,Precios!$U$18,0)))))))))))))))*H122</f>
        <v>0</v>
      </c>
      <c r="Z122" s="46"/>
      <c r="AA122" s="271"/>
    </row>
    <row r="123" spans="1:27" x14ac:dyDescent="0.25">
      <c r="A123" s="234"/>
      <c r="B123" s="40"/>
      <c r="C123" s="41"/>
      <c r="D123" s="42"/>
      <c r="E123" s="42"/>
      <c r="F123" s="42"/>
      <c r="G123" s="48"/>
      <c r="H123" s="50"/>
      <c r="I123" s="168">
        <f>IF(G123=Precios!$R$4,Precios!$S$4,IF(G123=Precios!$R$5,Precios!$S$5,IF(G123=Precios!$R$6,Precios!$S$6,IF(G123=Precios!$R$7,Precios!$S$7,IF(G123=Precios!$R$8,Precios!$S$8,IF(G123=Precios!$R$9,Precios!$S$9,IF(G123=Precios!$R$10,Precios!$S$10,IF(G123=Precios!$R$11,Precios!$S$11,IF(G123=Precios!$R$12,Precios!$S$12,IF(G123=Precios!$R$120,Precios!$S$120,IF(G123=Precios!$R$14,Precios!$S$14,IF(G123=Precios!$R$15,Precios!$S$15,IF(G123=Precios!$R$16,Precios!$S$16,IF(G123=Precios!$R$17,Precios!$S$17,IF(G123=Precios!$R$18,Precios!$S$18,0)))))))))))))))</f>
        <v>0</v>
      </c>
      <c r="J123" s="50"/>
      <c r="K123" s="169">
        <f>+IF(J123=1,I123,IF(J123=2,I123*(1-Precios!$X$3),0))</f>
        <v>0</v>
      </c>
      <c r="L123" s="169">
        <f t="shared" si="9"/>
        <v>0</v>
      </c>
      <c r="M123" s="49"/>
      <c r="N123" s="43"/>
      <c r="O123" s="43"/>
      <c r="P123" s="43"/>
      <c r="Q123" s="43"/>
      <c r="R123" s="43"/>
      <c r="S123" s="43"/>
      <c r="T123" s="43"/>
      <c r="U123" s="91"/>
      <c r="V123" s="43"/>
      <c r="W123" s="43"/>
      <c r="X123" s="43"/>
      <c r="Y123" s="38">
        <f>IF(G123=Precios!$R$4,Precios!$U$4,IF(G123=Precios!$R$5,Precios!$U$5,IF(G123=Precios!$R$6,Precios!$U$6,IF(G123=Precios!$R$7,Precios!$U$7,IF(G123=Precios!$R$8,Precios!$U$8,IF(G123=Precios!$R$9,Precios!$U$9,IF(G123=Precios!$R$10,Precios!$U$10,IF(G123=Precios!$R$11,Precios!$U$11,IF(G123=Precios!$R$12,Precios!$U$12,IF(G123=Precios!$R$120,Precios!$U$120,IF(G123=Precios!$R$14,Precios!$U$14,IF(G123=Precios!$R$15,Precios!$U$15,IF(G123=Precios!$R$16,Precios!$U$16,IF(G123=Precios!$R$17,Precios!$U$17,IF(G123=Precios!$R$18,Precios!$U$18,0)))))))))))))))*H123</f>
        <v>0</v>
      </c>
      <c r="Z123" s="46"/>
      <c r="AA123" s="271"/>
    </row>
    <row r="124" spans="1:27" ht="15.75" thickBot="1" x14ac:dyDescent="0.3">
      <c r="A124" s="236"/>
      <c r="B124" s="237"/>
      <c r="C124" s="247"/>
      <c r="D124" s="239"/>
      <c r="E124" s="239"/>
      <c r="F124" s="239"/>
      <c r="G124" s="240"/>
      <c r="H124" s="241"/>
      <c r="I124" s="242">
        <f>IF(G124=Precios!$R$4,Precios!$S$4,IF(G124=Precios!$R$5,Precios!$S$5,IF(G124=Precios!$R$6,Precios!$S$6,IF(G124=Precios!$R$7,Precios!$S$7,IF(G124=Precios!$R$8,Precios!$S$8,IF(G124=Precios!$R$9,Precios!$S$9,IF(G124=Precios!$R$10,Precios!$S$10,IF(G124=Precios!$R$11,Precios!$S$11,IF(G124=Precios!$R$12,Precios!$S$12,IF(G124=Precios!$R$120,Precios!$S$120,IF(G124=Precios!$R$14,Precios!$S$14,IF(G124=Precios!$R$15,Precios!$S$15,IF(G124=Precios!$R$16,Precios!$S$16,IF(G124=Precios!$R$17,Precios!$S$17,IF(G124=Precios!$R$18,Precios!$S$18,0)))))))))))))))</f>
        <v>0</v>
      </c>
      <c r="J124" s="241"/>
      <c r="K124" s="243">
        <f>+IF(J124=1,I124,IF(J124=2,I124*(1-Precios!$X$3),0))</f>
        <v>0</v>
      </c>
      <c r="L124" s="243">
        <f t="shared" si="9"/>
        <v>0</v>
      </c>
      <c r="M124" s="272"/>
      <c r="N124" s="273"/>
      <c r="O124" s="273"/>
      <c r="P124" s="273"/>
      <c r="Q124" s="273"/>
      <c r="R124" s="273"/>
      <c r="S124" s="273"/>
      <c r="T124" s="273"/>
      <c r="U124" s="274"/>
      <c r="V124" s="273"/>
      <c r="W124" s="273"/>
      <c r="X124" s="273"/>
      <c r="Y124" s="281">
        <f>IF(G124=Precios!$R$4,Precios!$U$4,IF(G124=Precios!$R$5,Precios!$U$5,IF(G124=Precios!$R$6,Precios!$U$6,IF(G124=Precios!$R$7,Precios!$U$7,IF(G124=Precios!$R$8,Precios!$U$8,IF(G124=Precios!$R$9,Precios!$U$9,IF(G124=Precios!$R$10,Precios!$U$10,IF(G124=Precios!$R$11,Precios!$U$11,IF(G124=Precios!$R$12,Precios!$U$12,IF(G124=Precios!$R$120,Precios!$U$120,IF(G124=Precios!$R$14,Precios!$U$14,IF(G124=Precios!$R$15,Precios!$U$15,IF(G124=Precios!$R$16,Precios!$U$16,IF(G124=Precios!$R$17,Precios!$U$17,IF(G124=Precios!$R$18,Precios!$U$18,0)))))))))))))))*H124</f>
        <v>0</v>
      </c>
      <c r="Z124" s="275"/>
      <c r="AA124" s="276"/>
    </row>
    <row r="125" spans="1:27" x14ac:dyDescent="0.25">
      <c r="A125" s="225"/>
      <c r="B125" s="226"/>
      <c r="C125" s="227"/>
      <c r="D125" s="228"/>
      <c r="E125" s="228"/>
      <c r="F125" s="228"/>
      <c r="G125" s="230"/>
      <c r="H125" s="231"/>
      <c r="I125" s="232">
        <f>IF(G125=Precios!$R$4,Precios!$S$4,IF(G125=Precios!$R$5,Precios!$S$5,IF(G125=Precios!$R$6,Precios!$S$6,IF(G125=Precios!$R$7,Precios!$S$7,IF(G125=Precios!$R$8,Precios!$S$8,IF(G125=Precios!$R$9,Precios!$S$9,IF(G125=Precios!$R$10,Precios!$S$10,IF(G125=Precios!$R$11,Precios!$S$11,IF(G125=Precios!$R$12,Precios!$S$12,IF(G125=Precios!$R$120,Precios!$S$120,IF(G125=Precios!$R$14,Precios!$S$14,IF(G125=Precios!$R$15,Precios!$S$15,IF(G125=Precios!$R$16,Precios!$S$16,IF(G125=Precios!$R$17,Precios!$S$17,IF(G125=Precios!$R$18,Precios!$S$18,0)))))))))))))))</f>
        <v>0</v>
      </c>
      <c r="J125" s="230"/>
      <c r="K125" s="233">
        <f>+IF(J125=1,I125,IF(J125=2,I125*(1-Precios!$X$3),0))</f>
        <v>0</v>
      </c>
      <c r="L125" s="233">
        <f t="shared" si="9"/>
        <v>0</v>
      </c>
      <c r="M125" s="259">
        <f>+SUM(L125:L129)</f>
        <v>0</v>
      </c>
      <c r="N125" s="260">
        <f>+M125+P125+R125+S125</f>
        <v>0</v>
      </c>
      <c r="O125" s="261">
        <f>+IF(J125=1,N125*$O$89,0)</f>
        <v>0</v>
      </c>
      <c r="P125" s="262"/>
      <c r="Q125" s="263">
        <f>+N125-SUM(O125:P125)</f>
        <v>0</v>
      </c>
      <c r="R125" s="262"/>
      <c r="S125" s="262"/>
      <c r="T125" s="262"/>
      <c r="U125" s="264" t="e">
        <f>+(+O125+#REF!)/M125</f>
        <v>#REF!</v>
      </c>
      <c r="V125" s="265">
        <f>+Q125-SUM(R125:T125)</f>
        <v>0</v>
      </c>
      <c r="W125" s="266">
        <f>IF(J125=2,V125,0)</f>
        <v>0</v>
      </c>
      <c r="X125" s="267">
        <f>IF(J125=1,V125,0)</f>
        <v>0</v>
      </c>
      <c r="Y125" s="268">
        <f>IF(G125=Precios!$R$4,Precios!$U$4,IF(G125=Precios!$R$5,Precios!$U$5,IF(G125=Precios!$R$6,Precios!$U$6,IF(G125=Precios!$R$7,Precios!$U$7,IF(G125=Precios!$R$8,Precios!$U$8,IF(G125=Precios!$R$9,Precios!$U$9,IF(G125=Precios!$R$10,Precios!$U$10,IF(G125=Precios!$R$11,Precios!$U$11,IF(G125=Precios!$R$12,Precios!$U$12,IF(G125=Precios!$R$120,Precios!$U$120,IF(G125=Precios!$R$14,Precios!$U$14,IF(G125=Precios!$R$15,Precios!$U$15,IF(G125=Precios!$R$16,Precios!$U$16,IF(G125=Precios!$R$17,Precios!$U$17,IF(G125=Precios!$R$18,Precios!$U$18,0)))))))))))))))*H125</f>
        <v>0</v>
      </c>
      <c r="Z125" s="269">
        <f>+V125-SUM(Y125:Y129)</f>
        <v>0</v>
      </c>
      <c r="AA125" s="270" t="e">
        <f>+Z125/M125</f>
        <v>#DIV/0!</v>
      </c>
    </row>
    <row r="126" spans="1:27" x14ac:dyDescent="0.25">
      <c r="A126" s="234"/>
      <c r="B126" s="40"/>
      <c r="C126" s="41"/>
      <c r="D126" s="42"/>
      <c r="E126" s="42"/>
      <c r="F126" s="42"/>
      <c r="G126" s="48"/>
      <c r="H126" s="50"/>
      <c r="I126" s="168">
        <f>IF(G126=Precios!$R$4,Precios!$S$4,IF(G126=Precios!$R$5,Precios!$S$5,IF(G126=Precios!$R$6,Precios!$S$6,IF(G126=Precios!$R$7,Precios!$S$7,IF(G126=Precios!$R$8,Precios!$S$8,IF(G126=Precios!$R$9,Precios!$S$9,IF(G126=Precios!$R$10,Precios!$S$10,IF(G126=Precios!$R$11,Precios!$S$11,IF(G126=Precios!$R$12,Precios!$S$12,IF(G126=Precios!$R$120,Precios!$S$120,IF(G126=Precios!$R$14,Precios!$S$14,IF(G126=Precios!$R$15,Precios!$S$15,IF(G126=Precios!$R$16,Precios!$S$16,IF(G126=Precios!$R$17,Precios!$S$17,IF(G126=Precios!$R$18,Precios!$S$18,0)))))))))))))))</f>
        <v>0</v>
      </c>
      <c r="J126" s="50"/>
      <c r="K126" s="169">
        <f>+IF(J126=1,I126,IF(J126=2,I126*(1-Precios!$X$3),0))</f>
        <v>0</v>
      </c>
      <c r="L126" s="169">
        <f t="shared" si="9"/>
        <v>0</v>
      </c>
      <c r="M126" s="49"/>
      <c r="N126" s="43"/>
      <c r="O126" s="43"/>
      <c r="P126" s="43"/>
      <c r="Q126" s="43"/>
      <c r="R126" s="43"/>
      <c r="S126" s="43"/>
      <c r="T126" s="43"/>
      <c r="U126" s="91"/>
      <c r="V126" s="43"/>
      <c r="W126" s="43"/>
      <c r="X126" s="43"/>
      <c r="Y126" s="38">
        <f>IF(G126=Precios!$R$4,Precios!$U$4,IF(G126=Precios!$R$5,Precios!$U$5,IF(G126=Precios!$R$6,Precios!$U$6,IF(G126=Precios!$R$7,Precios!$U$7,IF(G126=Precios!$R$8,Precios!$U$8,IF(G126=Precios!$R$9,Precios!$U$9,IF(G126=Precios!$R$10,Precios!$U$10,IF(G126=Precios!$R$11,Precios!$U$11,IF(G126=Precios!$R$12,Precios!$U$12,IF(G126=Precios!$R$120,Precios!$U$120,IF(G126=Precios!$R$14,Precios!$U$14,IF(G126=Precios!$R$15,Precios!$U$15,IF(G126=Precios!$R$16,Precios!$U$16,IF(G126=Precios!$R$17,Precios!$U$17,IF(G126=Precios!$R$18,Precios!$U$18,0)))))))))))))))*H126</f>
        <v>0</v>
      </c>
      <c r="Z126" s="46"/>
      <c r="AA126" s="271"/>
    </row>
    <row r="127" spans="1:27" x14ac:dyDescent="0.25">
      <c r="A127" s="234"/>
      <c r="B127" s="40"/>
      <c r="C127" s="41"/>
      <c r="D127" s="42"/>
      <c r="E127" s="42"/>
      <c r="F127" s="42"/>
      <c r="G127" s="48"/>
      <c r="H127" s="50"/>
      <c r="I127" s="168">
        <f>IF(G127=Precios!$R$4,Precios!$S$4,IF(G127=Precios!$R$5,Precios!$S$5,IF(G127=Precios!$R$6,Precios!$S$6,IF(G127=Precios!$R$7,Precios!$S$7,IF(G127=Precios!$R$8,Precios!$S$8,IF(G127=Precios!$R$9,Precios!$S$9,IF(G127=Precios!$R$10,Precios!$S$10,IF(G127=Precios!$R$11,Precios!$S$11,IF(G127=Precios!$R$12,Precios!$S$12,IF(G127=Precios!$R$120,Precios!$S$120,IF(G127=Precios!$R$14,Precios!$S$14,IF(G127=Precios!$R$15,Precios!$S$15,IF(G127=Precios!$R$16,Precios!$S$16,IF(G127=Precios!$R$17,Precios!$S$17,IF(G127=Precios!$R$18,Precios!$S$18,0)))))))))))))))</f>
        <v>0</v>
      </c>
      <c r="J127" s="50"/>
      <c r="K127" s="169">
        <f>+IF(J127=1,I127,IF(J127=2,I127*(1-Precios!$X$3),0))</f>
        <v>0</v>
      </c>
      <c r="L127" s="169">
        <f t="shared" si="9"/>
        <v>0</v>
      </c>
      <c r="M127" s="49"/>
      <c r="N127" s="43"/>
      <c r="O127" s="43"/>
      <c r="P127" s="43"/>
      <c r="Q127" s="43"/>
      <c r="R127" s="43"/>
      <c r="S127" s="43"/>
      <c r="T127" s="43"/>
      <c r="U127" s="91"/>
      <c r="V127" s="43"/>
      <c r="W127" s="43"/>
      <c r="X127" s="43"/>
      <c r="Y127" s="38">
        <f>IF(G127=Precios!$R$4,Precios!$U$4,IF(G127=Precios!$R$5,Precios!$U$5,IF(G127=Precios!$R$6,Precios!$U$6,IF(G127=Precios!$R$7,Precios!$U$7,IF(G127=Precios!$R$8,Precios!$U$8,IF(G127=Precios!$R$9,Precios!$U$9,IF(G127=Precios!$R$10,Precios!$U$10,IF(G127=Precios!$R$11,Precios!$U$11,IF(G127=Precios!$R$12,Precios!$U$12,IF(G127=Precios!$R$120,Precios!$U$120,IF(G127=Precios!$R$14,Precios!$U$14,IF(G127=Precios!$R$15,Precios!$U$15,IF(G127=Precios!$R$16,Precios!$U$16,IF(G127=Precios!$R$17,Precios!$U$17,IF(G127=Precios!$R$18,Precios!$U$18,0)))))))))))))))*H127</f>
        <v>0</v>
      </c>
      <c r="Z127" s="46"/>
      <c r="AA127" s="271"/>
    </row>
    <row r="128" spans="1:27" x14ac:dyDescent="0.25">
      <c r="A128" s="234"/>
      <c r="B128" s="40"/>
      <c r="C128" s="41"/>
      <c r="D128" s="42"/>
      <c r="E128" s="42"/>
      <c r="F128" s="42"/>
      <c r="G128" s="48"/>
      <c r="H128" s="50"/>
      <c r="I128" s="168">
        <f>IF(G128=Precios!$R$4,Precios!$S$4,IF(G128=Precios!$R$5,Precios!$S$5,IF(G128=Precios!$R$6,Precios!$S$6,IF(G128=Precios!$R$7,Precios!$S$7,IF(G128=Precios!$R$8,Precios!$S$8,IF(G128=Precios!$R$9,Precios!$S$9,IF(G128=Precios!$R$10,Precios!$S$10,IF(G128=Precios!$R$11,Precios!$S$11,IF(G128=Precios!$R$12,Precios!$S$12,IF(G128=Precios!$R$120,Precios!$S$120,IF(G128=Precios!$R$14,Precios!$S$14,IF(G128=Precios!$R$15,Precios!$S$15,IF(G128=Precios!$R$16,Precios!$S$16,IF(G128=Precios!$R$17,Precios!$S$17,IF(G128=Precios!$R$18,Precios!$S$18,0)))))))))))))))</f>
        <v>0</v>
      </c>
      <c r="J128" s="50"/>
      <c r="K128" s="169">
        <f>+IF(J128=1,I128,IF(J128=2,I128*(1-Precios!$X$3),0))</f>
        <v>0</v>
      </c>
      <c r="L128" s="169">
        <f t="shared" si="9"/>
        <v>0</v>
      </c>
      <c r="M128" s="49"/>
      <c r="N128" s="43"/>
      <c r="O128" s="43"/>
      <c r="P128" s="43"/>
      <c r="Q128" s="43"/>
      <c r="R128" s="43"/>
      <c r="S128" s="43"/>
      <c r="T128" s="43"/>
      <c r="U128" s="91"/>
      <c r="V128" s="43"/>
      <c r="W128" s="43"/>
      <c r="X128" s="43"/>
      <c r="Y128" s="38">
        <f>IF(G128=Precios!$R$4,Precios!$U$4,IF(G128=Precios!$R$5,Precios!$U$5,IF(G128=Precios!$R$6,Precios!$U$6,IF(G128=Precios!$R$7,Precios!$U$7,IF(G128=Precios!$R$8,Precios!$U$8,IF(G128=Precios!$R$9,Precios!$U$9,IF(G128=Precios!$R$10,Precios!$U$10,IF(G128=Precios!$R$11,Precios!$U$11,IF(G128=Precios!$R$12,Precios!$U$12,IF(G128=Precios!$R$120,Precios!$U$120,IF(G128=Precios!$R$14,Precios!$U$14,IF(G128=Precios!$R$15,Precios!$U$15,IF(G128=Precios!$R$16,Precios!$U$16,IF(G128=Precios!$R$17,Precios!$U$17,IF(G128=Precios!$R$18,Precios!$U$18,0)))))))))))))))*H128</f>
        <v>0</v>
      </c>
      <c r="Z128" s="46"/>
      <c r="AA128" s="271"/>
    </row>
    <row r="129" spans="1:27" ht="15.75" thickBot="1" x14ac:dyDescent="0.3">
      <c r="A129" s="236"/>
      <c r="B129" s="237"/>
      <c r="C129" s="247"/>
      <c r="D129" s="239"/>
      <c r="E129" s="239"/>
      <c r="F129" s="239"/>
      <c r="G129" s="240"/>
      <c r="H129" s="241"/>
      <c r="I129" s="242">
        <f>IF(G129=Precios!$R$4,Precios!$S$4,IF(G129=Precios!$R$5,Precios!$S$5,IF(G129=Precios!$R$6,Precios!$S$6,IF(G129=Precios!$R$7,Precios!$S$7,IF(G129=Precios!$R$8,Precios!$S$8,IF(G129=Precios!$R$9,Precios!$S$9,IF(G129=Precios!$R$10,Precios!$S$10,IF(G129=Precios!$R$11,Precios!$S$11,IF(G129=Precios!$R$12,Precios!$S$12,IF(G129=Precios!$R$120,Precios!$S$120,IF(G129=Precios!$R$14,Precios!$S$14,IF(G129=Precios!$R$15,Precios!$S$15,IF(G129=Precios!$R$16,Precios!$S$16,IF(G129=Precios!$R$17,Precios!$S$17,IF(G129=Precios!$R$18,Precios!$S$18,0)))))))))))))))</f>
        <v>0</v>
      </c>
      <c r="J129" s="241"/>
      <c r="K129" s="243">
        <f>+IF(J129=1,I129,IF(J129=2,I129*(1-Precios!$X$3),0))</f>
        <v>0</v>
      </c>
      <c r="L129" s="243">
        <f t="shared" si="9"/>
        <v>0</v>
      </c>
      <c r="M129" s="272"/>
      <c r="N129" s="273"/>
      <c r="O129" s="273"/>
      <c r="P129" s="273"/>
      <c r="Q129" s="273"/>
      <c r="R129" s="273"/>
      <c r="S129" s="273"/>
      <c r="T129" s="273"/>
      <c r="U129" s="274"/>
      <c r="V129" s="273"/>
      <c r="W129" s="273"/>
      <c r="X129" s="273"/>
      <c r="Y129" s="281">
        <f>IF(G129=Precios!$R$4,Precios!$U$4,IF(G129=Precios!$R$5,Precios!$U$5,IF(G129=Precios!$R$6,Precios!$U$6,IF(G129=Precios!$R$7,Precios!$U$7,IF(G129=Precios!$R$8,Precios!$U$8,IF(G129=Precios!$R$9,Precios!$U$9,IF(G129=Precios!$R$10,Precios!$U$10,IF(G129=Precios!$R$11,Precios!$U$11,IF(G129=Precios!$R$12,Precios!$U$12,IF(G129=Precios!$R$120,Precios!$U$120,IF(G129=Precios!$R$14,Precios!$U$14,IF(G129=Precios!$R$15,Precios!$U$15,IF(G129=Precios!$R$16,Precios!$U$16,IF(G129=Precios!$R$17,Precios!$U$17,IF(G129=Precios!$R$18,Precios!$U$18,0)))))))))))))))*H129</f>
        <v>0</v>
      </c>
      <c r="Z129" s="275"/>
      <c r="AA129" s="276"/>
    </row>
    <row r="130" spans="1:27" x14ac:dyDescent="0.25">
      <c r="A130" s="225"/>
      <c r="B130" s="226"/>
      <c r="C130" s="227"/>
      <c r="D130" s="228"/>
      <c r="E130" s="228"/>
      <c r="F130" s="228"/>
      <c r="G130" s="230"/>
      <c r="H130" s="231"/>
      <c r="I130" s="232">
        <f>IF(G130=Precios!$R$4,Precios!$S$4,IF(G130=Precios!$R$5,Precios!$S$5,IF(G130=Precios!$R$6,Precios!$S$6,IF(G130=Precios!$R$7,Precios!$S$7,IF(G130=Precios!$R$8,Precios!$S$8,IF(G130=Precios!$R$9,Precios!$S$9,IF(G130=Precios!$R$10,Precios!$S$10,IF(G130=Precios!$R$11,Precios!$S$11,IF(G130=Precios!$R$12,Precios!$S$12,IF(G130=Precios!$R$120,Precios!$S$120,IF(G130=Precios!$R$14,Precios!$S$14,IF(G130=Precios!$R$15,Precios!$S$15,IF(G130=Precios!$R$16,Precios!$S$16,IF(G130=Precios!$R$17,Precios!$S$17,IF(G130=Precios!$R$18,Precios!$S$18,0)))))))))))))))</f>
        <v>0</v>
      </c>
      <c r="J130" s="230"/>
      <c r="K130" s="233">
        <f>+IF(J130=1,I130,IF(J130=2,I130*(1-Precios!$X$3),0))</f>
        <v>0</v>
      </c>
      <c r="L130" s="233">
        <f t="shared" si="9"/>
        <v>0</v>
      </c>
      <c r="M130" s="259">
        <f>+SUM(L130:L134)</f>
        <v>0</v>
      </c>
      <c r="N130" s="260">
        <f>+M130+P130+R130+S130</f>
        <v>0</v>
      </c>
      <c r="O130" s="261">
        <f>+IF(J130=1,N130*$O$89,0)</f>
        <v>0</v>
      </c>
      <c r="P130" s="262"/>
      <c r="Q130" s="263">
        <f>+N130-SUM(O130:P130)</f>
        <v>0</v>
      </c>
      <c r="R130" s="262"/>
      <c r="S130" s="262"/>
      <c r="T130" s="262"/>
      <c r="U130" s="264" t="e">
        <f>+(+O130+#REF!)/M130</f>
        <v>#REF!</v>
      </c>
      <c r="V130" s="265">
        <f>+Q130-SUM(R130:T130)</f>
        <v>0</v>
      </c>
      <c r="W130" s="266">
        <f>IF(J130=2,V130,0)</f>
        <v>0</v>
      </c>
      <c r="X130" s="267">
        <f>IF(J130=1,V130,0)</f>
        <v>0</v>
      </c>
      <c r="Y130" s="268">
        <f>IF(G130=Precios!$R$4,Precios!$U$4,IF(G130=Precios!$R$5,Precios!$U$5,IF(G130=Precios!$R$6,Precios!$U$6,IF(G130=Precios!$R$7,Precios!$U$7,IF(G130=Precios!$R$8,Precios!$U$8,IF(G130=Precios!$R$9,Precios!$U$9,IF(G130=Precios!$R$10,Precios!$U$10,IF(G130=Precios!$R$11,Precios!$U$11,IF(G130=Precios!$R$12,Precios!$U$12,IF(G130=Precios!$R$120,Precios!$U$120,IF(G130=Precios!$R$14,Precios!$U$14,IF(G130=Precios!$R$15,Precios!$U$15,IF(G130=Precios!$R$16,Precios!$U$16,IF(G130=Precios!$R$17,Precios!$U$17,IF(G130=Precios!$R$18,Precios!$U$18,0)))))))))))))))*H130</f>
        <v>0</v>
      </c>
      <c r="Z130" s="269">
        <f>+V130-SUM(Y130:Y134)</f>
        <v>0</v>
      </c>
      <c r="AA130" s="270" t="e">
        <f>+Z130/M130</f>
        <v>#DIV/0!</v>
      </c>
    </row>
    <row r="131" spans="1:27" x14ac:dyDescent="0.25">
      <c r="A131" s="234"/>
      <c r="B131" s="40"/>
      <c r="C131" s="41"/>
      <c r="D131" s="42"/>
      <c r="E131" s="42"/>
      <c r="F131" s="42"/>
      <c r="G131" s="48"/>
      <c r="H131" s="50"/>
      <c r="I131" s="168">
        <f>IF(G131=Precios!$R$4,Precios!$S$4,IF(G131=Precios!$R$5,Precios!$S$5,IF(G131=Precios!$R$6,Precios!$S$6,IF(G131=Precios!$R$7,Precios!$S$7,IF(G131=Precios!$R$8,Precios!$S$8,IF(G131=Precios!$R$9,Precios!$S$9,IF(G131=Precios!$R$10,Precios!$S$10,IF(G131=Precios!$R$11,Precios!$S$11,IF(G131=Precios!$R$12,Precios!$S$12,IF(G131=Precios!$R$120,Precios!$S$120,IF(G131=Precios!$R$14,Precios!$S$14,IF(G131=Precios!$R$15,Precios!$S$15,IF(G131=Precios!$R$16,Precios!$S$16,IF(G131=Precios!$R$17,Precios!$S$17,IF(G131=Precios!$R$18,Precios!$S$18,0)))))))))))))))</f>
        <v>0</v>
      </c>
      <c r="J131" s="50"/>
      <c r="K131" s="169">
        <f>+IF(J131=1,I131,IF(J131=2,I131*(1-Precios!$X$3),0))</f>
        <v>0</v>
      </c>
      <c r="L131" s="169">
        <f t="shared" si="9"/>
        <v>0</v>
      </c>
      <c r="M131" s="49"/>
      <c r="N131" s="43"/>
      <c r="O131" s="43"/>
      <c r="P131" s="43"/>
      <c r="Q131" s="43"/>
      <c r="R131" s="43"/>
      <c r="S131" s="43"/>
      <c r="T131" s="43"/>
      <c r="U131" s="91"/>
      <c r="V131" s="43"/>
      <c r="W131" s="43"/>
      <c r="X131" s="43"/>
      <c r="Y131" s="38">
        <f>IF(G131=Precios!$R$4,Precios!$U$4,IF(G131=Precios!$R$5,Precios!$U$5,IF(G131=Precios!$R$6,Precios!$U$6,IF(G131=Precios!$R$7,Precios!$U$7,IF(G131=Precios!$R$8,Precios!$U$8,IF(G131=Precios!$R$9,Precios!$U$9,IF(G131=Precios!$R$10,Precios!$U$10,IF(G131=Precios!$R$11,Precios!$U$11,IF(G131=Precios!$R$12,Precios!$U$12,IF(G131=Precios!$R$120,Precios!$U$120,IF(G131=Precios!$R$14,Precios!$U$14,IF(G131=Precios!$R$15,Precios!$U$15,IF(G131=Precios!$R$16,Precios!$U$16,IF(G131=Precios!$R$17,Precios!$U$17,IF(G131=Precios!$R$18,Precios!$U$18,0)))))))))))))))*H131</f>
        <v>0</v>
      </c>
      <c r="Z131" s="46"/>
      <c r="AA131" s="271"/>
    </row>
    <row r="132" spans="1:27" x14ac:dyDescent="0.25">
      <c r="A132" s="234"/>
      <c r="B132" s="40"/>
      <c r="C132" s="41"/>
      <c r="D132" s="42"/>
      <c r="E132" s="42"/>
      <c r="F132" s="42"/>
      <c r="G132" s="48"/>
      <c r="H132" s="50"/>
      <c r="I132" s="168">
        <f>IF(G132=Precios!$R$4,Precios!$S$4,IF(G132=Precios!$R$5,Precios!$S$5,IF(G132=Precios!$R$6,Precios!$S$6,IF(G132=Precios!$R$7,Precios!$S$7,IF(G132=Precios!$R$8,Precios!$S$8,IF(G132=Precios!$R$9,Precios!$S$9,IF(G132=Precios!$R$10,Precios!$S$10,IF(G132=Precios!$R$11,Precios!$S$11,IF(G132=Precios!$R$12,Precios!$S$12,IF(G132=Precios!$R$120,Precios!$S$120,IF(G132=Precios!$R$14,Precios!$S$14,IF(G132=Precios!$R$15,Precios!$S$15,IF(G132=Precios!$R$16,Precios!$S$16,IF(G132=Precios!$R$17,Precios!$S$17,IF(G132=Precios!$R$18,Precios!$S$18,0)))))))))))))))</f>
        <v>0</v>
      </c>
      <c r="J132" s="50"/>
      <c r="K132" s="169">
        <f>+IF(J132=1,I132,IF(J132=2,I132*(1-Precios!$X$3),0))</f>
        <v>0</v>
      </c>
      <c r="L132" s="169">
        <f t="shared" si="9"/>
        <v>0</v>
      </c>
      <c r="M132" s="49"/>
      <c r="N132" s="43"/>
      <c r="O132" s="43"/>
      <c r="P132" s="43"/>
      <c r="Q132" s="43"/>
      <c r="R132" s="43"/>
      <c r="S132" s="43"/>
      <c r="T132" s="43"/>
      <c r="U132" s="91"/>
      <c r="V132" s="43"/>
      <c r="W132" s="43"/>
      <c r="X132" s="43"/>
      <c r="Y132" s="38">
        <f>IF(G132=Precios!$R$4,Precios!$U$4,IF(G132=Precios!$R$5,Precios!$U$5,IF(G132=Precios!$R$6,Precios!$U$6,IF(G132=Precios!$R$7,Precios!$U$7,IF(G132=Precios!$R$8,Precios!$U$8,IF(G132=Precios!$R$9,Precios!$U$9,IF(G132=Precios!$R$10,Precios!$U$10,IF(G132=Precios!$R$11,Precios!$U$11,IF(G132=Precios!$R$12,Precios!$U$12,IF(G132=Precios!$R$120,Precios!$U$120,IF(G132=Precios!$R$14,Precios!$U$14,IF(G132=Precios!$R$15,Precios!$U$15,IF(G132=Precios!$R$16,Precios!$U$16,IF(G132=Precios!$R$17,Precios!$U$17,IF(G132=Precios!$R$18,Precios!$U$18,0)))))))))))))))*H132</f>
        <v>0</v>
      </c>
      <c r="Z132" s="46"/>
      <c r="AA132" s="271"/>
    </row>
    <row r="133" spans="1:27" x14ac:dyDescent="0.25">
      <c r="A133" s="234"/>
      <c r="B133" s="40"/>
      <c r="C133" s="41"/>
      <c r="D133" s="42"/>
      <c r="E133" s="42"/>
      <c r="F133" s="42"/>
      <c r="G133" s="48"/>
      <c r="H133" s="50"/>
      <c r="I133" s="168">
        <f>IF(G133=Precios!$R$4,Precios!$S$4,IF(G133=Precios!$R$5,Precios!$S$5,IF(G133=Precios!$R$6,Precios!$S$6,IF(G133=Precios!$R$7,Precios!$S$7,IF(G133=Precios!$R$8,Precios!$S$8,IF(G133=Precios!$R$9,Precios!$S$9,IF(G133=Precios!$R$10,Precios!$S$10,IF(G133=Precios!$R$11,Precios!$S$11,IF(G133=Precios!$R$12,Precios!$S$12,IF(G133=Precios!$R$120,Precios!$S$120,IF(G133=Precios!$R$14,Precios!$S$14,IF(G133=Precios!$R$15,Precios!$S$15,IF(G133=Precios!$R$16,Precios!$S$16,IF(G133=Precios!$R$17,Precios!$S$17,IF(G133=Precios!$R$18,Precios!$S$18,0)))))))))))))))</f>
        <v>0</v>
      </c>
      <c r="J133" s="50"/>
      <c r="K133" s="169">
        <f>+IF(J133=1,I133,IF(J133=2,I133*(1-Precios!$X$3),0))</f>
        <v>0</v>
      </c>
      <c r="L133" s="169">
        <f t="shared" si="9"/>
        <v>0</v>
      </c>
      <c r="M133" s="49"/>
      <c r="N133" s="43"/>
      <c r="O133" s="43"/>
      <c r="P133" s="43"/>
      <c r="Q133" s="43"/>
      <c r="R133" s="43"/>
      <c r="S133" s="43"/>
      <c r="T133" s="43"/>
      <c r="U133" s="91"/>
      <c r="V133" s="43"/>
      <c r="W133" s="43"/>
      <c r="X133" s="43"/>
      <c r="Y133" s="38">
        <f>IF(G133=Precios!$R$4,Precios!$U$4,IF(G133=Precios!$R$5,Precios!$U$5,IF(G133=Precios!$R$6,Precios!$U$6,IF(G133=Precios!$R$7,Precios!$U$7,IF(G133=Precios!$R$8,Precios!$U$8,IF(G133=Precios!$R$9,Precios!$U$9,IF(G133=Precios!$R$10,Precios!$U$10,IF(G133=Precios!$R$11,Precios!$U$11,IF(G133=Precios!$R$12,Precios!$U$12,IF(G133=Precios!$R$120,Precios!$U$120,IF(G133=Precios!$R$14,Precios!$U$14,IF(G133=Precios!$R$15,Precios!$U$15,IF(G133=Precios!$R$16,Precios!$U$16,IF(G133=Precios!$R$17,Precios!$U$17,IF(G133=Precios!$R$18,Precios!$U$18,0)))))))))))))))*H133</f>
        <v>0</v>
      </c>
      <c r="Z133" s="46"/>
      <c r="AA133" s="271"/>
    </row>
    <row r="134" spans="1:27" ht="15.75" thickBot="1" x14ac:dyDescent="0.3">
      <c r="A134" s="236"/>
      <c r="B134" s="237"/>
      <c r="C134" s="247"/>
      <c r="D134" s="239"/>
      <c r="E134" s="239"/>
      <c r="F134" s="239"/>
      <c r="G134" s="240"/>
      <c r="H134" s="241"/>
      <c r="I134" s="242">
        <f>IF(G134=Precios!$R$4,Precios!$S$4,IF(G134=Precios!$R$5,Precios!$S$5,IF(G134=Precios!$R$6,Precios!$S$6,IF(G134=Precios!$R$7,Precios!$S$7,IF(G134=Precios!$R$8,Precios!$S$8,IF(G134=Precios!$R$9,Precios!$S$9,IF(G134=Precios!$R$10,Precios!$S$10,IF(G134=Precios!$R$11,Precios!$S$11,IF(G134=Precios!$R$12,Precios!$S$12,IF(G134=Precios!$R$120,Precios!$S$120,IF(G134=Precios!$R$14,Precios!$S$14,IF(G134=Precios!$R$15,Precios!$S$15,IF(G134=Precios!$R$16,Precios!$S$16,IF(G134=Precios!$R$17,Precios!$S$17,IF(G134=Precios!$R$18,Precios!$S$18,0)))))))))))))))</f>
        <v>0</v>
      </c>
      <c r="J134" s="241"/>
      <c r="K134" s="243">
        <f>+IF(J134=1,I134,IF(J134=2,I134*(1-Precios!$X$3),0))</f>
        <v>0</v>
      </c>
      <c r="L134" s="243">
        <f t="shared" si="9"/>
        <v>0</v>
      </c>
      <c r="M134" s="272"/>
      <c r="N134" s="273"/>
      <c r="O134" s="273"/>
      <c r="P134" s="273"/>
      <c r="Q134" s="273"/>
      <c r="R134" s="273"/>
      <c r="S134" s="273"/>
      <c r="T134" s="273"/>
      <c r="U134" s="274"/>
      <c r="V134" s="273"/>
      <c r="W134" s="273"/>
      <c r="X134" s="273"/>
      <c r="Y134" s="281">
        <f>IF(G134=Precios!$R$4,Precios!$U$4,IF(G134=Precios!$R$5,Precios!$U$5,IF(G134=Precios!$R$6,Precios!$U$6,IF(G134=Precios!$R$7,Precios!$U$7,IF(G134=Precios!$R$8,Precios!$U$8,IF(G134=Precios!$R$9,Precios!$U$9,IF(G134=Precios!$R$10,Precios!$U$10,IF(G134=Precios!$R$11,Precios!$U$11,IF(G134=Precios!$R$12,Precios!$U$12,IF(G134=Precios!$R$120,Precios!$U$120,IF(G134=Precios!$R$14,Precios!$U$14,IF(G134=Precios!$R$15,Precios!$U$15,IF(G134=Precios!$R$16,Precios!$U$16,IF(G134=Precios!$R$17,Precios!$U$17,IF(G134=Precios!$R$18,Precios!$U$18,0)))))))))))))))*H134</f>
        <v>0</v>
      </c>
      <c r="Z134" s="275"/>
      <c r="AA134" s="276"/>
    </row>
    <row r="135" spans="1:27" x14ac:dyDescent="0.25">
      <c r="A135" s="225"/>
      <c r="B135" s="226"/>
      <c r="C135" s="227"/>
      <c r="D135" s="228"/>
      <c r="E135" s="228"/>
      <c r="F135" s="228"/>
      <c r="G135" s="230"/>
      <c r="H135" s="231"/>
      <c r="I135" s="232">
        <f>IF(G135=Precios!$R$4,Precios!$S$4,IF(G135=Precios!$R$5,Precios!$S$5,IF(G135=Precios!$R$6,Precios!$S$6,IF(G135=Precios!$R$7,Precios!$S$7,IF(G135=Precios!$R$8,Precios!$S$8,IF(G135=Precios!$R$9,Precios!$S$9,IF(G135=Precios!$R$10,Precios!$S$10,IF(G135=Precios!$R$11,Precios!$S$11,IF(G135=Precios!$R$12,Precios!$S$12,IF(G135=Precios!$R$120,Precios!$S$120,IF(G135=Precios!$R$14,Precios!$S$14,IF(G135=Precios!$R$15,Precios!$S$15,IF(G135=Precios!$R$16,Precios!$S$16,IF(G135=Precios!$R$17,Precios!$S$17,IF(G135=Precios!$R$18,Precios!$S$18,0)))))))))))))))</f>
        <v>0</v>
      </c>
      <c r="J135" s="230"/>
      <c r="K135" s="233">
        <f>+IF(J135=1,I135,IF(J135=2,I135*(1-Precios!$X$3),0))</f>
        <v>0</v>
      </c>
      <c r="L135" s="233">
        <f t="shared" si="9"/>
        <v>0</v>
      </c>
      <c r="M135" s="259">
        <f>+SUM(L135:L139)</f>
        <v>0</v>
      </c>
      <c r="N135" s="260">
        <f>+M135+P135+R135+S135</f>
        <v>0</v>
      </c>
      <c r="O135" s="261">
        <f>+IF(J135=1,N135*$O$89,0)</f>
        <v>0</v>
      </c>
      <c r="P135" s="262"/>
      <c r="Q135" s="263">
        <f>+N135-SUM(O135:P135)</f>
        <v>0</v>
      </c>
      <c r="R135" s="262"/>
      <c r="S135" s="262"/>
      <c r="T135" s="262"/>
      <c r="U135" s="264" t="e">
        <f>+(+O135+#REF!)/M135</f>
        <v>#REF!</v>
      </c>
      <c r="V135" s="265">
        <f>+Q135-SUM(R135:T135)</f>
        <v>0</v>
      </c>
      <c r="W135" s="266">
        <f>IF(J135=2,V135,0)</f>
        <v>0</v>
      </c>
      <c r="X135" s="267">
        <f>IF(J135=1,V135,0)</f>
        <v>0</v>
      </c>
      <c r="Y135" s="268">
        <f>IF(G135=Precios!$R$4,Precios!$U$4,IF(G135=Precios!$R$5,Precios!$U$5,IF(G135=Precios!$R$6,Precios!$U$6,IF(G135=Precios!$R$7,Precios!$U$7,IF(G135=Precios!$R$8,Precios!$U$8,IF(G135=Precios!$R$9,Precios!$U$9,IF(G135=Precios!$R$10,Precios!$U$10,IF(G135=Precios!$R$11,Precios!$U$11,IF(G135=Precios!$R$12,Precios!$U$12,IF(G135=Precios!$R$120,Precios!$U$120,IF(G135=Precios!$R$14,Precios!$U$14,IF(G135=Precios!$R$15,Precios!$U$15,IF(G135=Precios!$R$16,Precios!$U$16,IF(G135=Precios!$R$17,Precios!$U$17,IF(G135=Precios!$R$18,Precios!$U$18,0)))))))))))))))*H135</f>
        <v>0</v>
      </c>
      <c r="Z135" s="269">
        <f>+V135-SUM(Y135:Y139)</f>
        <v>0</v>
      </c>
      <c r="AA135" s="270" t="e">
        <f>+Z135/M135</f>
        <v>#DIV/0!</v>
      </c>
    </row>
    <row r="136" spans="1:27" x14ac:dyDescent="0.25">
      <c r="A136" s="234"/>
      <c r="B136" s="40"/>
      <c r="C136" s="41"/>
      <c r="D136" s="42"/>
      <c r="E136" s="42"/>
      <c r="F136" s="42"/>
      <c r="G136" s="48"/>
      <c r="H136" s="50"/>
      <c r="I136" s="168">
        <f>IF(G136=Precios!$R$4,Precios!$S$4,IF(G136=Precios!$R$5,Precios!$S$5,IF(G136=Precios!$R$6,Precios!$S$6,IF(G136=Precios!$R$7,Precios!$S$7,IF(G136=Precios!$R$8,Precios!$S$8,IF(G136=Precios!$R$9,Precios!$S$9,IF(G136=Precios!$R$10,Precios!$S$10,IF(G136=Precios!$R$11,Precios!$S$11,IF(G136=Precios!$R$12,Precios!$S$12,IF(G136=Precios!$R$120,Precios!$S$120,IF(G136=Precios!$R$14,Precios!$S$14,IF(G136=Precios!$R$15,Precios!$S$15,IF(G136=Precios!$R$16,Precios!$S$16,IF(G136=Precios!$R$17,Precios!$S$17,IF(G136=Precios!$R$18,Precios!$S$18,0)))))))))))))))</f>
        <v>0</v>
      </c>
      <c r="J136" s="50"/>
      <c r="K136" s="169">
        <f>+IF(J136=1,I136,IF(J136=2,I136*(1-Precios!$X$3),0))</f>
        <v>0</v>
      </c>
      <c r="L136" s="169">
        <f t="shared" si="9"/>
        <v>0</v>
      </c>
      <c r="M136" s="49"/>
      <c r="N136" s="43"/>
      <c r="O136" s="43"/>
      <c r="P136" s="43"/>
      <c r="Q136" s="43"/>
      <c r="R136" s="43"/>
      <c r="S136" s="43"/>
      <c r="T136" s="43"/>
      <c r="U136" s="91"/>
      <c r="V136" s="43"/>
      <c r="W136" s="43"/>
      <c r="X136" s="43"/>
      <c r="Y136" s="38">
        <f>IF(G136=Precios!$R$4,Precios!$U$4,IF(G136=Precios!$R$5,Precios!$U$5,IF(G136=Precios!$R$6,Precios!$U$6,IF(G136=Precios!$R$7,Precios!$U$7,IF(G136=Precios!$R$8,Precios!$U$8,IF(G136=Precios!$R$9,Precios!$U$9,IF(G136=Precios!$R$10,Precios!$U$10,IF(G136=Precios!$R$11,Precios!$U$11,IF(G136=Precios!$R$12,Precios!$U$12,IF(G136=Precios!$R$120,Precios!$U$120,IF(G136=Precios!$R$14,Precios!$U$14,IF(G136=Precios!$R$15,Precios!$U$15,IF(G136=Precios!$R$16,Precios!$U$16,IF(G136=Precios!$R$17,Precios!$U$17,IF(G136=Precios!$R$18,Precios!$U$18,0)))))))))))))))*H136</f>
        <v>0</v>
      </c>
      <c r="Z136" s="46"/>
      <c r="AA136" s="271"/>
    </row>
    <row r="137" spans="1:27" x14ac:dyDescent="0.25">
      <c r="A137" s="234"/>
      <c r="B137" s="40"/>
      <c r="C137" s="41"/>
      <c r="D137" s="42"/>
      <c r="E137" s="42"/>
      <c r="F137" s="42"/>
      <c r="G137" s="48"/>
      <c r="H137" s="50"/>
      <c r="I137" s="168">
        <f>IF(G137=Precios!$R$4,Precios!$S$4,IF(G137=Precios!$R$5,Precios!$S$5,IF(G137=Precios!$R$6,Precios!$S$6,IF(G137=Precios!$R$7,Precios!$S$7,IF(G137=Precios!$R$8,Precios!$S$8,IF(G137=Precios!$R$9,Precios!$S$9,IF(G137=Precios!$R$10,Precios!$S$10,IF(G137=Precios!$R$11,Precios!$S$11,IF(G137=Precios!$R$12,Precios!$S$12,IF(G137=Precios!$R$120,Precios!$S$120,IF(G137=Precios!$R$14,Precios!$S$14,IF(G137=Precios!$R$15,Precios!$S$15,IF(G137=Precios!$R$16,Precios!$S$16,IF(G137=Precios!$R$17,Precios!$S$17,IF(G137=Precios!$R$18,Precios!$S$18,0)))))))))))))))</f>
        <v>0</v>
      </c>
      <c r="J137" s="50"/>
      <c r="K137" s="169">
        <f>+IF(J137=1,I137,IF(J137=2,I137*(1-Precios!$X$3),0))</f>
        <v>0</v>
      </c>
      <c r="L137" s="169">
        <f t="shared" si="9"/>
        <v>0</v>
      </c>
      <c r="M137" s="49"/>
      <c r="N137" s="43"/>
      <c r="O137" s="43"/>
      <c r="P137" s="43"/>
      <c r="Q137" s="43"/>
      <c r="R137" s="43"/>
      <c r="S137" s="43"/>
      <c r="T137" s="43"/>
      <c r="U137" s="91"/>
      <c r="V137" s="43"/>
      <c r="W137" s="43"/>
      <c r="X137" s="43"/>
      <c r="Y137" s="38">
        <f>IF(G137=Precios!$R$4,Precios!$U$4,IF(G137=Precios!$R$5,Precios!$U$5,IF(G137=Precios!$R$6,Precios!$U$6,IF(G137=Precios!$R$7,Precios!$U$7,IF(G137=Precios!$R$8,Precios!$U$8,IF(G137=Precios!$R$9,Precios!$U$9,IF(G137=Precios!$R$10,Precios!$U$10,IF(G137=Precios!$R$11,Precios!$U$11,IF(G137=Precios!$R$12,Precios!$U$12,IF(G137=Precios!$R$120,Precios!$U$120,IF(G137=Precios!$R$14,Precios!$U$14,IF(G137=Precios!$R$15,Precios!$U$15,IF(G137=Precios!$R$16,Precios!$U$16,IF(G137=Precios!$R$17,Precios!$U$17,IF(G137=Precios!$R$18,Precios!$U$18,0)))))))))))))))*H137</f>
        <v>0</v>
      </c>
      <c r="Z137" s="46"/>
      <c r="AA137" s="271"/>
    </row>
    <row r="138" spans="1:27" x14ac:dyDescent="0.25">
      <c r="A138" s="234"/>
      <c r="B138" s="40"/>
      <c r="C138" s="41"/>
      <c r="D138" s="42"/>
      <c r="E138" s="42"/>
      <c r="F138" s="42"/>
      <c r="G138" s="48"/>
      <c r="H138" s="50"/>
      <c r="I138" s="168">
        <f>IF(G138=Precios!$R$4,Precios!$S$4,IF(G138=Precios!$R$5,Precios!$S$5,IF(G138=Precios!$R$6,Precios!$S$6,IF(G138=Precios!$R$7,Precios!$S$7,IF(G138=Precios!$R$8,Precios!$S$8,IF(G138=Precios!$R$9,Precios!$S$9,IF(G138=Precios!$R$10,Precios!$S$10,IF(G138=Precios!$R$11,Precios!$S$11,IF(G138=Precios!$R$12,Precios!$S$12,IF(G138=Precios!$R$120,Precios!$S$120,IF(G138=Precios!$R$14,Precios!$S$14,IF(G138=Precios!$R$15,Precios!$S$15,IF(G138=Precios!$R$16,Precios!$S$16,IF(G138=Precios!$R$17,Precios!$S$17,IF(G138=Precios!$R$18,Precios!$S$18,0)))))))))))))))</f>
        <v>0</v>
      </c>
      <c r="J138" s="50"/>
      <c r="K138" s="169">
        <f>+IF(J138=1,I138,IF(J138=2,I138*(1-Precios!$X$3),0))</f>
        <v>0</v>
      </c>
      <c r="L138" s="169">
        <f t="shared" si="9"/>
        <v>0</v>
      </c>
      <c r="M138" s="49"/>
      <c r="N138" s="43"/>
      <c r="O138" s="43"/>
      <c r="P138" s="43"/>
      <c r="Q138" s="43"/>
      <c r="R138" s="43"/>
      <c r="S138" s="43"/>
      <c r="T138" s="43"/>
      <c r="U138" s="91"/>
      <c r="V138" s="43"/>
      <c r="W138" s="43"/>
      <c r="X138" s="43"/>
      <c r="Y138" s="38">
        <f>IF(G138=Precios!$R$4,Precios!$U$4,IF(G138=Precios!$R$5,Precios!$U$5,IF(G138=Precios!$R$6,Precios!$U$6,IF(G138=Precios!$R$7,Precios!$U$7,IF(G138=Precios!$R$8,Precios!$U$8,IF(G138=Precios!$R$9,Precios!$U$9,IF(G138=Precios!$R$10,Precios!$U$10,IF(G138=Precios!$R$11,Precios!$U$11,IF(G138=Precios!$R$12,Precios!$U$12,IF(G138=Precios!$R$120,Precios!$U$120,IF(G138=Precios!$R$14,Precios!$U$14,IF(G138=Precios!$R$15,Precios!$U$15,IF(G138=Precios!$R$16,Precios!$U$16,IF(G138=Precios!$R$17,Precios!$U$17,IF(G138=Precios!$R$18,Precios!$U$18,0)))))))))))))))*H138</f>
        <v>0</v>
      </c>
      <c r="Z138" s="46"/>
      <c r="AA138" s="271"/>
    </row>
    <row r="139" spans="1:27" ht="15.75" thickBot="1" x14ac:dyDescent="0.3">
      <c r="A139" s="236"/>
      <c r="B139" s="237"/>
      <c r="C139" s="247"/>
      <c r="D139" s="239"/>
      <c r="E139" s="239"/>
      <c r="F139" s="239"/>
      <c r="G139" s="240"/>
      <c r="H139" s="241"/>
      <c r="I139" s="242">
        <f>IF(G139=Precios!$R$4,Precios!$S$4,IF(G139=Precios!$R$5,Precios!$S$5,IF(G139=Precios!$R$6,Precios!$S$6,IF(G139=Precios!$R$7,Precios!$S$7,IF(G139=Precios!$R$8,Precios!$S$8,IF(G139=Precios!$R$9,Precios!$S$9,IF(G139=Precios!$R$10,Precios!$S$10,IF(G139=Precios!$R$11,Precios!$S$11,IF(G139=Precios!$R$12,Precios!$S$12,IF(G139=Precios!$R$120,Precios!$S$120,IF(G139=Precios!$R$14,Precios!$S$14,IF(G139=Precios!$R$15,Precios!$S$15,IF(G139=Precios!$R$16,Precios!$S$16,IF(G139=Precios!$R$17,Precios!$S$17,IF(G139=Precios!$R$18,Precios!$S$18,0)))))))))))))))</f>
        <v>0</v>
      </c>
      <c r="J139" s="241"/>
      <c r="K139" s="243">
        <f>+IF(J139=1,I139,IF(J139=2,I139*(1-Precios!$X$3),0))</f>
        <v>0</v>
      </c>
      <c r="L139" s="243">
        <f t="shared" si="9"/>
        <v>0</v>
      </c>
      <c r="M139" s="272"/>
      <c r="N139" s="273"/>
      <c r="O139" s="273"/>
      <c r="P139" s="273"/>
      <c r="Q139" s="273"/>
      <c r="R139" s="273"/>
      <c r="S139" s="273"/>
      <c r="T139" s="273"/>
      <c r="U139" s="274"/>
      <c r="V139" s="273"/>
      <c r="W139" s="273"/>
      <c r="X139" s="273"/>
      <c r="Y139" s="281">
        <f>IF(G139=Precios!$R$4,Precios!$U$4,IF(G139=Precios!$R$5,Precios!$U$5,IF(G139=Precios!$R$6,Precios!$U$6,IF(G139=Precios!$R$7,Precios!$U$7,IF(G139=Precios!$R$8,Precios!$U$8,IF(G139=Precios!$R$9,Precios!$U$9,IF(G139=Precios!$R$10,Precios!$U$10,IF(G139=Precios!$R$11,Precios!$U$11,IF(G139=Precios!$R$12,Precios!$U$12,IF(G139=Precios!$R$120,Precios!$U$120,IF(G139=Precios!$R$14,Precios!$U$14,IF(G139=Precios!$R$15,Precios!$U$15,IF(G139=Precios!$R$16,Precios!$U$16,IF(G139=Precios!$R$17,Precios!$U$17,IF(G139=Precios!$R$18,Precios!$U$18,0)))))))))))))))*H139</f>
        <v>0</v>
      </c>
      <c r="Z139" s="275"/>
      <c r="AA139" s="276"/>
    </row>
    <row r="140" spans="1:27" x14ac:dyDescent="0.25">
      <c r="A140" s="225"/>
      <c r="B140" s="226"/>
      <c r="C140" s="227"/>
      <c r="D140" s="228"/>
      <c r="E140" s="228"/>
      <c r="F140" s="228"/>
      <c r="G140" s="230"/>
      <c r="H140" s="231"/>
      <c r="I140" s="232">
        <f>IF(G140=Precios!$R$4,Precios!$S$4,IF(G140=Precios!$R$5,Precios!$S$5,IF(G140=Precios!$R$6,Precios!$S$6,IF(G140=Precios!$R$7,Precios!$S$7,IF(G140=Precios!$R$8,Precios!$S$8,IF(G140=Precios!$R$9,Precios!$S$9,IF(G140=Precios!$R$10,Precios!$S$10,IF(G140=Precios!$R$11,Precios!$S$11,IF(G140=Precios!$R$12,Precios!$S$12,IF(G140=Precios!$R$120,Precios!$S$120,IF(G140=Precios!$R$14,Precios!$S$14,IF(G140=Precios!$R$15,Precios!$S$15,IF(G140=Precios!$R$16,Precios!$S$16,IF(G140=Precios!$R$17,Precios!$S$17,IF(G140=Precios!$R$18,Precios!$S$18,0)))))))))))))))</f>
        <v>0</v>
      </c>
      <c r="J140" s="230"/>
      <c r="K140" s="233">
        <f>+IF(J140=1,I140,IF(J140=2,I140*(1-Precios!$X$3),0))</f>
        <v>0</v>
      </c>
      <c r="L140" s="233">
        <f t="shared" si="9"/>
        <v>0</v>
      </c>
      <c r="M140" s="259">
        <f>+SUM(L140:L144)</f>
        <v>0</v>
      </c>
      <c r="N140" s="260">
        <f>+M140+P140+R140+S140</f>
        <v>0</v>
      </c>
      <c r="O140" s="261">
        <f>+IF(J140=1,N140*$O$89,0)</f>
        <v>0</v>
      </c>
      <c r="P140" s="262"/>
      <c r="Q140" s="263">
        <f>+N140-SUM(O140:P140)</f>
        <v>0</v>
      </c>
      <c r="R140" s="262"/>
      <c r="S140" s="262"/>
      <c r="T140" s="262"/>
      <c r="U140" s="264" t="e">
        <f>+(+O140+#REF!)/M140</f>
        <v>#REF!</v>
      </c>
      <c r="V140" s="265">
        <f>+Q140-SUM(R140:T140)</f>
        <v>0</v>
      </c>
      <c r="W140" s="266">
        <f>IF(J140=2,V140,0)</f>
        <v>0</v>
      </c>
      <c r="X140" s="267">
        <f>IF(J140=1,V140,0)</f>
        <v>0</v>
      </c>
      <c r="Y140" s="268">
        <f>IF(G140=Precios!$R$4,Precios!$U$4,IF(G140=Precios!$R$5,Precios!$U$5,IF(G140=Precios!$R$6,Precios!$U$6,IF(G140=Precios!$R$7,Precios!$U$7,IF(G140=Precios!$R$8,Precios!$U$8,IF(G140=Precios!$R$9,Precios!$U$9,IF(G140=Precios!$R$10,Precios!$U$10,IF(G140=Precios!$R$11,Precios!$U$11,IF(G140=Precios!$R$12,Precios!$U$12,IF(G140=Precios!$R$120,Precios!$U$120,IF(G140=Precios!$R$14,Precios!$U$14,IF(G140=Precios!$R$15,Precios!$U$15,IF(G140=Precios!$R$16,Precios!$U$16,IF(G140=Precios!$R$17,Precios!$U$17,IF(G140=Precios!$R$18,Precios!$U$18,0)))))))))))))))*H140</f>
        <v>0</v>
      </c>
      <c r="Z140" s="269">
        <f>+V140-SUM(Y140:Y144)</f>
        <v>0</v>
      </c>
      <c r="AA140" s="270" t="e">
        <f>+Z140/M140</f>
        <v>#DIV/0!</v>
      </c>
    </row>
    <row r="141" spans="1:27" x14ac:dyDescent="0.25">
      <c r="A141" s="234"/>
      <c r="B141" s="40"/>
      <c r="C141" s="41"/>
      <c r="D141" s="42"/>
      <c r="E141" s="42"/>
      <c r="F141" s="42"/>
      <c r="G141" s="48"/>
      <c r="H141" s="50"/>
      <c r="I141" s="168">
        <f>IF(G141=Precios!$R$4,Precios!$S$4,IF(G141=Precios!$R$5,Precios!$S$5,IF(G141=Precios!$R$6,Precios!$S$6,IF(G141=Precios!$R$7,Precios!$S$7,IF(G141=Precios!$R$8,Precios!$S$8,IF(G141=Precios!$R$9,Precios!$S$9,IF(G141=Precios!$R$10,Precios!$S$10,IF(G141=Precios!$R$11,Precios!$S$11,IF(G141=Precios!$R$12,Precios!$S$12,IF(G141=Precios!$R$120,Precios!$S$120,IF(G141=Precios!$R$14,Precios!$S$14,IF(G141=Precios!$R$15,Precios!$S$15,IF(G141=Precios!$R$16,Precios!$S$16,IF(G141=Precios!$R$17,Precios!$S$17,IF(G141=Precios!$R$18,Precios!$S$18,0)))))))))))))))</f>
        <v>0</v>
      </c>
      <c r="J141" s="50"/>
      <c r="K141" s="169">
        <f>+IF(J141=1,I141,IF(J141=2,I141*(1-Precios!$X$3),0))</f>
        <v>0</v>
      </c>
      <c r="L141" s="169">
        <f t="shared" si="9"/>
        <v>0</v>
      </c>
      <c r="M141" s="49"/>
      <c r="N141" s="43"/>
      <c r="O141" s="43"/>
      <c r="P141" s="43"/>
      <c r="Q141" s="43"/>
      <c r="R141" s="43"/>
      <c r="S141" s="43"/>
      <c r="T141" s="43"/>
      <c r="U141" s="91"/>
      <c r="V141" s="43"/>
      <c r="W141" s="43"/>
      <c r="X141" s="43"/>
      <c r="Y141" s="38">
        <f>IF(G141=Precios!$R$4,Precios!$U$4,IF(G141=Precios!$R$5,Precios!$U$5,IF(G141=Precios!$R$6,Precios!$U$6,IF(G141=Precios!$R$7,Precios!$U$7,IF(G141=Precios!$R$8,Precios!$U$8,IF(G141=Precios!$R$9,Precios!$U$9,IF(G141=Precios!$R$10,Precios!$U$10,IF(G141=Precios!$R$11,Precios!$U$11,IF(G141=Precios!$R$12,Precios!$U$12,IF(G141=Precios!$R$120,Precios!$U$120,IF(G141=Precios!$R$14,Precios!$U$14,IF(G141=Precios!$R$15,Precios!$U$15,IF(G141=Precios!$R$16,Precios!$U$16,IF(G141=Precios!$R$17,Precios!$U$17,IF(G141=Precios!$R$18,Precios!$U$18,0)))))))))))))))*H141</f>
        <v>0</v>
      </c>
      <c r="Z141" s="46"/>
      <c r="AA141" s="271"/>
    </row>
    <row r="142" spans="1:27" x14ac:dyDescent="0.25">
      <c r="A142" s="234"/>
      <c r="B142" s="40"/>
      <c r="C142" s="41"/>
      <c r="D142" s="42"/>
      <c r="E142" s="42"/>
      <c r="F142" s="42"/>
      <c r="G142" s="48"/>
      <c r="H142" s="50"/>
      <c r="I142" s="168">
        <f>IF(G142=Precios!$R$4,Precios!$S$4,IF(G142=Precios!$R$5,Precios!$S$5,IF(G142=Precios!$R$6,Precios!$S$6,IF(G142=Precios!$R$7,Precios!$S$7,IF(G142=Precios!$R$8,Precios!$S$8,IF(G142=Precios!$R$9,Precios!$S$9,IF(G142=Precios!$R$10,Precios!$S$10,IF(G142=Precios!$R$11,Precios!$S$11,IF(G142=Precios!$R$12,Precios!$S$12,IF(G142=Precios!$R$120,Precios!$S$120,IF(G142=Precios!$R$14,Precios!$S$14,IF(G142=Precios!$R$15,Precios!$S$15,IF(G142=Precios!$R$16,Precios!$S$16,IF(G142=Precios!$R$17,Precios!$S$17,IF(G142=Precios!$R$18,Precios!$S$18,0)))))))))))))))</f>
        <v>0</v>
      </c>
      <c r="J142" s="50"/>
      <c r="K142" s="169">
        <f>+IF(J142=1,I142,IF(J142=2,I142*(1-Precios!$X$3),0))</f>
        <v>0</v>
      </c>
      <c r="L142" s="169">
        <f t="shared" si="9"/>
        <v>0</v>
      </c>
      <c r="M142" s="49"/>
      <c r="N142" s="43"/>
      <c r="O142" s="43"/>
      <c r="P142" s="43"/>
      <c r="Q142" s="43"/>
      <c r="R142" s="43"/>
      <c r="S142" s="43"/>
      <c r="T142" s="43"/>
      <c r="U142" s="91"/>
      <c r="V142" s="43"/>
      <c r="W142" s="43"/>
      <c r="X142" s="43"/>
      <c r="Y142" s="38">
        <f>IF(G142=Precios!$R$4,Precios!$U$4,IF(G142=Precios!$R$5,Precios!$U$5,IF(G142=Precios!$R$6,Precios!$U$6,IF(G142=Precios!$R$7,Precios!$U$7,IF(G142=Precios!$R$8,Precios!$U$8,IF(G142=Precios!$R$9,Precios!$U$9,IF(G142=Precios!$R$10,Precios!$U$10,IF(G142=Precios!$R$11,Precios!$U$11,IF(G142=Precios!$R$12,Precios!$U$12,IF(G142=Precios!$R$120,Precios!$U$120,IF(G142=Precios!$R$14,Precios!$U$14,IF(G142=Precios!$R$15,Precios!$U$15,IF(G142=Precios!$R$16,Precios!$U$16,IF(G142=Precios!$R$17,Precios!$U$17,IF(G142=Precios!$R$18,Precios!$U$18,0)))))))))))))))*H142</f>
        <v>0</v>
      </c>
      <c r="Z142" s="46"/>
      <c r="AA142" s="271"/>
    </row>
    <row r="143" spans="1:27" x14ac:dyDescent="0.25">
      <c r="A143" s="234"/>
      <c r="B143" s="40"/>
      <c r="C143" s="41"/>
      <c r="D143" s="42"/>
      <c r="E143" s="42"/>
      <c r="F143" s="42"/>
      <c r="G143" s="48"/>
      <c r="H143" s="50"/>
      <c r="I143" s="168">
        <f>IF(G143=Precios!$R$4,Precios!$S$4,IF(G143=Precios!$R$5,Precios!$S$5,IF(G143=Precios!$R$6,Precios!$S$6,IF(G143=Precios!$R$7,Precios!$S$7,IF(G143=Precios!$R$8,Precios!$S$8,IF(G143=Precios!$R$9,Precios!$S$9,IF(G143=Precios!$R$10,Precios!$S$10,IF(G143=Precios!$R$11,Precios!$S$11,IF(G143=Precios!$R$12,Precios!$S$12,IF(G143=Precios!$R$120,Precios!$S$120,IF(G143=Precios!$R$14,Precios!$S$14,IF(G143=Precios!$R$15,Precios!$S$15,IF(G143=Precios!$R$16,Precios!$S$16,IF(G143=Precios!$R$17,Precios!$S$17,IF(G143=Precios!$R$18,Precios!$S$18,0)))))))))))))))</f>
        <v>0</v>
      </c>
      <c r="J143" s="50"/>
      <c r="K143" s="169">
        <f>+IF(J143=1,I143,IF(J143=2,I143*(1-Precios!$X$3),0))</f>
        <v>0</v>
      </c>
      <c r="L143" s="169">
        <f t="shared" si="9"/>
        <v>0</v>
      </c>
      <c r="M143" s="49"/>
      <c r="N143" s="43"/>
      <c r="O143" s="43"/>
      <c r="P143" s="43"/>
      <c r="Q143" s="43"/>
      <c r="R143" s="43"/>
      <c r="S143" s="43"/>
      <c r="T143" s="43"/>
      <c r="U143" s="91"/>
      <c r="V143" s="43"/>
      <c r="W143" s="43"/>
      <c r="X143" s="43"/>
      <c r="Y143" s="38">
        <f>IF(G143=Precios!$R$4,Precios!$U$4,IF(G143=Precios!$R$5,Precios!$U$5,IF(G143=Precios!$R$6,Precios!$U$6,IF(G143=Precios!$R$7,Precios!$U$7,IF(G143=Precios!$R$8,Precios!$U$8,IF(G143=Precios!$R$9,Precios!$U$9,IF(G143=Precios!$R$10,Precios!$U$10,IF(G143=Precios!$R$11,Precios!$U$11,IF(G143=Precios!$R$12,Precios!$U$12,IF(G143=Precios!$R$120,Precios!$U$120,IF(G143=Precios!$R$14,Precios!$U$14,IF(G143=Precios!$R$15,Precios!$U$15,IF(G143=Precios!$R$16,Precios!$U$16,IF(G143=Precios!$R$17,Precios!$U$17,IF(G143=Precios!$R$18,Precios!$U$18,0)))))))))))))))*H143</f>
        <v>0</v>
      </c>
      <c r="Z143" s="46"/>
      <c r="AA143" s="271"/>
    </row>
    <row r="144" spans="1:27" ht="15.75" thickBot="1" x14ac:dyDescent="0.3">
      <c r="A144" s="236"/>
      <c r="B144" s="237"/>
      <c r="C144" s="247"/>
      <c r="D144" s="239"/>
      <c r="E144" s="239"/>
      <c r="F144" s="239"/>
      <c r="G144" s="240"/>
      <c r="H144" s="241"/>
      <c r="I144" s="242">
        <f>IF(G144=Precios!$R$4,Precios!$S$4,IF(G144=Precios!$R$5,Precios!$S$5,IF(G144=Precios!$R$6,Precios!$S$6,IF(G144=Precios!$R$7,Precios!$S$7,IF(G144=Precios!$R$8,Precios!$S$8,IF(G144=Precios!$R$9,Precios!$S$9,IF(G144=Precios!$R$10,Precios!$S$10,IF(G144=Precios!$R$11,Precios!$S$11,IF(G144=Precios!$R$12,Precios!$S$12,IF(G144=Precios!$R$120,Precios!$S$120,IF(G144=Precios!$R$14,Precios!$S$14,IF(G144=Precios!$R$15,Precios!$S$15,IF(G144=Precios!$R$16,Precios!$S$16,IF(G144=Precios!$R$17,Precios!$S$17,IF(G144=Precios!$R$18,Precios!$S$18,0)))))))))))))))</f>
        <v>0</v>
      </c>
      <c r="J144" s="241"/>
      <c r="K144" s="243">
        <f>+IF(J144=1,I144,IF(J144=2,I144*(1-Precios!$X$3),0))</f>
        <v>0</v>
      </c>
      <c r="L144" s="243">
        <f t="shared" si="9"/>
        <v>0</v>
      </c>
      <c r="M144" s="272"/>
      <c r="N144" s="273"/>
      <c r="O144" s="273"/>
      <c r="P144" s="273"/>
      <c r="Q144" s="273"/>
      <c r="R144" s="273"/>
      <c r="S144" s="273"/>
      <c r="T144" s="273"/>
      <c r="U144" s="274"/>
      <c r="V144" s="273"/>
      <c r="W144" s="273"/>
      <c r="X144" s="273"/>
      <c r="Y144" s="281">
        <f>IF(G144=Precios!$R$4,Precios!$U$4,IF(G144=Precios!$R$5,Precios!$U$5,IF(G144=Precios!$R$6,Precios!$U$6,IF(G144=Precios!$R$7,Precios!$U$7,IF(G144=Precios!$R$8,Precios!$U$8,IF(G144=Precios!$R$9,Precios!$U$9,IF(G144=Precios!$R$10,Precios!$U$10,IF(G144=Precios!$R$11,Precios!$U$11,IF(G144=Precios!$R$12,Precios!$U$12,IF(G144=Precios!$R$120,Precios!$U$120,IF(G144=Precios!$R$14,Precios!$U$14,IF(G144=Precios!$R$15,Precios!$U$15,IF(G144=Precios!$R$16,Precios!$U$16,IF(G144=Precios!$R$17,Precios!$U$17,IF(G144=Precios!$R$18,Precios!$U$18,0)))))))))))))))*H144</f>
        <v>0</v>
      </c>
      <c r="Z144" s="275"/>
      <c r="AA144" s="276"/>
    </row>
    <row r="145" spans="1:27" x14ac:dyDescent="0.25">
      <c r="A145" s="225"/>
      <c r="B145" s="226"/>
      <c r="C145" s="227"/>
      <c r="D145" s="228"/>
      <c r="E145" s="228"/>
      <c r="F145" s="228"/>
      <c r="G145" s="230"/>
      <c r="H145" s="231"/>
      <c r="I145" s="232">
        <f>IF(G145=Precios!$R$4,Precios!$S$4,IF(G145=Precios!$R$5,Precios!$S$5,IF(G145=Precios!$R$6,Precios!$S$6,IF(G145=Precios!$R$7,Precios!$S$7,IF(G145=Precios!$R$8,Precios!$S$8,IF(G145=Precios!$R$9,Precios!$S$9,IF(G145=Precios!$R$10,Precios!$S$10,IF(G145=Precios!$R$11,Precios!$S$11,IF(G145=Precios!$R$12,Precios!$S$12,IF(G145=Precios!$R$120,Precios!$S$120,IF(G145=Precios!$R$14,Precios!$S$14,IF(G145=Precios!$R$15,Precios!$S$15,IF(G145=Precios!$R$16,Precios!$S$16,IF(G145=Precios!$R$17,Precios!$S$17,IF(G145=Precios!$R$18,Precios!$S$18,0)))))))))))))))</f>
        <v>0</v>
      </c>
      <c r="J145" s="230"/>
      <c r="K145" s="233">
        <f>+IF(J145=1,I145,IF(J145=2,I145*(1-Precios!$X$3),0))</f>
        <v>0</v>
      </c>
      <c r="L145" s="233">
        <f t="shared" si="8"/>
        <v>0</v>
      </c>
      <c r="M145" s="259">
        <f>+SUM(L145:L149)</f>
        <v>0</v>
      </c>
      <c r="N145" s="260">
        <f>+M145+P145+R145+S145</f>
        <v>0</v>
      </c>
      <c r="O145" s="261">
        <f>+IF(J145=1,N145*$O$89,0)</f>
        <v>0</v>
      </c>
      <c r="P145" s="262"/>
      <c r="Q145" s="263">
        <f>+N145-SUM(O145:P145)</f>
        <v>0</v>
      </c>
      <c r="R145" s="262"/>
      <c r="S145" s="262"/>
      <c r="T145" s="262"/>
      <c r="U145" s="264" t="e">
        <f>+(+O145+#REF!)/M145</f>
        <v>#REF!</v>
      </c>
      <c r="V145" s="265">
        <f>+Q145-SUM(R145:T145)</f>
        <v>0</v>
      </c>
      <c r="W145" s="266">
        <f>IF(J145=2,V145,0)</f>
        <v>0</v>
      </c>
      <c r="X145" s="267">
        <f>IF(J145=1,V145,0)</f>
        <v>0</v>
      </c>
      <c r="Y145" s="268">
        <f>IF(G145=Precios!$R$4,Precios!$U$4,IF(G145=Precios!$R$5,Precios!$U$5,IF(G145=Precios!$R$6,Precios!$U$6,IF(G145=Precios!$R$7,Precios!$U$7,IF(G145=Precios!$R$8,Precios!$U$8,IF(G145=Precios!$R$9,Precios!$U$9,IF(G145=Precios!$R$10,Precios!$U$10,IF(G145=Precios!$R$11,Precios!$U$11,IF(G145=Precios!$R$12,Precios!$U$12,IF(G145=Precios!$R$120,Precios!$U$120,IF(G145=Precios!$R$14,Precios!$U$14,IF(G145=Precios!$R$15,Precios!$U$15,IF(G145=Precios!$R$16,Precios!$U$16,IF(G145=Precios!$R$17,Precios!$U$17,IF(G145=Precios!$R$18,Precios!$U$18,0)))))))))))))))*H145</f>
        <v>0</v>
      </c>
      <c r="Z145" s="269">
        <f>+V145-SUM(Y145:Y149)</f>
        <v>0</v>
      </c>
      <c r="AA145" s="270" t="e">
        <f>+Z145/M145</f>
        <v>#DIV/0!</v>
      </c>
    </row>
    <row r="146" spans="1:27" x14ac:dyDescent="0.25">
      <c r="A146" s="234"/>
      <c r="B146" s="40"/>
      <c r="C146" s="41"/>
      <c r="D146" s="42"/>
      <c r="E146" s="42"/>
      <c r="F146" s="42"/>
      <c r="G146" s="48"/>
      <c r="H146" s="50"/>
      <c r="I146" s="168">
        <f>IF(G146=Precios!$R$4,Precios!$S$4,IF(G146=Precios!$R$5,Precios!$S$5,IF(G146=Precios!$R$6,Precios!$S$6,IF(G146=Precios!$R$7,Precios!$S$7,IF(G146=Precios!$R$8,Precios!$S$8,IF(G146=Precios!$R$9,Precios!$S$9,IF(G146=Precios!$R$10,Precios!$S$10,IF(G146=Precios!$R$11,Precios!$S$11,IF(G146=Precios!$R$12,Precios!$S$12,IF(G146=Precios!$R$120,Precios!$S$120,IF(G146=Precios!$R$14,Precios!$S$14,IF(G146=Precios!$R$15,Precios!$S$15,IF(G146=Precios!$R$16,Precios!$S$16,IF(G146=Precios!$R$17,Precios!$S$17,IF(G146=Precios!$R$18,Precios!$S$18,0)))))))))))))))</f>
        <v>0</v>
      </c>
      <c r="J146" s="50"/>
      <c r="K146" s="169">
        <f>+IF(J146=1,I146,IF(J146=2,I146*(1-Precios!$X$3),0))</f>
        <v>0</v>
      </c>
      <c r="L146" s="169">
        <f t="shared" si="8"/>
        <v>0</v>
      </c>
      <c r="M146" s="49"/>
      <c r="N146" s="43"/>
      <c r="O146" s="43"/>
      <c r="P146" s="43"/>
      <c r="Q146" s="43"/>
      <c r="R146" s="43"/>
      <c r="S146" s="43"/>
      <c r="T146" s="43"/>
      <c r="U146" s="91"/>
      <c r="V146" s="43"/>
      <c r="W146" s="43"/>
      <c r="X146" s="43"/>
      <c r="Y146" s="38">
        <f>IF(G146=Precios!$R$4,Precios!$U$4,IF(G146=Precios!$R$5,Precios!$U$5,IF(G146=Precios!$R$6,Precios!$U$6,IF(G146=Precios!$R$7,Precios!$U$7,IF(G146=Precios!$R$8,Precios!$U$8,IF(G146=Precios!$R$9,Precios!$U$9,IF(G146=Precios!$R$10,Precios!$U$10,IF(G146=Precios!$R$11,Precios!$U$11,IF(G146=Precios!$R$12,Precios!$U$12,IF(G146=Precios!$R$120,Precios!$U$120,IF(G146=Precios!$R$14,Precios!$U$14,IF(G146=Precios!$R$15,Precios!$U$15,IF(G146=Precios!$R$16,Precios!$U$16,IF(G146=Precios!$R$17,Precios!$U$17,IF(G146=Precios!$R$18,Precios!$U$18,0)))))))))))))))*H146</f>
        <v>0</v>
      </c>
      <c r="Z146" s="46"/>
      <c r="AA146" s="271"/>
    </row>
    <row r="147" spans="1:27" x14ac:dyDescent="0.25">
      <c r="A147" s="234"/>
      <c r="B147" s="40"/>
      <c r="C147" s="41"/>
      <c r="D147" s="42"/>
      <c r="E147" s="42"/>
      <c r="F147" s="42"/>
      <c r="G147" s="48"/>
      <c r="H147" s="50"/>
      <c r="I147" s="168">
        <f>IF(G147=Precios!$R$4,Precios!$S$4,IF(G147=Precios!$R$5,Precios!$S$5,IF(G147=Precios!$R$6,Precios!$S$6,IF(G147=Precios!$R$7,Precios!$S$7,IF(G147=Precios!$R$8,Precios!$S$8,IF(G147=Precios!$R$9,Precios!$S$9,IF(G147=Precios!$R$10,Precios!$S$10,IF(G147=Precios!$R$11,Precios!$S$11,IF(G147=Precios!$R$12,Precios!$S$12,IF(G147=Precios!$R$120,Precios!$S$120,IF(G147=Precios!$R$14,Precios!$S$14,IF(G147=Precios!$R$15,Precios!$S$15,IF(G147=Precios!$R$16,Precios!$S$16,IF(G147=Precios!$R$17,Precios!$S$17,IF(G147=Precios!$R$18,Precios!$S$18,0)))))))))))))))</f>
        <v>0</v>
      </c>
      <c r="J147" s="50"/>
      <c r="K147" s="169">
        <f>+IF(J147=1,I147,IF(J147=2,I147*(1-Precios!$X$3),0))</f>
        <v>0</v>
      </c>
      <c r="L147" s="169">
        <f t="shared" si="8"/>
        <v>0</v>
      </c>
      <c r="M147" s="49"/>
      <c r="N147" s="43"/>
      <c r="O147" s="43"/>
      <c r="P147" s="43"/>
      <c r="Q147" s="43"/>
      <c r="R147" s="43"/>
      <c r="S147" s="43"/>
      <c r="T147" s="43"/>
      <c r="U147" s="91"/>
      <c r="V147" s="43"/>
      <c r="W147" s="43"/>
      <c r="X147" s="43"/>
      <c r="Y147" s="38">
        <f>IF(G147=Precios!$R$4,Precios!$U$4,IF(G147=Precios!$R$5,Precios!$U$5,IF(G147=Precios!$R$6,Precios!$U$6,IF(G147=Precios!$R$7,Precios!$U$7,IF(G147=Precios!$R$8,Precios!$U$8,IF(G147=Precios!$R$9,Precios!$U$9,IF(G147=Precios!$R$10,Precios!$U$10,IF(G147=Precios!$R$11,Precios!$U$11,IF(G147=Precios!$R$12,Precios!$U$12,IF(G147=Precios!$R$120,Precios!$U$120,IF(G147=Precios!$R$14,Precios!$U$14,IF(G147=Precios!$R$15,Precios!$U$15,IF(G147=Precios!$R$16,Precios!$U$16,IF(G147=Precios!$R$17,Precios!$U$17,IF(G147=Precios!$R$18,Precios!$U$18,0)))))))))))))))*H147</f>
        <v>0</v>
      </c>
      <c r="Z147" s="46"/>
      <c r="AA147" s="271"/>
    </row>
    <row r="148" spans="1:27" x14ac:dyDescent="0.25">
      <c r="A148" s="234"/>
      <c r="B148" s="40"/>
      <c r="C148" s="41"/>
      <c r="D148" s="42"/>
      <c r="E148" s="42"/>
      <c r="F148" s="42"/>
      <c r="G148" s="48"/>
      <c r="H148" s="50"/>
      <c r="I148" s="168">
        <f>IF(G148=Precios!$R$4,Precios!$S$4,IF(G148=Precios!$R$5,Precios!$S$5,IF(G148=Precios!$R$6,Precios!$S$6,IF(G148=Precios!$R$7,Precios!$S$7,IF(G148=Precios!$R$8,Precios!$S$8,IF(G148=Precios!$R$9,Precios!$S$9,IF(G148=Precios!$R$10,Precios!$S$10,IF(G148=Precios!$R$11,Precios!$S$11,IF(G148=Precios!$R$12,Precios!$S$12,IF(G148=Precios!$R$120,Precios!$S$120,IF(G148=Precios!$R$14,Precios!$S$14,IF(G148=Precios!$R$15,Precios!$S$15,IF(G148=Precios!$R$16,Precios!$S$16,IF(G148=Precios!$R$17,Precios!$S$17,IF(G148=Precios!$R$18,Precios!$S$18,0)))))))))))))))</f>
        <v>0</v>
      </c>
      <c r="J148" s="50"/>
      <c r="K148" s="169">
        <f>+IF(J148=1,I148,IF(J148=2,I148*(1-Precios!$X$3),0))</f>
        <v>0</v>
      </c>
      <c r="L148" s="169">
        <f t="shared" si="8"/>
        <v>0</v>
      </c>
      <c r="M148" s="49"/>
      <c r="N148" s="43"/>
      <c r="O148" s="43"/>
      <c r="P148" s="43"/>
      <c r="Q148" s="43"/>
      <c r="R148" s="43"/>
      <c r="S148" s="43"/>
      <c r="T148" s="43"/>
      <c r="U148" s="91"/>
      <c r="V148" s="43"/>
      <c r="W148" s="43"/>
      <c r="X148" s="43"/>
      <c r="Y148" s="38">
        <f>IF(G148=Precios!$R$4,Precios!$U$4,IF(G148=Precios!$R$5,Precios!$U$5,IF(G148=Precios!$R$6,Precios!$U$6,IF(G148=Precios!$R$7,Precios!$U$7,IF(G148=Precios!$R$8,Precios!$U$8,IF(G148=Precios!$R$9,Precios!$U$9,IF(G148=Precios!$R$10,Precios!$U$10,IF(G148=Precios!$R$11,Precios!$U$11,IF(G148=Precios!$R$12,Precios!$U$12,IF(G148=Precios!$R$120,Precios!$U$120,IF(G148=Precios!$R$14,Precios!$U$14,IF(G148=Precios!$R$15,Precios!$U$15,IF(G148=Precios!$R$16,Precios!$U$16,IF(G148=Precios!$R$17,Precios!$U$17,IF(G148=Precios!$R$18,Precios!$U$18,0)))))))))))))))*H148</f>
        <v>0</v>
      </c>
      <c r="Z148" s="46"/>
      <c r="AA148" s="271"/>
    </row>
    <row r="149" spans="1:27" ht="15.75" thickBot="1" x14ac:dyDescent="0.3">
      <c r="A149" s="236"/>
      <c r="B149" s="237"/>
      <c r="C149" s="247"/>
      <c r="D149" s="239"/>
      <c r="E149" s="239"/>
      <c r="F149" s="239"/>
      <c r="G149" s="240"/>
      <c r="H149" s="241"/>
      <c r="I149" s="242">
        <f>IF(G149=Precios!$R$4,Precios!$S$4,IF(G149=Precios!$R$5,Precios!$S$5,IF(G149=Precios!$R$6,Precios!$S$6,IF(G149=Precios!$R$7,Precios!$S$7,IF(G149=Precios!$R$8,Precios!$S$8,IF(G149=Precios!$R$9,Precios!$S$9,IF(G149=Precios!$R$10,Precios!$S$10,IF(G149=Precios!$R$11,Precios!$S$11,IF(G149=Precios!$R$12,Precios!$S$12,IF(G149=Precios!$R$120,Precios!$S$120,IF(G149=Precios!$R$14,Precios!$S$14,IF(G149=Precios!$R$15,Precios!$S$15,IF(G149=Precios!$R$16,Precios!$S$16,IF(G149=Precios!$R$17,Precios!$S$17,IF(G149=Precios!$R$18,Precios!$S$18,0)))))))))))))))</f>
        <v>0</v>
      </c>
      <c r="J149" s="241"/>
      <c r="K149" s="243">
        <f>+IF(J149=1,I149,IF(J149=2,I149*(1-Precios!$X$3),0))</f>
        <v>0</v>
      </c>
      <c r="L149" s="243">
        <f t="shared" si="8"/>
        <v>0</v>
      </c>
      <c r="M149" s="272"/>
      <c r="N149" s="273"/>
      <c r="O149" s="273"/>
      <c r="P149" s="273"/>
      <c r="Q149" s="273"/>
      <c r="R149" s="273"/>
      <c r="S149" s="273"/>
      <c r="T149" s="273"/>
      <c r="U149" s="274"/>
      <c r="V149" s="273"/>
      <c r="W149" s="273"/>
      <c r="X149" s="273"/>
      <c r="Y149" s="281">
        <f>IF(G149=Precios!$R$4,Precios!$U$4,IF(G149=Precios!$R$5,Precios!$U$5,IF(G149=Precios!$R$6,Precios!$U$6,IF(G149=Precios!$R$7,Precios!$U$7,IF(G149=Precios!$R$8,Precios!$U$8,IF(G149=Precios!$R$9,Precios!$U$9,IF(G149=Precios!$R$10,Precios!$U$10,IF(G149=Precios!$R$11,Precios!$U$11,IF(G149=Precios!$R$12,Precios!$U$12,IF(G149=Precios!$R$120,Precios!$U$120,IF(G149=Precios!$R$14,Precios!$U$14,IF(G149=Precios!$R$15,Precios!$U$15,IF(G149=Precios!$R$16,Precios!$U$16,IF(G149=Precios!$R$17,Precios!$U$17,IF(G149=Precios!$R$18,Precios!$U$18,0)))))))))))))))*H149</f>
        <v>0</v>
      </c>
      <c r="Z149" s="275"/>
      <c r="AA149" s="276"/>
    </row>
    <row r="150" spans="1:27" x14ac:dyDescent="0.25">
      <c r="A150" s="225"/>
      <c r="B150" s="226"/>
      <c r="C150" s="227"/>
      <c r="D150" s="228"/>
      <c r="E150" s="228"/>
      <c r="F150" s="228"/>
      <c r="G150" s="230"/>
      <c r="H150" s="231"/>
      <c r="I150" s="232">
        <f>IF(G150=Precios!$R$4,Precios!$S$4,IF(G150=Precios!$R$5,Precios!$S$5,IF(G150=Precios!$R$6,Precios!$S$6,IF(G150=Precios!$R$7,Precios!$S$7,IF(G150=Precios!$R$8,Precios!$S$8,IF(G150=Precios!$R$9,Precios!$S$9,IF(G150=Precios!$R$10,Precios!$S$10,IF(G150=Precios!$R$11,Precios!$S$11,IF(G150=Precios!$R$12,Precios!$S$12,IF(G150=Precios!$R$120,Precios!$S$120,IF(G150=Precios!$R$14,Precios!$S$14,IF(G150=Precios!$R$15,Precios!$S$15,IF(G150=Precios!$R$16,Precios!$S$16,IF(G150=Precios!$R$17,Precios!$S$17,IF(G150=Precios!$R$18,Precios!$S$18,0)))))))))))))))</f>
        <v>0</v>
      </c>
      <c r="J150" s="230"/>
      <c r="K150" s="233">
        <f>+IF(J150=1,I150,IF(J150=2,I150*(1-Precios!$X$3),0))</f>
        <v>0</v>
      </c>
      <c r="L150" s="233">
        <f t="shared" si="8"/>
        <v>0</v>
      </c>
      <c r="M150" s="259">
        <f>+SUM(L150:L154)</f>
        <v>0</v>
      </c>
      <c r="N150" s="260">
        <f>+M150+P150+R150+S150</f>
        <v>0</v>
      </c>
      <c r="O150" s="261">
        <f>+IF(J150=1,N150*$O$89,0)</f>
        <v>0</v>
      </c>
      <c r="P150" s="262"/>
      <c r="Q150" s="263">
        <f>+N150-SUM(O150:P150)</f>
        <v>0</v>
      </c>
      <c r="R150" s="262"/>
      <c r="S150" s="262"/>
      <c r="T150" s="262"/>
      <c r="U150" s="264" t="e">
        <f>+(+O150+#REF!)/M150</f>
        <v>#REF!</v>
      </c>
      <c r="V150" s="265">
        <f>+Q150-SUM(R150:T150)</f>
        <v>0</v>
      </c>
      <c r="W150" s="266">
        <f>IF(J150=2,V150,0)</f>
        <v>0</v>
      </c>
      <c r="X150" s="267">
        <f>IF(J150=1,V150,0)</f>
        <v>0</v>
      </c>
      <c r="Y150" s="268">
        <f>IF(G150=Precios!$R$4,Precios!$U$4,IF(G150=Precios!$R$5,Precios!$U$5,IF(G150=Precios!$R$6,Precios!$U$6,IF(G150=Precios!$R$7,Precios!$U$7,IF(G150=Precios!$R$8,Precios!$U$8,IF(G150=Precios!$R$9,Precios!$U$9,IF(G150=Precios!$R$10,Precios!$U$10,IF(G150=Precios!$R$11,Precios!$U$11,IF(G150=Precios!$R$12,Precios!$U$12,IF(G150=Precios!$R$120,Precios!$U$120,IF(G150=Precios!$R$14,Precios!$U$14,IF(G150=Precios!$R$15,Precios!$U$15,IF(G150=Precios!$R$16,Precios!$U$16,IF(G150=Precios!$R$17,Precios!$U$17,IF(G150=Precios!$R$18,Precios!$U$18,0)))))))))))))))*H150</f>
        <v>0</v>
      </c>
      <c r="Z150" s="269">
        <f>+V150-SUM(Y150:Y154)</f>
        <v>0</v>
      </c>
      <c r="AA150" s="270" t="e">
        <f>+Z150/M150</f>
        <v>#DIV/0!</v>
      </c>
    </row>
    <row r="151" spans="1:27" x14ac:dyDescent="0.25">
      <c r="A151" s="234"/>
      <c r="B151" s="40"/>
      <c r="C151" s="41"/>
      <c r="D151" s="42"/>
      <c r="E151" s="42"/>
      <c r="F151" s="42"/>
      <c r="G151" s="48"/>
      <c r="H151" s="50"/>
      <c r="I151" s="168">
        <f>IF(G151=Precios!$R$4,Precios!$S$4,IF(G151=Precios!$R$5,Precios!$S$5,IF(G151=Precios!$R$6,Precios!$S$6,IF(G151=Precios!$R$7,Precios!$S$7,IF(G151=Precios!$R$8,Precios!$S$8,IF(G151=Precios!$R$9,Precios!$S$9,IF(G151=Precios!$R$10,Precios!$S$10,IF(G151=Precios!$R$11,Precios!$S$11,IF(G151=Precios!$R$12,Precios!$S$12,IF(G151=Precios!$R$120,Precios!$S$120,IF(G151=Precios!$R$14,Precios!$S$14,IF(G151=Precios!$R$15,Precios!$S$15,IF(G151=Precios!$R$16,Precios!$S$16,IF(G151=Precios!$R$17,Precios!$S$17,IF(G151=Precios!$R$18,Precios!$S$18,0)))))))))))))))</f>
        <v>0</v>
      </c>
      <c r="J151" s="50"/>
      <c r="K151" s="169">
        <f>+IF(J151=1,I151,IF(J151=2,I151*(1-Precios!$X$3),0))</f>
        <v>0</v>
      </c>
      <c r="L151" s="169">
        <f t="shared" si="8"/>
        <v>0</v>
      </c>
      <c r="M151" s="49"/>
      <c r="N151" s="43"/>
      <c r="O151" s="43"/>
      <c r="P151" s="43"/>
      <c r="Q151" s="43"/>
      <c r="R151" s="43"/>
      <c r="S151" s="43"/>
      <c r="T151" s="43"/>
      <c r="U151" s="91"/>
      <c r="V151" s="43"/>
      <c r="W151" s="43"/>
      <c r="X151" s="43"/>
      <c r="Y151" s="38">
        <f>IF(G151=Precios!$R$4,Precios!$U$4,IF(G151=Precios!$R$5,Precios!$U$5,IF(G151=Precios!$R$6,Precios!$U$6,IF(G151=Precios!$R$7,Precios!$U$7,IF(G151=Precios!$R$8,Precios!$U$8,IF(G151=Precios!$R$9,Precios!$U$9,IF(G151=Precios!$R$10,Precios!$U$10,IF(G151=Precios!$R$11,Precios!$U$11,IF(G151=Precios!$R$12,Precios!$U$12,IF(G151=Precios!$R$120,Precios!$U$120,IF(G151=Precios!$R$14,Precios!$U$14,IF(G151=Precios!$R$15,Precios!$U$15,IF(G151=Precios!$R$16,Precios!$U$16,IF(G151=Precios!$R$17,Precios!$U$17,IF(G151=Precios!$R$18,Precios!$U$18,0)))))))))))))))*H151</f>
        <v>0</v>
      </c>
      <c r="Z151" s="46"/>
      <c r="AA151" s="271"/>
    </row>
    <row r="152" spans="1:27" x14ac:dyDescent="0.25">
      <c r="A152" s="234"/>
      <c r="B152" s="40"/>
      <c r="C152" s="41"/>
      <c r="D152" s="42"/>
      <c r="E152" s="42"/>
      <c r="F152" s="42"/>
      <c r="G152" s="48"/>
      <c r="H152" s="50"/>
      <c r="I152" s="168">
        <f>IF(G152=Precios!$R$4,Precios!$S$4,IF(G152=Precios!$R$5,Precios!$S$5,IF(G152=Precios!$R$6,Precios!$S$6,IF(G152=Precios!$R$7,Precios!$S$7,IF(G152=Precios!$R$8,Precios!$S$8,IF(G152=Precios!$R$9,Precios!$S$9,IF(G152=Precios!$R$10,Precios!$S$10,IF(G152=Precios!$R$11,Precios!$S$11,IF(G152=Precios!$R$12,Precios!$S$12,IF(G152=Precios!$R$120,Precios!$S$120,IF(G152=Precios!$R$14,Precios!$S$14,IF(G152=Precios!$R$15,Precios!$S$15,IF(G152=Precios!$R$16,Precios!$S$16,IF(G152=Precios!$R$17,Precios!$S$17,IF(G152=Precios!$R$18,Precios!$S$18,0)))))))))))))))</f>
        <v>0</v>
      </c>
      <c r="J152" s="50"/>
      <c r="K152" s="169">
        <f>+IF(J152=1,I152,IF(J152=2,I152*(1-Precios!$X$3),0))</f>
        <v>0</v>
      </c>
      <c r="L152" s="169">
        <f t="shared" si="8"/>
        <v>0</v>
      </c>
      <c r="M152" s="49"/>
      <c r="N152" s="43"/>
      <c r="O152" s="43"/>
      <c r="P152" s="43"/>
      <c r="Q152" s="43"/>
      <c r="R152" s="43"/>
      <c r="S152" s="43"/>
      <c r="T152" s="43"/>
      <c r="U152" s="91"/>
      <c r="V152" s="43"/>
      <c r="W152" s="43"/>
      <c r="X152" s="43"/>
      <c r="Y152" s="38">
        <f>IF(G152=Precios!$R$4,Precios!$U$4,IF(G152=Precios!$R$5,Precios!$U$5,IF(G152=Precios!$R$6,Precios!$U$6,IF(G152=Precios!$R$7,Precios!$U$7,IF(G152=Precios!$R$8,Precios!$U$8,IF(G152=Precios!$R$9,Precios!$U$9,IF(G152=Precios!$R$10,Precios!$U$10,IF(G152=Precios!$R$11,Precios!$U$11,IF(G152=Precios!$R$12,Precios!$U$12,IF(G152=Precios!$R$120,Precios!$U$120,IF(G152=Precios!$R$14,Precios!$U$14,IF(G152=Precios!$R$15,Precios!$U$15,IF(G152=Precios!$R$16,Precios!$U$16,IF(G152=Precios!$R$17,Precios!$U$17,IF(G152=Precios!$R$18,Precios!$U$18,0)))))))))))))))*H152</f>
        <v>0</v>
      </c>
      <c r="Z152" s="46"/>
      <c r="AA152" s="271"/>
    </row>
    <row r="153" spans="1:27" x14ac:dyDescent="0.25">
      <c r="A153" s="234"/>
      <c r="B153" s="40"/>
      <c r="C153" s="41"/>
      <c r="D153" s="42"/>
      <c r="E153" s="42"/>
      <c r="F153" s="42"/>
      <c r="G153" s="48"/>
      <c r="H153" s="50"/>
      <c r="I153" s="168">
        <f>IF(G153=Precios!$R$4,Precios!$S$4,IF(G153=Precios!$R$5,Precios!$S$5,IF(G153=Precios!$R$6,Precios!$S$6,IF(G153=Precios!$R$7,Precios!$S$7,IF(G153=Precios!$R$8,Precios!$S$8,IF(G153=Precios!$R$9,Precios!$S$9,IF(G153=Precios!$R$10,Precios!$S$10,IF(G153=Precios!$R$11,Precios!$S$11,IF(G153=Precios!$R$12,Precios!$S$12,IF(G153=Precios!$R$120,Precios!$S$120,IF(G153=Precios!$R$14,Precios!$S$14,IF(G153=Precios!$R$15,Precios!$S$15,IF(G153=Precios!$R$16,Precios!$S$16,IF(G153=Precios!$R$17,Precios!$S$17,IF(G153=Precios!$R$18,Precios!$S$18,0)))))))))))))))</f>
        <v>0</v>
      </c>
      <c r="J153" s="50"/>
      <c r="K153" s="169">
        <f>+IF(J153=1,I153,IF(J153=2,I153*(1-Precios!$X$3),0))</f>
        <v>0</v>
      </c>
      <c r="L153" s="169">
        <f t="shared" si="8"/>
        <v>0</v>
      </c>
      <c r="M153" s="49"/>
      <c r="N153" s="43"/>
      <c r="O153" s="43"/>
      <c r="P153" s="43"/>
      <c r="Q153" s="43"/>
      <c r="R153" s="43"/>
      <c r="S153" s="43"/>
      <c r="T153" s="43"/>
      <c r="U153" s="91"/>
      <c r="V153" s="43"/>
      <c r="W153" s="43"/>
      <c r="X153" s="43"/>
      <c r="Y153" s="38">
        <f>IF(G153=Precios!$R$4,Precios!$U$4,IF(G153=Precios!$R$5,Precios!$U$5,IF(G153=Precios!$R$6,Precios!$U$6,IF(G153=Precios!$R$7,Precios!$U$7,IF(G153=Precios!$R$8,Precios!$U$8,IF(G153=Precios!$R$9,Precios!$U$9,IF(G153=Precios!$R$10,Precios!$U$10,IF(G153=Precios!$R$11,Precios!$U$11,IF(G153=Precios!$R$12,Precios!$U$12,IF(G153=Precios!$R$120,Precios!$U$120,IF(G153=Precios!$R$14,Precios!$U$14,IF(G153=Precios!$R$15,Precios!$U$15,IF(G153=Precios!$R$16,Precios!$U$16,IF(G153=Precios!$R$17,Precios!$U$17,IF(G153=Precios!$R$18,Precios!$U$18,0)))))))))))))))*H153</f>
        <v>0</v>
      </c>
      <c r="Z153" s="46"/>
      <c r="AA153" s="271"/>
    </row>
    <row r="154" spans="1:27" ht="15.75" thickBot="1" x14ac:dyDescent="0.3">
      <c r="A154" s="236"/>
      <c r="B154" s="237"/>
      <c r="C154" s="247"/>
      <c r="D154" s="239"/>
      <c r="E154" s="239"/>
      <c r="F154" s="239"/>
      <c r="G154" s="240"/>
      <c r="H154" s="241"/>
      <c r="I154" s="242">
        <f>IF(G154=Precios!$R$4,Precios!$S$4,IF(G154=Precios!$R$5,Precios!$S$5,IF(G154=Precios!$R$6,Precios!$S$6,IF(G154=Precios!$R$7,Precios!$S$7,IF(G154=Precios!$R$8,Precios!$S$8,IF(G154=Precios!$R$9,Precios!$S$9,IF(G154=Precios!$R$10,Precios!$S$10,IF(G154=Precios!$R$11,Precios!$S$11,IF(G154=Precios!$R$12,Precios!$S$12,IF(G154=Precios!$R$120,Precios!$S$120,IF(G154=Precios!$R$14,Precios!$S$14,IF(G154=Precios!$R$15,Precios!$S$15,IF(G154=Precios!$R$16,Precios!$S$16,IF(G154=Precios!$R$17,Precios!$S$17,IF(G154=Precios!$R$18,Precios!$S$18,0)))))))))))))))</f>
        <v>0</v>
      </c>
      <c r="J154" s="241"/>
      <c r="K154" s="243">
        <f>+IF(J154=1,I154,IF(J154=2,I154*(1-Precios!$X$3),0))</f>
        <v>0</v>
      </c>
      <c r="L154" s="243">
        <f t="shared" si="8"/>
        <v>0</v>
      </c>
      <c r="M154" s="272"/>
      <c r="N154" s="273"/>
      <c r="O154" s="273"/>
      <c r="P154" s="273"/>
      <c r="Q154" s="273"/>
      <c r="R154" s="273"/>
      <c r="S154" s="273"/>
      <c r="T154" s="273"/>
      <c r="U154" s="274"/>
      <c r="V154" s="273"/>
      <c r="W154" s="273"/>
      <c r="X154" s="273"/>
      <c r="Y154" s="281">
        <f>IF(G154=Precios!$R$4,Precios!$U$4,IF(G154=Precios!$R$5,Precios!$U$5,IF(G154=Precios!$R$6,Precios!$U$6,IF(G154=Precios!$R$7,Precios!$U$7,IF(G154=Precios!$R$8,Precios!$U$8,IF(G154=Precios!$R$9,Precios!$U$9,IF(G154=Precios!$R$10,Precios!$U$10,IF(G154=Precios!$R$11,Precios!$U$11,IF(G154=Precios!$R$12,Precios!$U$12,IF(G154=Precios!$R$120,Precios!$U$120,IF(G154=Precios!$R$14,Precios!$U$14,IF(G154=Precios!$R$15,Precios!$U$15,IF(G154=Precios!$R$16,Precios!$U$16,IF(G154=Precios!$R$17,Precios!$U$17,IF(G154=Precios!$R$18,Precios!$U$18,0)))))))))))))))*H154</f>
        <v>0</v>
      </c>
      <c r="Z154" s="275"/>
      <c r="AA154" s="276"/>
    </row>
    <row r="155" spans="1:27" x14ac:dyDescent="0.25">
      <c r="A155" s="225"/>
      <c r="B155" s="226"/>
      <c r="C155" s="227"/>
      <c r="D155" s="228"/>
      <c r="E155" s="228"/>
      <c r="F155" s="228"/>
      <c r="G155" s="230"/>
      <c r="H155" s="231"/>
      <c r="I155" s="232">
        <f>IF(G155=Precios!$R$4,Precios!$S$4,IF(G155=Precios!$R$5,Precios!$S$5,IF(G155=Precios!$R$6,Precios!$S$6,IF(G155=Precios!$R$7,Precios!$S$7,IF(G155=Precios!$R$8,Precios!$S$8,IF(G155=Precios!$R$9,Precios!$S$9,IF(G155=Precios!$R$10,Precios!$S$10,IF(G155=Precios!$R$11,Precios!$S$11,IF(G155=Precios!$R$12,Precios!$S$12,IF(G155=Precios!$R$120,Precios!$S$120,IF(G155=Precios!$R$14,Precios!$S$14,IF(G155=Precios!$R$15,Precios!$S$15,IF(G155=Precios!$R$16,Precios!$S$16,IF(G155=Precios!$R$17,Precios!$S$17,IF(G155=Precios!$R$18,Precios!$S$18,0)))))))))))))))</f>
        <v>0</v>
      </c>
      <c r="J155" s="230"/>
      <c r="K155" s="233">
        <f>+IF(J155=1,I155,IF(J155=2,I155*(1-Precios!$X$3),0))</f>
        <v>0</v>
      </c>
      <c r="L155" s="233">
        <f t="shared" si="8"/>
        <v>0</v>
      </c>
      <c r="M155" s="259">
        <f>+SUM(L155:L159)</f>
        <v>0</v>
      </c>
      <c r="N155" s="260">
        <f>+M155+P155+R155+S155</f>
        <v>0</v>
      </c>
      <c r="O155" s="261">
        <f>+IF(J155=1,N155*$O$89,0)</f>
        <v>0</v>
      </c>
      <c r="P155" s="262"/>
      <c r="Q155" s="263">
        <f>+N155-SUM(O155:P155)</f>
        <v>0</v>
      </c>
      <c r="R155" s="262"/>
      <c r="S155" s="262"/>
      <c r="T155" s="262"/>
      <c r="U155" s="264" t="e">
        <f>+(+O155+#REF!)/M155</f>
        <v>#REF!</v>
      </c>
      <c r="V155" s="265">
        <f>+Q155-SUM(R155:T155)</f>
        <v>0</v>
      </c>
      <c r="W155" s="266">
        <f>IF(J155=2,V155,0)</f>
        <v>0</v>
      </c>
      <c r="X155" s="267">
        <f>IF(J155=1,V155,0)</f>
        <v>0</v>
      </c>
      <c r="Y155" s="268">
        <f>IF(G155=Precios!$R$4,Precios!$U$4,IF(G155=Precios!$R$5,Precios!$U$5,IF(G155=Precios!$R$6,Precios!$U$6,IF(G155=Precios!$R$7,Precios!$U$7,IF(G155=Precios!$R$8,Precios!$U$8,IF(G155=Precios!$R$9,Precios!$U$9,IF(G155=Precios!$R$10,Precios!$U$10,IF(G155=Precios!$R$11,Precios!$U$11,IF(G155=Precios!$R$12,Precios!$U$12,IF(G155=Precios!$R$120,Precios!$U$120,IF(G155=Precios!$R$14,Precios!$U$14,IF(G155=Precios!$R$15,Precios!$U$15,IF(G155=Precios!$R$16,Precios!$U$16,IF(G155=Precios!$R$17,Precios!$U$17,IF(G155=Precios!$R$18,Precios!$U$18,0)))))))))))))))*H155</f>
        <v>0</v>
      </c>
      <c r="Z155" s="269">
        <f>+V155-SUM(Y155:Y159)</f>
        <v>0</v>
      </c>
      <c r="AA155" s="270" t="e">
        <f>+Z155/M155</f>
        <v>#DIV/0!</v>
      </c>
    </row>
    <row r="156" spans="1:27" x14ac:dyDescent="0.25">
      <c r="A156" s="234"/>
      <c r="B156" s="40"/>
      <c r="C156" s="41"/>
      <c r="D156" s="42"/>
      <c r="E156" s="42"/>
      <c r="F156" s="42"/>
      <c r="G156" s="48"/>
      <c r="H156" s="50"/>
      <c r="I156" s="168">
        <f>IF(G156=Precios!$R$4,Precios!$S$4,IF(G156=Precios!$R$5,Precios!$S$5,IF(G156=Precios!$R$6,Precios!$S$6,IF(G156=Precios!$R$7,Precios!$S$7,IF(G156=Precios!$R$8,Precios!$S$8,IF(G156=Precios!$R$9,Precios!$S$9,IF(G156=Precios!$R$10,Precios!$S$10,IF(G156=Precios!$R$11,Precios!$S$11,IF(G156=Precios!$R$12,Precios!$S$12,IF(G156=Precios!$R$120,Precios!$S$120,IF(G156=Precios!$R$14,Precios!$S$14,IF(G156=Precios!$R$15,Precios!$S$15,IF(G156=Precios!$R$16,Precios!$S$16,IF(G156=Precios!$R$17,Precios!$S$17,IF(G156=Precios!$R$18,Precios!$S$18,0)))))))))))))))</f>
        <v>0</v>
      </c>
      <c r="J156" s="50"/>
      <c r="K156" s="169">
        <f>+IF(J156=1,I156,IF(J156=2,I156*(1-Precios!$X$3),0))</f>
        <v>0</v>
      </c>
      <c r="L156" s="169">
        <f t="shared" si="8"/>
        <v>0</v>
      </c>
      <c r="M156" s="49"/>
      <c r="N156" s="43"/>
      <c r="O156" s="43"/>
      <c r="P156" s="43"/>
      <c r="Q156" s="43"/>
      <c r="R156" s="43"/>
      <c r="S156" s="43"/>
      <c r="T156" s="43"/>
      <c r="U156" s="91"/>
      <c r="V156" s="43"/>
      <c r="W156" s="43"/>
      <c r="X156" s="43"/>
      <c r="Y156" s="38">
        <f>IF(G156=Precios!$R$4,Precios!$U$4,IF(G156=Precios!$R$5,Precios!$U$5,IF(G156=Precios!$R$6,Precios!$U$6,IF(G156=Precios!$R$7,Precios!$U$7,IF(G156=Precios!$R$8,Precios!$U$8,IF(G156=Precios!$R$9,Precios!$U$9,IF(G156=Precios!$R$10,Precios!$U$10,IF(G156=Precios!$R$11,Precios!$U$11,IF(G156=Precios!$R$12,Precios!$U$12,IF(G156=Precios!$R$120,Precios!$U$120,IF(G156=Precios!$R$14,Precios!$U$14,IF(G156=Precios!$R$15,Precios!$U$15,IF(G156=Precios!$R$16,Precios!$U$16,IF(G156=Precios!$R$17,Precios!$U$17,IF(G156=Precios!$R$18,Precios!$U$18,0)))))))))))))))*H156</f>
        <v>0</v>
      </c>
      <c r="Z156" s="46"/>
      <c r="AA156" s="271"/>
    </row>
    <row r="157" spans="1:27" x14ac:dyDescent="0.25">
      <c r="A157" s="234"/>
      <c r="B157" s="40"/>
      <c r="C157" s="41"/>
      <c r="D157" s="42"/>
      <c r="E157" s="42"/>
      <c r="F157" s="42"/>
      <c r="G157" s="48"/>
      <c r="H157" s="50"/>
      <c r="I157" s="168">
        <f>IF(G157=Precios!$R$4,Precios!$S$4,IF(G157=Precios!$R$5,Precios!$S$5,IF(G157=Precios!$R$6,Precios!$S$6,IF(G157=Precios!$R$7,Precios!$S$7,IF(G157=Precios!$R$8,Precios!$S$8,IF(G157=Precios!$R$9,Precios!$S$9,IF(G157=Precios!$R$10,Precios!$S$10,IF(G157=Precios!$R$11,Precios!$S$11,IF(G157=Precios!$R$12,Precios!$S$12,IF(G157=Precios!$R$120,Precios!$S$120,IF(G157=Precios!$R$14,Precios!$S$14,IF(G157=Precios!$R$15,Precios!$S$15,IF(G157=Precios!$R$16,Precios!$S$16,IF(G157=Precios!$R$17,Precios!$S$17,IF(G157=Precios!$R$18,Precios!$S$18,0)))))))))))))))</f>
        <v>0</v>
      </c>
      <c r="J157" s="50"/>
      <c r="K157" s="169">
        <f>+IF(J157=1,I157,IF(J157=2,I157*(1-Precios!$X$3),0))</f>
        <v>0</v>
      </c>
      <c r="L157" s="169">
        <f t="shared" si="8"/>
        <v>0</v>
      </c>
      <c r="M157" s="49"/>
      <c r="N157" s="43"/>
      <c r="O157" s="43"/>
      <c r="P157" s="43"/>
      <c r="Q157" s="43"/>
      <c r="R157" s="43"/>
      <c r="S157" s="43"/>
      <c r="T157" s="43"/>
      <c r="U157" s="91"/>
      <c r="V157" s="43"/>
      <c r="W157" s="43"/>
      <c r="X157" s="43"/>
      <c r="Y157" s="38">
        <f>IF(G157=Precios!$R$4,Precios!$U$4,IF(G157=Precios!$R$5,Precios!$U$5,IF(G157=Precios!$R$6,Precios!$U$6,IF(G157=Precios!$R$7,Precios!$U$7,IF(G157=Precios!$R$8,Precios!$U$8,IF(G157=Precios!$R$9,Precios!$U$9,IF(G157=Precios!$R$10,Precios!$U$10,IF(G157=Precios!$R$11,Precios!$U$11,IF(G157=Precios!$R$12,Precios!$U$12,IF(G157=Precios!$R$120,Precios!$U$120,IF(G157=Precios!$R$14,Precios!$U$14,IF(G157=Precios!$R$15,Precios!$U$15,IF(G157=Precios!$R$16,Precios!$U$16,IF(G157=Precios!$R$17,Precios!$U$17,IF(G157=Precios!$R$18,Precios!$U$18,0)))))))))))))))*H157</f>
        <v>0</v>
      </c>
      <c r="Z157" s="46"/>
      <c r="AA157" s="271"/>
    </row>
    <row r="158" spans="1:27" x14ac:dyDescent="0.25">
      <c r="A158" s="234"/>
      <c r="B158" s="40"/>
      <c r="C158" s="41"/>
      <c r="D158" s="42"/>
      <c r="E158" s="42"/>
      <c r="F158" s="42"/>
      <c r="G158" s="48"/>
      <c r="H158" s="50"/>
      <c r="I158" s="168">
        <f>IF(G158=Precios!$R$4,Precios!$S$4,IF(G158=Precios!$R$5,Precios!$S$5,IF(G158=Precios!$R$6,Precios!$S$6,IF(G158=Precios!$R$7,Precios!$S$7,IF(G158=Precios!$R$8,Precios!$S$8,IF(G158=Precios!$R$9,Precios!$S$9,IF(G158=Precios!$R$10,Precios!$S$10,IF(G158=Precios!$R$11,Precios!$S$11,IF(G158=Precios!$R$12,Precios!$S$12,IF(G158=Precios!$R$120,Precios!$S$120,IF(G158=Precios!$R$14,Precios!$S$14,IF(G158=Precios!$R$15,Precios!$S$15,IF(G158=Precios!$R$16,Precios!$S$16,IF(G158=Precios!$R$17,Precios!$S$17,IF(G158=Precios!$R$18,Precios!$S$18,0)))))))))))))))</f>
        <v>0</v>
      </c>
      <c r="J158" s="50"/>
      <c r="K158" s="169">
        <f>+IF(J158=1,I158,IF(J158=2,I158*(1-Precios!$X$3),0))</f>
        <v>0</v>
      </c>
      <c r="L158" s="169">
        <f t="shared" si="8"/>
        <v>0</v>
      </c>
      <c r="M158" s="49"/>
      <c r="N158" s="43"/>
      <c r="O158" s="43"/>
      <c r="P158" s="43"/>
      <c r="Q158" s="43"/>
      <c r="R158" s="43"/>
      <c r="S158" s="43"/>
      <c r="T158" s="43"/>
      <c r="U158" s="91"/>
      <c r="V158" s="43"/>
      <c r="W158" s="43"/>
      <c r="X158" s="43"/>
      <c r="Y158" s="38">
        <f>IF(G158=Precios!$R$4,Precios!$U$4,IF(G158=Precios!$R$5,Precios!$U$5,IF(G158=Precios!$R$6,Precios!$U$6,IF(G158=Precios!$R$7,Precios!$U$7,IF(G158=Precios!$R$8,Precios!$U$8,IF(G158=Precios!$R$9,Precios!$U$9,IF(G158=Precios!$R$10,Precios!$U$10,IF(G158=Precios!$R$11,Precios!$U$11,IF(G158=Precios!$R$12,Precios!$U$12,IF(G158=Precios!$R$120,Precios!$U$120,IF(G158=Precios!$R$14,Precios!$U$14,IF(G158=Precios!$R$15,Precios!$U$15,IF(G158=Precios!$R$16,Precios!$U$16,IF(G158=Precios!$R$17,Precios!$U$17,IF(G158=Precios!$R$18,Precios!$U$18,0)))))))))))))))*H158</f>
        <v>0</v>
      </c>
      <c r="Z158" s="46"/>
      <c r="AA158" s="271"/>
    </row>
    <row r="159" spans="1:27" ht="15.75" thickBot="1" x14ac:dyDescent="0.3">
      <c r="A159" s="236"/>
      <c r="B159" s="237"/>
      <c r="C159" s="247"/>
      <c r="D159" s="239"/>
      <c r="E159" s="239"/>
      <c r="F159" s="239"/>
      <c r="G159" s="240"/>
      <c r="H159" s="241"/>
      <c r="I159" s="242">
        <f>IF(G159=Precios!$R$4,Precios!$S$4,IF(G159=Precios!$R$5,Precios!$S$5,IF(G159=Precios!$R$6,Precios!$S$6,IF(G159=Precios!$R$7,Precios!$S$7,IF(G159=Precios!$R$8,Precios!$S$8,IF(G159=Precios!$R$9,Precios!$S$9,IF(G159=Precios!$R$10,Precios!$S$10,IF(G159=Precios!$R$11,Precios!$S$11,IF(G159=Precios!$R$12,Precios!$S$12,IF(G159=Precios!$R$120,Precios!$S$120,IF(G159=Precios!$R$14,Precios!$S$14,IF(G159=Precios!$R$15,Precios!$S$15,IF(G159=Precios!$R$16,Precios!$S$16,IF(G159=Precios!$R$17,Precios!$S$17,IF(G159=Precios!$R$18,Precios!$S$18,0)))))))))))))))</f>
        <v>0</v>
      </c>
      <c r="J159" s="241"/>
      <c r="K159" s="243">
        <f>+IF(J159=1,I159,IF(J159=2,I159*(1-Precios!$X$3),0))</f>
        <v>0</v>
      </c>
      <c r="L159" s="243">
        <f t="shared" si="8"/>
        <v>0</v>
      </c>
      <c r="M159" s="272"/>
      <c r="N159" s="273"/>
      <c r="O159" s="273"/>
      <c r="P159" s="273"/>
      <c r="Q159" s="273"/>
      <c r="R159" s="273"/>
      <c r="S159" s="273"/>
      <c r="T159" s="273"/>
      <c r="U159" s="274"/>
      <c r="V159" s="273"/>
      <c r="W159" s="273"/>
      <c r="X159" s="273"/>
      <c r="Y159" s="281">
        <f>IF(G159=Precios!$R$4,Precios!$U$4,IF(G159=Precios!$R$5,Precios!$U$5,IF(G159=Precios!$R$6,Precios!$U$6,IF(G159=Precios!$R$7,Precios!$U$7,IF(G159=Precios!$R$8,Precios!$U$8,IF(G159=Precios!$R$9,Precios!$U$9,IF(G159=Precios!$R$10,Precios!$U$10,IF(G159=Precios!$R$11,Precios!$U$11,IF(G159=Precios!$R$12,Precios!$U$12,IF(G159=Precios!$R$120,Precios!$U$120,IF(G159=Precios!$R$14,Precios!$U$14,IF(G159=Precios!$R$15,Precios!$U$15,IF(G159=Precios!$R$16,Precios!$U$16,IF(G159=Precios!$R$17,Precios!$U$17,IF(G159=Precios!$R$18,Precios!$U$18,0)))))))))))))))*H159</f>
        <v>0</v>
      </c>
      <c r="Z159" s="275"/>
      <c r="AA159" s="276"/>
    </row>
    <row r="160" spans="1:27" x14ac:dyDescent="0.25">
      <c r="A160" s="225"/>
      <c r="B160" s="226"/>
      <c r="C160" s="227"/>
      <c r="D160" s="228"/>
      <c r="E160" s="228"/>
      <c r="F160" s="228"/>
      <c r="G160" s="230"/>
      <c r="H160" s="231"/>
      <c r="I160" s="232">
        <f>IF(G160=Precios!$R$4,Precios!$S$4,IF(G160=Precios!$R$5,Precios!$S$5,IF(G160=Precios!$R$6,Precios!$S$6,IF(G160=Precios!$R$7,Precios!$S$7,IF(G160=Precios!$R$8,Precios!$S$8,IF(G160=Precios!$R$9,Precios!$S$9,IF(G160=Precios!$R$10,Precios!$S$10,IF(G160=Precios!$R$11,Precios!$S$11,IF(G160=Precios!$R$12,Precios!$S$12,IF(G160=Precios!$R$120,Precios!$S$120,IF(G160=Precios!$R$14,Precios!$S$14,IF(G160=Precios!$R$15,Precios!$S$15,IF(G160=Precios!$R$16,Precios!$S$16,IF(G160=Precios!$R$17,Precios!$S$17,IF(G160=Precios!$R$18,Precios!$S$18,0)))))))))))))))</f>
        <v>0</v>
      </c>
      <c r="J160" s="230"/>
      <c r="K160" s="233">
        <f>+IF(J160=1,I160,IF(J160=2,I160*(1-Precios!$X$3),0))</f>
        <v>0</v>
      </c>
      <c r="L160" s="233">
        <f t="shared" si="8"/>
        <v>0</v>
      </c>
      <c r="M160" s="259">
        <f>+SUM(L160:L164)</f>
        <v>0</v>
      </c>
      <c r="N160" s="260">
        <f>+M160+P160+R160+S160</f>
        <v>0</v>
      </c>
      <c r="O160" s="261">
        <f>+IF(J160=1,N160*$O$89,0)</f>
        <v>0</v>
      </c>
      <c r="P160" s="262"/>
      <c r="Q160" s="263">
        <f>+N160-SUM(O160:P160)</f>
        <v>0</v>
      </c>
      <c r="R160" s="262"/>
      <c r="S160" s="262"/>
      <c r="T160" s="262"/>
      <c r="U160" s="264" t="e">
        <f>+(+O160+#REF!)/M160</f>
        <v>#REF!</v>
      </c>
      <c r="V160" s="265">
        <f>+Q160-SUM(R160:T160)</f>
        <v>0</v>
      </c>
      <c r="W160" s="266">
        <f>IF(J160=2,V160,0)</f>
        <v>0</v>
      </c>
      <c r="X160" s="267">
        <f>IF(J160=1,V160,0)</f>
        <v>0</v>
      </c>
      <c r="Y160" s="268">
        <f>IF(G160=Precios!$R$4,Precios!$U$4,IF(G160=Precios!$R$5,Precios!$U$5,IF(G160=Precios!$R$6,Precios!$U$6,IF(G160=Precios!$R$7,Precios!$U$7,IF(G160=Precios!$R$8,Precios!$U$8,IF(G160=Precios!$R$9,Precios!$U$9,IF(G160=Precios!$R$10,Precios!$U$10,IF(G160=Precios!$R$11,Precios!$U$11,IF(G160=Precios!$R$12,Precios!$U$12,IF(G160=Precios!$R$120,Precios!$U$120,IF(G160=Precios!$R$14,Precios!$U$14,IF(G160=Precios!$R$15,Precios!$U$15,IF(G160=Precios!$R$16,Precios!$U$16,IF(G160=Precios!$R$17,Precios!$U$17,IF(G160=Precios!$R$18,Precios!$U$18,0)))))))))))))))*H160</f>
        <v>0</v>
      </c>
      <c r="Z160" s="269">
        <f>+V160-SUM(Y160:Y164)</f>
        <v>0</v>
      </c>
      <c r="AA160" s="270" t="e">
        <f>+Z160/M160</f>
        <v>#DIV/0!</v>
      </c>
    </row>
    <row r="161" spans="1:27" x14ac:dyDescent="0.25">
      <c r="A161" s="234"/>
      <c r="B161" s="40"/>
      <c r="C161" s="41"/>
      <c r="D161" s="42"/>
      <c r="E161" s="42"/>
      <c r="F161" s="42"/>
      <c r="G161" s="48"/>
      <c r="H161" s="50"/>
      <c r="I161" s="168">
        <f>IF(G161=Precios!$R$4,Precios!$S$4,IF(G161=Precios!$R$5,Precios!$S$5,IF(G161=Precios!$R$6,Precios!$S$6,IF(G161=Precios!$R$7,Precios!$S$7,IF(G161=Precios!$R$8,Precios!$S$8,IF(G161=Precios!$R$9,Precios!$S$9,IF(G161=Precios!$R$10,Precios!$S$10,IF(G161=Precios!$R$11,Precios!$S$11,IF(G161=Precios!$R$12,Precios!$S$12,IF(G161=Precios!$R$120,Precios!$S$120,IF(G161=Precios!$R$14,Precios!$S$14,IF(G161=Precios!$R$15,Precios!$S$15,IF(G161=Precios!$R$16,Precios!$S$16,IF(G161=Precios!$R$17,Precios!$S$17,IF(G161=Precios!$R$18,Precios!$S$18,0)))))))))))))))</f>
        <v>0</v>
      </c>
      <c r="J161" s="50"/>
      <c r="K161" s="169">
        <f>+IF(J161=1,I161,IF(J161=2,I161*(1-Precios!$X$3),0))</f>
        <v>0</v>
      </c>
      <c r="L161" s="169">
        <f t="shared" si="8"/>
        <v>0</v>
      </c>
      <c r="M161" s="49"/>
      <c r="N161" s="43"/>
      <c r="O161" s="43"/>
      <c r="P161" s="43"/>
      <c r="Q161" s="43"/>
      <c r="R161" s="43"/>
      <c r="S161" s="43"/>
      <c r="T161" s="43"/>
      <c r="U161" s="91"/>
      <c r="V161" s="43"/>
      <c r="W161" s="43"/>
      <c r="X161" s="43"/>
      <c r="Y161" s="38">
        <f>IF(G161=Precios!$R$4,Precios!$U$4,IF(G161=Precios!$R$5,Precios!$U$5,IF(G161=Precios!$R$6,Precios!$U$6,IF(G161=Precios!$R$7,Precios!$U$7,IF(G161=Precios!$R$8,Precios!$U$8,IF(G161=Precios!$R$9,Precios!$U$9,IF(G161=Precios!$R$10,Precios!$U$10,IF(G161=Precios!$R$11,Precios!$U$11,IF(G161=Precios!$R$12,Precios!$U$12,IF(G161=Precios!$R$120,Precios!$U$120,IF(G161=Precios!$R$14,Precios!$U$14,IF(G161=Precios!$R$15,Precios!$U$15,IF(G161=Precios!$R$16,Precios!$U$16,IF(G161=Precios!$R$17,Precios!$U$17,IF(G161=Precios!$R$18,Precios!$U$18,0)))))))))))))))*H161</f>
        <v>0</v>
      </c>
      <c r="Z161" s="46"/>
      <c r="AA161" s="271"/>
    </row>
    <row r="162" spans="1:27" x14ac:dyDescent="0.25">
      <c r="A162" s="234"/>
      <c r="B162" s="40"/>
      <c r="C162" s="41"/>
      <c r="D162" s="42"/>
      <c r="E162" s="42"/>
      <c r="F162" s="42"/>
      <c r="G162" s="48"/>
      <c r="H162" s="50"/>
      <c r="I162" s="168">
        <f>IF(G162=Precios!$R$4,Precios!$S$4,IF(G162=Precios!$R$5,Precios!$S$5,IF(G162=Precios!$R$6,Precios!$S$6,IF(G162=Precios!$R$7,Precios!$S$7,IF(G162=Precios!$R$8,Precios!$S$8,IF(G162=Precios!$R$9,Precios!$S$9,IF(G162=Precios!$R$10,Precios!$S$10,IF(G162=Precios!$R$11,Precios!$S$11,IF(G162=Precios!$R$12,Precios!$S$12,IF(G162=Precios!$R$120,Precios!$S$120,IF(G162=Precios!$R$14,Precios!$S$14,IF(G162=Precios!$R$15,Precios!$S$15,IF(G162=Precios!$R$16,Precios!$S$16,IF(G162=Precios!$R$17,Precios!$S$17,IF(G162=Precios!$R$18,Precios!$S$18,0)))))))))))))))</f>
        <v>0</v>
      </c>
      <c r="J162" s="50"/>
      <c r="K162" s="169">
        <f>+IF(J162=1,I162,IF(J162=2,I162*(1-Precios!$X$3),0))</f>
        <v>0</v>
      </c>
      <c r="L162" s="169">
        <f t="shared" si="8"/>
        <v>0</v>
      </c>
      <c r="M162" s="49"/>
      <c r="N162" s="43"/>
      <c r="O162" s="43"/>
      <c r="P162" s="43"/>
      <c r="Q162" s="43"/>
      <c r="R162" s="43"/>
      <c r="S162" s="43"/>
      <c r="T162" s="43"/>
      <c r="U162" s="91"/>
      <c r="V162" s="43"/>
      <c r="W162" s="43"/>
      <c r="X162" s="43"/>
      <c r="Y162" s="38">
        <f>IF(G162=Precios!$R$4,Precios!$U$4,IF(G162=Precios!$R$5,Precios!$U$5,IF(G162=Precios!$R$6,Precios!$U$6,IF(G162=Precios!$R$7,Precios!$U$7,IF(G162=Precios!$R$8,Precios!$U$8,IF(G162=Precios!$R$9,Precios!$U$9,IF(G162=Precios!$R$10,Precios!$U$10,IF(G162=Precios!$R$11,Precios!$U$11,IF(G162=Precios!$R$12,Precios!$U$12,IF(G162=Precios!$R$120,Precios!$U$120,IF(G162=Precios!$R$14,Precios!$U$14,IF(G162=Precios!$R$15,Precios!$U$15,IF(G162=Precios!$R$16,Precios!$U$16,IF(G162=Precios!$R$17,Precios!$U$17,IF(G162=Precios!$R$18,Precios!$U$18,0)))))))))))))))*H162</f>
        <v>0</v>
      </c>
      <c r="Z162" s="46"/>
      <c r="AA162" s="271"/>
    </row>
    <row r="163" spans="1:27" x14ac:dyDescent="0.25">
      <c r="A163" s="234"/>
      <c r="B163" s="40"/>
      <c r="C163" s="41"/>
      <c r="D163" s="42"/>
      <c r="E163" s="42"/>
      <c r="F163" s="42"/>
      <c r="G163" s="48"/>
      <c r="H163" s="50"/>
      <c r="I163" s="168">
        <f>IF(G163=Precios!$R$4,Precios!$S$4,IF(G163=Precios!$R$5,Precios!$S$5,IF(G163=Precios!$R$6,Precios!$S$6,IF(G163=Precios!$R$7,Precios!$S$7,IF(G163=Precios!$R$8,Precios!$S$8,IF(G163=Precios!$R$9,Precios!$S$9,IF(G163=Precios!$R$10,Precios!$S$10,IF(G163=Precios!$R$11,Precios!$S$11,IF(G163=Precios!$R$12,Precios!$S$12,IF(G163=Precios!$R$120,Precios!$S$120,IF(G163=Precios!$R$14,Precios!$S$14,IF(G163=Precios!$R$15,Precios!$S$15,IF(G163=Precios!$R$16,Precios!$S$16,IF(G163=Precios!$R$17,Precios!$S$17,IF(G163=Precios!$R$18,Precios!$S$18,0)))))))))))))))</f>
        <v>0</v>
      </c>
      <c r="J163" s="50"/>
      <c r="K163" s="169">
        <f>+IF(J163=1,I163,IF(J163=2,I163*(1-Precios!$X$3),0))</f>
        <v>0</v>
      </c>
      <c r="L163" s="169">
        <f t="shared" si="8"/>
        <v>0</v>
      </c>
      <c r="M163" s="49"/>
      <c r="N163" s="43"/>
      <c r="O163" s="43"/>
      <c r="P163" s="43"/>
      <c r="Q163" s="43"/>
      <c r="R163" s="43"/>
      <c r="S163" s="43"/>
      <c r="T163" s="43"/>
      <c r="U163" s="91"/>
      <c r="V163" s="43"/>
      <c r="W163" s="43"/>
      <c r="X163" s="43"/>
      <c r="Y163" s="38">
        <f>IF(G163=Precios!$R$4,Precios!$U$4,IF(G163=Precios!$R$5,Precios!$U$5,IF(G163=Precios!$R$6,Precios!$U$6,IF(G163=Precios!$R$7,Precios!$U$7,IF(G163=Precios!$R$8,Precios!$U$8,IF(G163=Precios!$R$9,Precios!$U$9,IF(G163=Precios!$R$10,Precios!$U$10,IF(G163=Precios!$R$11,Precios!$U$11,IF(G163=Precios!$R$12,Precios!$U$12,IF(G163=Precios!$R$120,Precios!$U$120,IF(G163=Precios!$R$14,Precios!$U$14,IF(G163=Precios!$R$15,Precios!$U$15,IF(G163=Precios!$R$16,Precios!$U$16,IF(G163=Precios!$R$17,Precios!$U$17,IF(G163=Precios!$R$18,Precios!$U$18,0)))))))))))))))*H163</f>
        <v>0</v>
      </c>
      <c r="Z163" s="46"/>
      <c r="AA163" s="271"/>
    </row>
    <row r="164" spans="1:27" ht="15.75" thickBot="1" x14ac:dyDescent="0.3">
      <c r="A164" s="236"/>
      <c r="B164" s="237"/>
      <c r="C164" s="247"/>
      <c r="D164" s="239"/>
      <c r="E164" s="239"/>
      <c r="F164" s="239"/>
      <c r="G164" s="240"/>
      <c r="H164" s="241"/>
      <c r="I164" s="242">
        <f>IF(G164=Precios!$R$4,Precios!$S$4,IF(G164=Precios!$R$5,Precios!$S$5,IF(G164=Precios!$R$6,Precios!$S$6,IF(G164=Precios!$R$7,Precios!$S$7,IF(G164=Precios!$R$8,Precios!$S$8,IF(G164=Precios!$R$9,Precios!$S$9,IF(G164=Precios!$R$10,Precios!$S$10,IF(G164=Precios!$R$11,Precios!$S$11,IF(G164=Precios!$R$12,Precios!$S$12,IF(G164=Precios!$R$120,Precios!$S$120,IF(G164=Precios!$R$14,Precios!$S$14,IF(G164=Precios!$R$15,Precios!$S$15,IF(G164=Precios!$R$16,Precios!$S$16,IF(G164=Precios!$R$17,Precios!$S$17,IF(G164=Precios!$R$18,Precios!$S$18,0)))))))))))))))</f>
        <v>0</v>
      </c>
      <c r="J164" s="241"/>
      <c r="K164" s="243">
        <f>+IF(J164=1,I164,IF(J164=2,I164*(1-Precios!$X$3),0))</f>
        <v>0</v>
      </c>
      <c r="L164" s="243">
        <f t="shared" si="8"/>
        <v>0</v>
      </c>
      <c r="M164" s="272"/>
      <c r="N164" s="273"/>
      <c r="O164" s="273"/>
      <c r="P164" s="273"/>
      <c r="Q164" s="273"/>
      <c r="R164" s="273"/>
      <c r="S164" s="273"/>
      <c r="T164" s="273"/>
      <c r="U164" s="274"/>
      <c r="V164" s="273"/>
      <c r="W164" s="273"/>
      <c r="X164" s="273"/>
      <c r="Y164" s="281">
        <f>IF(G164=Precios!$R$4,Precios!$U$4,IF(G164=Precios!$R$5,Precios!$U$5,IF(G164=Precios!$R$6,Precios!$U$6,IF(G164=Precios!$R$7,Precios!$U$7,IF(G164=Precios!$R$8,Precios!$U$8,IF(G164=Precios!$R$9,Precios!$U$9,IF(G164=Precios!$R$10,Precios!$U$10,IF(G164=Precios!$R$11,Precios!$U$11,IF(G164=Precios!$R$12,Precios!$U$12,IF(G164=Precios!$R$120,Precios!$U$120,IF(G164=Precios!$R$14,Precios!$U$14,IF(G164=Precios!$R$15,Precios!$U$15,IF(G164=Precios!$R$16,Precios!$U$16,IF(G164=Precios!$R$17,Precios!$U$17,IF(G164=Precios!$R$18,Precios!$U$18,0)))))))))))))))*H164</f>
        <v>0</v>
      </c>
      <c r="Z164" s="275"/>
      <c r="AA164" s="276"/>
    </row>
    <row r="165" spans="1:27" x14ac:dyDescent="0.25">
      <c r="A165" s="225"/>
      <c r="B165" s="226"/>
      <c r="C165" s="227"/>
      <c r="D165" s="228"/>
      <c r="E165" s="228"/>
      <c r="F165" s="228"/>
      <c r="G165" s="230"/>
      <c r="H165" s="231"/>
      <c r="I165" s="232">
        <f>IF(G165=Precios!$R$4,Precios!$S$4,IF(G165=Precios!$R$5,Precios!$S$5,IF(G165=Precios!$R$6,Precios!$S$6,IF(G165=Precios!$R$7,Precios!$S$7,IF(G165=Precios!$R$8,Precios!$S$8,IF(G165=Precios!$R$9,Precios!$S$9,IF(G165=Precios!$R$10,Precios!$S$10,IF(G165=Precios!$R$11,Precios!$S$11,IF(G165=Precios!$R$12,Precios!$S$12,IF(G165=Precios!$R$120,Precios!$S$120,IF(G165=Precios!$R$14,Precios!$S$14,IF(G165=Precios!$R$15,Precios!$S$15,IF(G165=Precios!$R$16,Precios!$S$16,IF(G165=Precios!$R$17,Precios!$S$17,IF(G165=Precios!$R$18,Precios!$S$18,0)))))))))))))))</f>
        <v>0</v>
      </c>
      <c r="J165" s="230"/>
      <c r="K165" s="233">
        <f>+IF(J165=1,I165,IF(J165=2,I165*(1-Precios!$X$3),0))</f>
        <v>0</v>
      </c>
      <c r="L165" s="233">
        <f t="shared" si="8"/>
        <v>0</v>
      </c>
      <c r="M165" s="259">
        <f>+SUM(L165:L169)</f>
        <v>0</v>
      </c>
      <c r="N165" s="260">
        <f>+M165+P165+R165+S165</f>
        <v>0</v>
      </c>
      <c r="O165" s="261">
        <f>+IF(J165=1,N165*$O$89,0)</f>
        <v>0</v>
      </c>
      <c r="P165" s="262"/>
      <c r="Q165" s="263">
        <f>+N165-SUM(O165:P165)</f>
        <v>0</v>
      </c>
      <c r="R165" s="262"/>
      <c r="S165" s="262"/>
      <c r="T165" s="262"/>
      <c r="U165" s="264" t="e">
        <f>+(+O165+#REF!)/M165</f>
        <v>#REF!</v>
      </c>
      <c r="V165" s="265">
        <f>+Q165-SUM(R165:T165)</f>
        <v>0</v>
      </c>
      <c r="W165" s="266">
        <f>IF(J165=2,V165,0)</f>
        <v>0</v>
      </c>
      <c r="X165" s="267">
        <f>IF(J165=1,V165,0)</f>
        <v>0</v>
      </c>
      <c r="Y165" s="268">
        <f>IF(G165=Precios!$R$4,Precios!$U$4,IF(G165=Precios!$R$5,Precios!$U$5,IF(G165=Precios!$R$6,Precios!$U$6,IF(G165=Precios!$R$7,Precios!$U$7,IF(G165=Precios!$R$8,Precios!$U$8,IF(G165=Precios!$R$9,Precios!$U$9,IF(G165=Precios!$R$10,Precios!$U$10,IF(G165=Precios!$R$11,Precios!$U$11,IF(G165=Precios!$R$12,Precios!$U$12,IF(G165=Precios!$R$120,Precios!$U$120,IF(G165=Precios!$R$14,Precios!$U$14,IF(G165=Precios!$R$15,Precios!$U$15,IF(G165=Precios!$R$16,Precios!$U$16,IF(G165=Precios!$R$17,Precios!$U$17,IF(G165=Precios!$R$18,Precios!$U$18,0)))))))))))))))*H165</f>
        <v>0</v>
      </c>
      <c r="Z165" s="269">
        <f>+V165-SUM(Y165:Y169)</f>
        <v>0</v>
      </c>
      <c r="AA165" s="270" t="e">
        <f>+Z165/M165</f>
        <v>#DIV/0!</v>
      </c>
    </row>
    <row r="166" spans="1:27" x14ac:dyDescent="0.25">
      <c r="A166" s="234"/>
      <c r="B166" s="40"/>
      <c r="C166" s="41"/>
      <c r="D166" s="42"/>
      <c r="E166" s="42"/>
      <c r="F166" s="42"/>
      <c r="G166" s="48"/>
      <c r="H166" s="50"/>
      <c r="I166" s="168">
        <f>IF(G166=Precios!$R$4,Precios!$S$4,IF(G166=Precios!$R$5,Precios!$S$5,IF(G166=Precios!$R$6,Precios!$S$6,IF(G166=Precios!$R$7,Precios!$S$7,IF(G166=Precios!$R$8,Precios!$S$8,IF(G166=Precios!$R$9,Precios!$S$9,IF(G166=Precios!$R$10,Precios!$S$10,IF(G166=Precios!$R$11,Precios!$S$11,IF(G166=Precios!$R$12,Precios!$S$12,IF(G166=Precios!$R$120,Precios!$S$120,IF(G166=Precios!$R$14,Precios!$S$14,IF(G166=Precios!$R$15,Precios!$S$15,IF(G166=Precios!$R$16,Precios!$S$16,IF(G166=Precios!$R$17,Precios!$S$17,IF(G166=Precios!$R$18,Precios!$S$18,0)))))))))))))))</f>
        <v>0</v>
      </c>
      <c r="J166" s="50"/>
      <c r="K166" s="169">
        <f>+IF(J166=1,I166,IF(J166=2,I166*(1-Precios!$X$3),0))</f>
        <v>0</v>
      </c>
      <c r="L166" s="169">
        <f t="shared" si="8"/>
        <v>0</v>
      </c>
      <c r="M166" s="49"/>
      <c r="N166" s="43"/>
      <c r="O166" s="43"/>
      <c r="P166" s="43"/>
      <c r="Q166" s="43"/>
      <c r="R166" s="43"/>
      <c r="S166" s="43"/>
      <c r="T166" s="43"/>
      <c r="U166" s="91"/>
      <c r="V166" s="43"/>
      <c r="W166" s="43"/>
      <c r="X166" s="43"/>
      <c r="Y166" s="38">
        <f>IF(G166=Precios!$R$4,Precios!$U$4,IF(G166=Precios!$R$5,Precios!$U$5,IF(G166=Precios!$R$6,Precios!$U$6,IF(G166=Precios!$R$7,Precios!$U$7,IF(G166=Precios!$R$8,Precios!$U$8,IF(G166=Precios!$R$9,Precios!$U$9,IF(G166=Precios!$R$10,Precios!$U$10,IF(G166=Precios!$R$11,Precios!$U$11,IF(G166=Precios!$R$12,Precios!$U$12,IF(G166=Precios!$R$120,Precios!$U$120,IF(G166=Precios!$R$14,Precios!$U$14,IF(G166=Precios!$R$15,Precios!$U$15,IF(G166=Precios!$R$16,Precios!$U$16,IF(G166=Precios!$R$17,Precios!$U$17,IF(G166=Precios!$R$18,Precios!$U$18,0)))))))))))))))*H166</f>
        <v>0</v>
      </c>
      <c r="Z166" s="46"/>
      <c r="AA166" s="271"/>
    </row>
    <row r="167" spans="1:27" x14ac:dyDescent="0.25">
      <c r="A167" s="234"/>
      <c r="B167" s="40"/>
      <c r="C167" s="41"/>
      <c r="D167" s="42"/>
      <c r="E167" s="42"/>
      <c r="F167" s="42"/>
      <c r="G167" s="48"/>
      <c r="H167" s="50"/>
      <c r="I167" s="168">
        <f>IF(G167=Precios!$R$4,Precios!$S$4,IF(G167=Precios!$R$5,Precios!$S$5,IF(G167=Precios!$R$6,Precios!$S$6,IF(G167=Precios!$R$7,Precios!$S$7,IF(G167=Precios!$R$8,Precios!$S$8,IF(G167=Precios!$R$9,Precios!$S$9,IF(G167=Precios!$R$10,Precios!$S$10,IF(G167=Precios!$R$11,Precios!$S$11,IF(G167=Precios!$R$12,Precios!$S$12,IF(G167=Precios!$R$120,Precios!$S$120,IF(G167=Precios!$R$14,Precios!$S$14,IF(G167=Precios!$R$15,Precios!$S$15,IF(G167=Precios!$R$16,Precios!$S$16,IF(G167=Precios!$R$17,Precios!$S$17,IF(G167=Precios!$R$18,Precios!$S$18,0)))))))))))))))</f>
        <v>0</v>
      </c>
      <c r="J167" s="50"/>
      <c r="K167" s="169">
        <f>+IF(J167=1,I167,IF(J167=2,I167*(1-Precios!$X$3),0))</f>
        <v>0</v>
      </c>
      <c r="L167" s="169">
        <f t="shared" si="8"/>
        <v>0</v>
      </c>
      <c r="M167" s="49"/>
      <c r="N167" s="43"/>
      <c r="O167" s="43"/>
      <c r="P167" s="43"/>
      <c r="Q167" s="43"/>
      <c r="R167" s="43"/>
      <c r="S167" s="43"/>
      <c r="T167" s="43"/>
      <c r="U167" s="91"/>
      <c r="V167" s="43"/>
      <c r="W167" s="43"/>
      <c r="X167" s="43"/>
      <c r="Y167" s="38">
        <f>IF(G167=Precios!$R$4,Precios!$U$4,IF(G167=Precios!$R$5,Precios!$U$5,IF(G167=Precios!$R$6,Precios!$U$6,IF(G167=Precios!$R$7,Precios!$U$7,IF(G167=Precios!$R$8,Precios!$U$8,IF(G167=Precios!$R$9,Precios!$U$9,IF(G167=Precios!$R$10,Precios!$U$10,IF(G167=Precios!$R$11,Precios!$U$11,IF(G167=Precios!$R$12,Precios!$U$12,IF(G167=Precios!$R$120,Precios!$U$120,IF(G167=Precios!$R$14,Precios!$U$14,IF(G167=Precios!$R$15,Precios!$U$15,IF(G167=Precios!$R$16,Precios!$U$16,IF(G167=Precios!$R$17,Precios!$U$17,IF(G167=Precios!$R$18,Precios!$U$18,0)))))))))))))))*H167</f>
        <v>0</v>
      </c>
      <c r="Z167" s="46"/>
      <c r="AA167" s="271"/>
    </row>
    <row r="168" spans="1:27" x14ac:dyDescent="0.25">
      <c r="A168" s="234"/>
      <c r="B168" s="40"/>
      <c r="C168" s="41"/>
      <c r="D168" s="42"/>
      <c r="E168" s="42"/>
      <c r="F168" s="42"/>
      <c r="G168" s="48"/>
      <c r="H168" s="50"/>
      <c r="I168" s="168">
        <f>IF(G168=Precios!$R$4,Precios!$S$4,IF(G168=Precios!$R$5,Precios!$S$5,IF(G168=Precios!$R$6,Precios!$S$6,IF(G168=Precios!$R$7,Precios!$S$7,IF(G168=Precios!$R$8,Precios!$S$8,IF(G168=Precios!$R$9,Precios!$S$9,IF(G168=Precios!$R$10,Precios!$S$10,IF(G168=Precios!$R$11,Precios!$S$11,IF(G168=Precios!$R$12,Precios!$S$12,IF(G168=Precios!$R$120,Precios!$S$120,IF(G168=Precios!$R$14,Precios!$S$14,IF(G168=Precios!$R$15,Precios!$S$15,IF(G168=Precios!$R$16,Precios!$S$16,IF(G168=Precios!$R$17,Precios!$S$17,IF(G168=Precios!$R$18,Precios!$S$18,0)))))))))))))))</f>
        <v>0</v>
      </c>
      <c r="J168" s="50"/>
      <c r="K168" s="169">
        <f>+IF(J168=1,I168,IF(J168=2,I168*(1-Precios!$X$3),0))</f>
        <v>0</v>
      </c>
      <c r="L168" s="169">
        <f t="shared" si="8"/>
        <v>0</v>
      </c>
      <c r="M168" s="49"/>
      <c r="N168" s="43"/>
      <c r="O168" s="43"/>
      <c r="P168" s="43"/>
      <c r="Q168" s="43"/>
      <c r="R168" s="43"/>
      <c r="S168" s="43"/>
      <c r="T168" s="43"/>
      <c r="U168" s="91"/>
      <c r="V168" s="43"/>
      <c r="W168" s="43"/>
      <c r="X168" s="43"/>
      <c r="Y168" s="38">
        <f>IF(G168=Precios!$R$4,Precios!$U$4,IF(G168=Precios!$R$5,Precios!$U$5,IF(G168=Precios!$R$6,Precios!$U$6,IF(G168=Precios!$R$7,Precios!$U$7,IF(G168=Precios!$R$8,Precios!$U$8,IF(G168=Precios!$R$9,Precios!$U$9,IF(G168=Precios!$R$10,Precios!$U$10,IF(G168=Precios!$R$11,Precios!$U$11,IF(G168=Precios!$R$12,Precios!$U$12,IF(G168=Precios!$R$120,Precios!$U$120,IF(G168=Precios!$R$14,Precios!$U$14,IF(G168=Precios!$R$15,Precios!$U$15,IF(G168=Precios!$R$16,Precios!$U$16,IF(G168=Precios!$R$17,Precios!$U$17,IF(G168=Precios!$R$18,Precios!$U$18,0)))))))))))))))*H168</f>
        <v>0</v>
      </c>
      <c r="Z168" s="46"/>
      <c r="AA168" s="271"/>
    </row>
    <row r="169" spans="1:27" ht="15.75" thickBot="1" x14ac:dyDescent="0.3">
      <c r="A169" s="236"/>
      <c r="B169" s="237"/>
      <c r="C169" s="247"/>
      <c r="D169" s="239"/>
      <c r="E169" s="239"/>
      <c r="F169" s="239"/>
      <c r="G169" s="240"/>
      <c r="H169" s="241"/>
      <c r="I169" s="242">
        <f>IF(G169=Precios!$R$4,Precios!$S$4,IF(G169=Precios!$R$5,Precios!$S$5,IF(G169=Precios!$R$6,Precios!$S$6,IF(G169=Precios!$R$7,Precios!$S$7,IF(G169=Precios!$R$8,Precios!$S$8,IF(G169=Precios!$R$9,Precios!$S$9,IF(G169=Precios!$R$10,Precios!$S$10,IF(G169=Precios!$R$11,Precios!$S$11,IF(G169=Precios!$R$12,Precios!$S$12,IF(G169=Precios!$R$120,Precios!$S$120,IF(G169=Precios!$R$14,Precios!$S$14,IF(G169=Precios!$R$15,Precios!$S$15,IF(G169=Precios!$R$16,Precios!$S$16,IF(G169=Precios!$R$17,Precios!$S$17,IF(G169=Precios!$R$18,Precios!$S$18,0)))))))))))))))</f>
        <v>0</v>
      </c>
      <c r="J169" s="241"/>
      <c r="K169" s="243">
        <f>+IF(J169=1,I169,IF(J169=2,I169*(1-Precios!$X$3),0))</f>
        <v>0</v>
      </c>
      <c r="L169" s="243">
        <f t="shared" si="8"/>
        <v>0</v>
      </c>
      <c r="M169" s="272"/>
      <c r="N169" s="273"/>
      <c r="O169" s="273"/>
      <c r="P169" s="273"/>
      <c r="Q169" s="273"/>
      <c r="R169" s="273"/>
      <c r="S169" s="273"/>
      <c r="T169" s="273"/>
      <c r="U169" s="274"/>
      <c r="V169" s="273"/>
      <c r="W169" s="273"/>
      <c r="X169" s="273"/>
      <c r="Y169" s="281">
        <f>IF(G169=Precios!$R$4,Precios!$U$4,IF(G169=Precios!$R$5,Precios!$U$5,IF(G169=Precios!$R$6,Precios!$U$6,IF(G169=Precios!$R$7,Precios!$U$7,IF(G169=Precios!$R$8,Precios!$U$8,IF(G169=Precios!$R$9,Precios!$U$9,IF(G169=Precios!$R$10,Precios!$U$10,IF(G169=Precios!$R$11,Precios!$U$11,IF(G169=Precios!$R$12,Precios!$U$12,IF(G169=Precios!$R$120,Precios!$U$120,IF(G169=Precios!$R$14,Precios!$U$14,IF(G169=Precios!$R$15,Precios!$U$15,IF(G169=Precios!$R$16,Precios!$U$16,IF(G169=Precios!$R$17,Precios!$U$17,IF(G169=Precios!$R$18,Precios!$U$18,0)))))))))))))))*H169</f>
        <v>0</v>
      </c>
      <c r="Z169" s="275"/>
      <c r="AA169" s="276"/>
    </row>
    <row r="170" spans="1:27" x14ac:dyDescent="0.25">
      <c r="A170" s="225"/>
      <c r="B170" s="226"/>
      <c r="C170" s="227"/>
      <c r="D170" s="228"/>
      <c r="E170" s="228"/>
      <c r="F170" s="228"/>
      <c r="G170" s="230"/>
      <c r="H170" s="231"/>
      <c r="I170" s="232">
        <f>IF(G170=Precios!$R$4,Precios!$S$4,IF(G170=Precios!$R$5,Precios!$S$5,IF(G170=Precios!$R$6,Precios!$S$6,IF(G170=Precios!$R$7,Precios!$S$7,IF(G170=Precios!$R$8,Precios!$S$8,IF(G170=Precios!$R$9,Precios!$S$9,IF(G170=Precios!$R$10,Precios!$S$10,IF(G170=Precios!$R$11,Precios!$S$11,IF(G170=Precios!$R$12,Precios!$S$12,IF(G170=Precios!$R$120,Precios!$S$120,IF(G170=Precios!$R$14,Precios!$S$14,IF(G170=Precios!$R$15,Precios!$S$15,IF(G170=Precios!$R$16,Precios!$S$16,IF(G170=Precios!$R$17,Precios!$S$17,IF(G170=Precios!$R$18,Precios!$S$18,0)))))))))))))))</f>
        <v>0</v>
      </c>
      <c r="J170" s="230"/>
      <c r="K170" s="233">
        <f>+IF(J170=1,I170,IF(J170=2,I170*(1-Precios!$X$3),0))</f>
        <v>0</v>
      </c>
      <c r="L170" s="233">
        <f t="shared" si="8"/>
        <v>0</v>
      </c>
      <c r="M170" s="259">
        <f>+SUM(L170:L174)</f>
        <v>0</v>
      </c>
      <c r="N170" s="260">
        <f>+M170+P170+R170+S170</f>
        <v>0</v>
      </c>
      <c r="O170" s="261">
        <f>+IF(J170=1,N170*$O$89,0)</f>
        <v>0</v>
      </c>
      <c r="P170" s="262"/>
      <c r="Q170" s="263">
        <f>+N170-SUM(O170:P170)</f>
        <v>0</v>
      </c>
      <c r="R170" s="262"/>
      <c r="S170" s="262"/>
      <c r="T170" s="262"/>
      <c r="U170" s="264" t="e">
        <f>+(+O170+#REF!)/M170</f>
        <v>#REF!</v>
      </c>
      <c r="V170" s="265">
        <f>+Q170-SUM(R170:T170)</f>
        <v>0</v>
      </c>
      <c r="W170" s="266">
        <f>IF(J170=2,V170,0)</f>
        <v>0</v>
      </c>
      <c r="X170" s="267">
        <f>IF(J170=1,V170,0)</f>
        <v>0</v>
      </c>
      <c r="Y170" s="268">
        <f>IF(G170=Precios!$R$4,Precios!$U$4,IF(G170=Precios!$R$5,Precios!$U$5,IF(G170=Precios!$R$6,Precios!$U$6,IF(G170=Precios!$R$7,Precios!$U$7,IF(G170=Precios!$R$8,Precios!$U$8,IF(G170=Precios!$R$9,Precios!$U$9,IF(G170=Precios!$R$10,Precios!$U$10,IF(G170=Precios!$R$11,Precios!$U$11,IF(G170=Precios!$R$12,Precios!$U$12,IF(G170=Precios!$R$120,Precios!$U$120,IF(G170=Precios!$R$14,Precios!$U$14,IF(G170=Precios!$R$15,Precios!$U$15,IF(G170=Precios!$R$16,Precios!$U$16,IF(G170=Precios!$R$17,Precios!$U$17,IF(G170=Precios!$R$18,Precios!$U$18,0)))))))))))))))*H170</f>
        <v>0</v>
      </c>
      <c r="Z170" s="269">
        <f>+V170-SUM(Y170:Y174)</f>
        <v>0</v>
      </c>
      <c r="AA170" s="270" t="e">
        <f>+Z170/M170</f>
        <v>#DIV/0!</v>
      </c>
    </row>
    <row r="171" spans="1:27" x14ac:dyDescent="0.25">
      <c r="A171" s="234"/>
      <c r="B171" s="40"/>
      <c r="C171" s="41"/>
      <c r="D171" s="42"/>
      <c r="E171" s="42"/>
      <c r="F171" s="42"/>
      <c r="G171" s="48"/>
      <c r="H171" s="50"/>
      <c r="I171" s="168">
        <f>IF(G171=Precios!$R$4,Precios!$S$4,IF(G171=Precios!$R$5,Precios!$S$5,IF(G171=Precios!$R$6,Precios!$S$6,IF(G171=Precios!$R$7,Precios!$S$7,IF(G171=Precios!$R$8,Precios!$S$8,IF(G171=Precios!$R$9,Precios!$S$9,IF(G171=Precios!$R$10,Precios!$S$10,IF(G171=Precios!$R$11,Precios!$S$11,IF(G171=Precios!$R$12,Precios!$S$12,IF(G171=Precios!$R$120,Precios!$S$120,IF(G171=Precios!$R$14,Precios!$S$14,IF(G171=Precios!$R$15,Precios!$S$15,IF(G171=Precios!$R$16,Precios!$S$16,IF(G171=Precios!$R$17,Precios!$S$17,IF(G171=Precios!$R$18,Precios!$S$18,0)))))))))))))))</f>
        <v>0</v>
      </c>
      <c r="J171" s="50"/>
      <c r="K171" s="169">
        <f>+IF(J171=1,I171,IF(J171=2,I171*(1-Precios!$X$3),0))</f>
        <v>0</v>
      </c>
      <c r="L171" s="169">
        <f t="shared" si="8"/>
        <v>0</v>
      </c>
      <c r="M171" s="49"/>
      <c r="N171" s="43"/>
      <c r="O171" s="43"/>
      <c r="P171" s="43"/>
      <c r="Q171" s="43"/>
      <c r="R171" s="43"/>
      <c r="S171" s="43"/>
      <c r="T171" s="43"/>
      <c r="U171" s="91"/>
      <c r="V171" s="43"/>
      <c r="W171" s="43"/>
      <c r="X171" s="43"/>
      <c r="Y171" s="38">
        <f>IF(G171=Precios!$R$4,Precios!$U$4,IF(G171=Precios!$R$5,Precios!$U$5,IF(G171=Precios!$R$6,Precios!$U$6,IF(G171=Precios!$R$7,Precios!$U$7,IF(G171=Precios!$R$8,Precios!$U$8,IF(G171=Precios!$R$9,Precios!$U$9,IF(G171=Precios!$R$10,Precios!$U$10,IF(G171=Precios!$R$11,Precios!$U$11,IF(G171=Precios!$R$12,Precios!$U$12,IF(G171=Precios!$R$120,Precios!$U$120,IF(G171=Precios!$R$14,Precios!$U$14,IF(G171=Precios!$R$15,Precios!$U$15,IF(G171=Precios!$R$16,Precios!$U$16,IF(G171=Precios!$R$17,Precios!$U$17,IF(G171=Precios!$R$18,Precios!$U$18,0)))))))))))))))*H171</f>
        <v>0</v>
      </c>
      <c r="Z171" s="46"/>
      <c r="AA171" s="271"/>
    </row>
    <row r="172" spans="1:27" x14ac:dyDescent="0.25">
      <c r="A172" s="234"/>
      <c r="B172" s="40"/>
      <c r="C172" s="41"/>
      <c r="D172" s="42"/>
      <c r="E172" s="42"/>
      <c r="F172" s="42"/>
      <c r="G172" s="48"/>
      <c r="H172" s="50"/>
      <c r="I172" s="168">
        <f>IF(G172=Precios!$R$4,Precios!$S$4,IF(G172=Precios!$R$5,Precios!$S$5,IF(G172=Precios!$R$6,Precios!$S$6,IF(G172=Precios!$R$7,Precios!$S$7,IF(G172=Precios!$R$8,Precios!$S$8,IF(G172=Precios!$R$9,Precios!$S$9,IF(G172=Precios!$R$10,Precios!$S$10,IF(G172=Precios!$R$11,Precios!$S$11,IF(G172=Precios!$R$12,Precios!$S$12,IF(G172=Precios!$R$120,Precios!$S$120,IF(G172=Precios!$R$14,Precios!$S$14,IF(G172=Precios!$R$15,Precios!$S$15,IF(G172=Precios!$R$16,Precios!$S$16,IF(G172=Precios!$R$17,Precios!$S$17,IF(G172=Precios!$R$18,Precios!$S$18,0)))))))))))))))</f>
        <v>0</v>
      </c>
      <c r="J172" s="50"/>
      <c r="K172" s="169">
        <f>+IF(J172=1,I172,IF(J172=2,I172*(1-Precios!$X$3),0))</f>
        <v>0</v>
      </c>
      <c r="L172" s="169">
        <f t="shared" si="8"/>
        <v>0</v>
      </c>
      <c r="M172" s="49"/>
      <c r="N172" s="43"/>
      <c r="O172" s="43"/>
      <c r="P172" s="43"/>
      <c r="Q172" s="43"/>
      <c r="R172" s="43"/>
      <c r="S172" s="43"/>
      <c r="T172" s="43"/>
      <c r="U172" s="91"/>
      <c r="V172" s="43"/>
      <c r="W172" s="43"/>
      <c r="X172" s="43"/>
      <c r="Y172" s="38">
        <f>IF(G172=Precios!$R$4,Precios!$U$4,IF(G172=Precios!$R$5,Precios!$U$5,IF(G172=Precios!$R$6,Precios!$U$6,IF(G172=Precios!$R$7,Precios!$U$7,IF(G172=Precios!$R$8,Precios!$U$8,IF(G172=Precios!$R$9,Precios!$U$9,IF(G172=Precios!$R$10,Precios!$U$10,IF(G172=Precios!$R$11,Precios!$U$11,IF(G172=Precios!$R$12,Precios!$U$12,IF(G172=Precios!$R$120,Precios!$U$120,IF(G172=Precios!$R$14,Precios!$U$14,IF(G172=Precios!$R$15,Precios!$U$15,IF(G172=Precios!$R$16,Precios!$U$16,IF(G172=Precios!$R$17,Precios!$U$17,IF(G172=Precios!$R$18,Precios!$U$18,0)))))))))))))))*H172</f>
        <v>0</v>
      </c>
      <c r="Z172" s="46"/>
      <c r="AA172" s="271"/>
    </row>
    <row r="173" spans="1:27" x14ac:dyDescent="0.25">
      <c r="A173" s="234"/>
      <c r="B173" s="40"/>
      <c r="C173" s="41"/>
      <c r="D173" s="42"/>
      <c r="E173" s="42"/>
      <c r="F173" s="42"/>
      <c r="G173" s="48"/>
      <c r="H173" s="50"/>
      <c r="I173" s="168">
        <f>IF(G173=Precios!$R$4,Precios!$S$4,IF(G173=Precios!$R$5,Precios!$S$5,IF(G173=Precios!$R$6,Precios!$S$6,IF(G173=Precios!$R$7,Precios!$S$7,IF(G173=Precios!$R$8,Precios!$S$8,IF(G173=Precios!$R$9,Precios!$S$9,IF(G173=Precios!$R$10,Precios!$S$10,IF(G173=Precios!$R$11,Precios!$S$11,IF(G173=Precios!$R$12,Precios!$S$12,IF(G173=Precios!$R$120,Precios!$S$120,IF(G173=Precios!$R$14,Precios!$S$14,IF(G173=Precios!$R$15,Precios!$S$15,IF(G173=Precios!$R$16,Precios!$S$16,IF(G173=Precios!$R$17,Precios!$S$17,IF(G173=Precios!$R$18,Precios!$S$18,0)))))))))))))))</f>
        <v>0</v>
      </c>
      <c r="J173" s="50"/>
      <c r="K173" s="169">
        <f>+IF(J173=1,I173,IF(J173=2,I173*(1-Precios!$X$3),0))</f>
        <v>0</v>
      </c>
      <c r="L173" s="169">
        <f t="shared" si="8"/>
        <v>0</v>
      </c>
      <c r="M173" s="49"/>
      <c r="N173" s="43"/>
      <c r="O173" s="43"/>
      <c r="P173" s="43"/>
      <c r="Q173" s="43"/>
      <c r="R173" s="43"/>
      <c r="S173" s="43"/>
      <c r="T173" s="43"/>
      <c r="U173" s="91"/>
      <c r="V173" s="43"/>
      <c r="W173" s="43"/>
      <c r="X173" s="43"/>
      <c r="Y173" s="38">
        <f>IF(G173=Precios!$R$4,Precios!$U$4,IF(G173=Precios!$R$5,Precios!$U$5,IF(G173=Precios!$R$6,Precios!$U$6,IF(G173=Precios!$R$7,Precios!$U$7,IF(G173=Precios!$R$8,Precios!$U$8,IF(G173=Precios!$R$9,Precios!$U$9,IF(G173=Precios!$R$10,Precios!$U$10,IF(G173=Precios!$R$11,Precios!$U$11,IF(G173=Precios!$R$12,Precios!$U$12,IF(G173=Precios!$R$120,Precios!$U$120,IF(G173=Precios!$R$14,Precios!$U$14,IF(G173=Precios!$R$15,Precios!$U$15,IF(G173=Precios!$R$16,Precios!$U$16,IF(G173=Precios!$R$17,Precios!$U$17,IF(G173=Precios!$R$18,Precios!$U$18,0)))))))))))))))*H173</f>
        <v>0</v>
      </c>
      <c r="Z173" s="46"/>
      <c r="AA173" s="271"/>
    </row>
    <row r="174" spans="1:27" ht="15.75" thickBot="1" x14ac:dyDescent="0.3">
      <c r="A174" s="236"/>
      <c r="B174" s="237"/>
      <c r="C174" s="247"/>
      <c r="D174" s="239"/>
      <c r="E174" s="239"/>
      <c r="F174" s="239"/>
      <c r="G174" s="240"/>
      <c r="H174" s="241"/>
      <c r="I174" s="242">
        <f>IF(G174=Precios!$R$4,Precios!$S$4,IF(G174=Precios!$R$5,Precios!$S$5,IF(G174=Precios!$R$6,Precios!$S$6,IF(G174=Precios!$R$7,Precios!$S$7,IF(G174=Precios!$R$8,Precios!$S$8,IF(G174=Precios!$R$9,Precios!$S$9,IF(G174=Precios!$R$10,Precios!$S$10,IF(G174=Precios!$R$11,Precios!$S$11,IF(G174=Precios!$R$12,Precios!$S$12,IF(G174=Precios!$R$120,Precios!$S$120,IF(G174=Precios!$R$14,Precios!$S$14,IF(G174=Precios!$R$15,Precios!$S$15,IF(G174=Precios!$R$16,Precios!$S$16,IF(G174=Precios!$R$17,Precios!$S$17,IF(G174=Precios!$R$18,Precios!$S$18,0)))))))))))))))</f>
        <v>0</v>
      </c>
      <c r="J174" s="241"/>
      <c r="K174" s="243">
        <f>+IF(J174=1,I174,IF(J174=2,I174*(1-Precios!$X$3),0))</f>
        <v>0</v>
      </c>
      <c r="L174" s="243">
        <f t="shared" si="8"/>
        <v>0</v>
      </c>
      <c r="M174" s="272"/>
      <c r="N174" s="273"/>
      <c r="O174" s="273"/>
      <c r="P174" s="273"/>
      <c r="Q174" s="273"/>
      <c r="R174" s="273"/>
      <c r="S174" s="273"/>
      <c r="T174" s="273"/>
      <c r="U174" s="274"/>
      <c r="V174" s="273"/>
      <c r="W174" s="273"/>
      <c r="X174" s="273"/>
      <c r="Y174" s="281">
        <f>IF(G174=Precios!$R$4,Precios!$U$4,IF(G174=Precios!$R$5,Precios!$U$5,IF(G174=Precios!$R$6,Precios!$U$6,IF(G174=Precios!$R$7,Precios!$U$7,IF(G174=Precios!$R$8,Precios!$U$8,IF(G174=Precios!$R$9,Precios!$U$9,IF(G174=Precios!$R$10,Precios!$U$10,IF(G174=Precios!$R$11,Precios!$U$11,IF(G174=Precios!$R$12,Precios!$U$12,IF(G174=Precios!$R$120,Precios!$U$120,IF(G174=Precios!$R$14,Precios!$U$14,IF(G174=Precios!$R$15,Precios!$U$15,IF(G174=Precios!$R$16,Precios!$U$16,IF(G174=Precios!$R$17,Precios!$U$17,IF(G174=Precios!$R$18,Precios!$U$18,0)))))))))))))))*H174</f>
        <v>0</v>
      </c>
      <c r="Z174" s="275"/>
      <c r="AA174" s="276"/>
    </row>
    <row r="175" spans="1:27" x14ac:dyDescent="0.25">
      <c r="A175" s="225"/>
      <c r="B175" s="226"/>
      <c r="C175" s="227"/>
      <c r="D175" s="228"/>
      <c r="E175" s="228"/>
      <c r="F175" s="228"/>
      <c r="G175" s="230"/>
      <c r="H175" s="231"/>
      <c r="I175" s="232">
        <f>IF(G175=Precios!$R$4,Precios!$S$4,IF(G175=Precios!$R$5,Precios!$S$5,IF(G175=Precios!$R$6,Precios!$S$6,IF(G175=Precios!$R$7,Precios!$S$7,IF(G175=Precios!$R$8,Precios!$S$8,IF(G175=Precios!$R$9,Precios!$S$9,IF(G175=Precios!$R$10,Precios!$S$10,IF(G175=Precios!$R$11,Precios!$S$11,IF(G175=Precios!$R$12,Precios!$S$12,IF(G175=Precios!$R$120,Precios!$S$120,IF(G175=Precios!$R$14,Precios!$S$14,IF(G175=Precios!$R$15,Precios!$S$15,IF(G175=Precios!$R$16,Precios!$S$16,IF(G175=Precios!$R$17,Precios!$S$17,IF(G175=Precios!$R$18,Precios!$S$18,0)))))))))))))))</f>
        <v>0</v>
      </c>
      <c r="J175" s="230"/>
      <c r="K175" s="233">
        <f>+IF(J175=1,I175,IF(J175=2,I175*(1-Precios!$X$3),0))</f>
        <v>0</v>
      </c>
      <c r="L175" s="233">
        <f>H175*K175</f>
        <v>0</v>
      </c>
      <c r="M175" s="259">
        <f>+SUM(L175:L179)</f>
        <v>0</v>
      </c>
      <c r="N175" s="260">
        <f>+M175+P175+R175+S175</f>
        <v>0</v>
      </c>
      <c r="O175" s="261">
        <f>+IF(J175=1,N175*$O$89,0)</f>
        <v>0</v>
      </c>
      <c r="P175" s="262"/>
      <c r="Q175" s="263">
        <f>+N175-SUM(O175:P175)</f>
        <v>0</v>
      </c>
      <c r="R175" s="262"/>
      <c r="S175" s="262"/>
      <c r="T175" s="262"/>
      <c r="U175" s="264" t="e">
        <f>+(+O175+#REF!)/M175</f>
        <v>#REF!</v>
      </c>
      <c r="V175" s="265">
        <f>+Q175-SUM(R175:T175)</f>
        <v>0</v>
      </c>
      <c r="W175" s="266">
        <f>IF(J175=2,V175,0)</f>
        <v>0</v>
      </c>
      <c r="X175" s="267">
        <f>IF(J175=1,V175,0)</f>
        <v>0</v>
      </c>
      <c r="Y175" s="268">
        <f>IF(G175=Precios!$R$4,Precios!$U$4,IF(G175=Precios!$R$5,Precios!$U$5,IF(G175=Precios!$R$6,Precios!$U$6,IF(G175=Precios!$R$7,Precios!$U$7,IF(G175=Precios!$R$8,Precios!$U$8,IF(G175=Precios!$R$9,Precios!$U$9,IF(G175=Precios!$R$10,Precios!$U$10,IF(G175=Precios!$R$11,Precios!$U$11,IF(G175=Precios!$R$12,Precios!$U$12,IF(G175=Precios!$R$120,Precios!$U$120,IF(G175=Precios!$R$14,Precios!$U$14,IF(G175=Precios!$R$15,Precios!$U$15,IF(G175=Precios!$R$16,Precios!$U$16,IF(G175=Precios!$R$17,Precios!$U$17,IF(G175=Precios!$R$18,Precios!$U$18,0)))))))))))))))*H175</f>
        <v>0</v>
      </c>
      <c r="Z175" s="269">
        <f>+V175-SUM(Y175:Y179)</f>
        <v>0</v>
      </c>
      <c r="AA175" s="270" t="e">
        <f>+Z175/M175</f>
        <v>#DIV/0!</v>
      </c>
    </row>
    <row r="176" spans="1:27" x14ac:dyDescent="0.25">
      <c r="A176" s="234"/>
      <c r="B176" s="40"/>
      <c r="C176" s="41"/>
      <c r="D176" s="42"/>
      <c r="E176" s="42"/>
      <c r="F176" s="42"/>
      <c r="G176" s="48"/>
      <c r="H176" s="50"/>
      <c r="I176" s="168">
        <f>IF(G176=Precios!$R$4,Precios!$S$4,IF(G176=Precios!$R$5,Precios!$S$5,IF(G176=Precios!$R$6,Precios!$S$6,IF(G176=Precios!$R$7,Precios!$S$7,IF(G176=Precios!$R$8,Precios!$S$8,IF(G176=Precios!$R$9,Precios!$S$9,IF(G176=Precios!$R$10,Precios!$S$10,IF(G176=Precios!$R$11,Precios!$S$11,IF(G176=Precios!$R$12,Precios!$S$12,IF(G176=Precios!$R$120,Precios!$S$120,IF(G176=Precios!$R$14,Precios!$S$14,IF(G176=Precios!$R$15,Precios!$S$15,IF(G176=Precios!$R$16,Precios!$S$16,IF(G176=Precios!$R$17,Precios!$S$17,IF(G176=Precios!$R$18,Precios!$S$18,0)))))))))))))))</f>
        <v>0</v>
      </c>
      <c r="J176" s="50"/>
      <c r="K176" s="169">
        <f>+IF(J176=1,I176,IF(J176=2,I176*(1-Precios!$X$3),0))</f>
        <v>0</v>
      </c>
      <c r="L176" s="169">
        <f>H176*K176</f>
        <v>0</v>
      </c>
      <c r="M176" s="49"/>
      <c r="N176" s="43"/>
      <c r="O176" s="43"/>
      <c r="P176" s="43"/>
      <c r="Q176" s="43"/>
      <c r="R176" s="43"/>
      <c r="S176" s="43"/>
      <c r="T176" s="43"/>
      <c r="U176" s="91"/>
      <c r="V176" s="43"/>
      <c r="W176" s="43"/>
      <c r="X176" s="43"/>
      <c r="Y176" s="38">
        <f>IF(G176=Precios!$R$4,Precios!$U$4,IF(G176=Precios!$R$5,Precios!$U$5,IF(G176=Precios!$R$6,Precios!$U$6,IF(G176=Precios!$R$7,Precios!$U$7,IF(G176=Precios!$R$8,Precios!$U$8,IF(G176=Precios!$R$9,Precios!$U$9,IF(G176=Precios!$R$10,Precios!$U$10,IF(G176=Precios!$R$11,Precios!$U$11,IF(G176=Precios!$R$12,Precios!$U$12,IF(G176=Precios!$R$120,Precios!$U$120,IF(G176=Precios!$R$14,Precios!$U$14,IF(G176=Precios!$R$15,Precios!$U$15,IF(G176=Precios!$R$16,Precios!$U$16,IF(G176=Precios!$R$17,Precios!$U$17,IF(G176=Precios!$R$18,Precios!$U$18,0)))))))))))))))*H176</f>
        <v>0</v>
      </c>
      <c r="Z176" s="46"/>
      <c r="AA176" s="271"/>
    </row>
    <row r="177" spans="1:27" x14ac:dyDescent="0.25">
      <c r="A177" s="234"/>
      <c r="B177" s="40"/>
      <c r="C177" s="41"/>
      <c r="D177" s="42"/>
      <c r="E177" s="42"/>
      <c r="F177" s="42"/>
      <c r="G177" s="48"/>
      <c r="H177" s="50"/>
      <c r="I177" s="168">
        <f>IF(G177=Precios!$R$4,Precios!$S$4,IF(G177=Precios!$R$5,Precios!$S$5,IF(G177=Precios!$R$6,Precios!$S$6,IF(G177=Precios!$R$7,Precios!$S$7,IF(G177=Precios!$R$8,Precios!$S$8,IF(G177=Precios!$R$9,Precios!$S$9,IF(G177=Precios!$R$10,Precios!$S$10,IF(G177=Precios!$R$11,Precios!$S$11,IF(G177=Precios!$R$12,Precios!$S$12,IF(G177=Precios!$R$120,Precios!$S$120,IF(G177=Precios!$R$14,Precios!$S$14,IF(G177=Precios!$R$15,Precios!$S$15,IF(G177=Precios!$R$16,Precios!$S$16,IF(G177=Precios!$R$17,Precios!$S$17,IF(G177=Precios!$R$18,Precios!$S$18,0)))))))))))))))</f>
        <v>0</v>
      </c>
      <c r="J177" s="50"/>
      <c r="K177" s="169">
        <f>+IF(J177=1,I177,IF(J177=2,I177*(1-Precios!$X$3),0))</f>
        <v>0</v>
      </c>
      <c r="L177" s="169">
        <f>H177*K177</f>
        <v>0</v>
      </c>
      <c r="M177" s="49"/>
      <c r="N177" s="43"/>
      <c r="O177" s="43"/>
      <c r="P177" s="43"/>
      <c r="Q177" s="43"/>
      <c r="R177" s="43"/>
      <c r="S177" s="43"/>
      <c r="T177" s="43"/>
      <c r="U177" s="91"/>
      <c r="V177" s="43"/>
      <c r="W177" s="43"/>
      <c r="X177" s="43"/>
      <c r="Y177" s="38">
        <f>IF(G177=Precios!$R$4,Precios!$U$4,IF(G177=Precios!$R$5,Precios!$U$5,IF(G177=Precios!$R$6,Precios!$U$6,IF(G177=Precios!$R$7,Precios!$U$7,IF(G177=Precios!$R$8,Precios!$U$8,IF(G177=Precios!$R$9,Precios!$U$9,IF(G177=Precios!$R$10,Precios!$U$10,IF(G177=Precios!$R$11,Precios!$U$11,IF(G177=Precios!$R$12,Precios!$U$12,IF(G177=Precios!$R$120,Precios!$U$120,IF(G177=Precios!$R$14,Precios!$U$14,IF(G177=Precios!$R$15,Precios!$U$15,IF(G177=Precios!$R$16,Precios!$U$16,IF(G177=Precios!$R$17,Precios!$U$17,IF(G177=Precios!$R$18,Precios!$U$18,0)))))))))))))))*H177</f>
        <v>0</v>
      </c>
      <c r="Z177" s="46"/>
      <c r="AA177" s="271"/>
    </row>
    <row r="178" spans="1:27" x14ac:dyDescent="0.25">
      <c r="A178" s="234"/>
      <c r="B178" s="40"/>
      <c r="C178" s="41"/>
      <c r="D178" s="42"/>
      <c r="E178" s="42"/>
      <c r="F178" s="42"/>
      <c r="G178" s="48"/>
      <c r="H178" s="50"/>
      <c r="I178" s="168">
        <f>IF(G178=Precios!$R$4,Precios!$S$4,IF(G178=Precios!$R$5,Precios!$S$5,IF(G178=Precios!$R$6,Precios!$S$6,IF(G178=Precios!$R$7,Precios!$S$7,IF(G178=Precios!$R$8,Precios!$S$8,IF(G178=Precios!$R$9,Precios!$S$9,IF(G178=Precios!$R$10,Precios!$S$10,IF(G178=Precios!$R$11,Precios!$S$11,IF(G178=Precios!$R$12,Precios!$S$12,IF(G178=Precios!$R$120,Precios!$S$120,IF(G178=Precios!$R$14,Precios!$S$14,IF(G178=Precios!$R$15,Precios!$S$15,IF(G178=Precios!$R$16,Precios!$S$16,IF(G178=Precios!$R$17,Precios!$S$17,IF(G178=Precios!$R$18,Precios!$S$18,0)))))))))))))))</f>
        <v>0</v>
      </c>
      <c r="J178" s="50"/>
      <c r="K178" s="169">
        <f>+IF(J178=1,I178,IF(J178=2,I178*(1-Precios!$X$3),0))</f>
        <v>0</v>
      </c>
      <c r="L178" s="169">
        <f>H178*K178</f>
        <v>0</v>
      </c>
      <c r="M178" s="49"/>
      <c r="N178" s="43"/>
      <c r="O178" s="43"/>
      <c r="P178" s="43"/>
      <c r="Q178" s="43"/>
      <c r="R178" s="43"/>
      <c r="S178" s="43"/>
      <c r="T178" s="43"/>
      <c r="U178" s="91"/>
      <c r="V178" s="43"/>
      <c r="W178" s="43"/>
      <c r="X178" s="43"/>
      <c r="Y178" s="38">
        <f>IF(G178=Precios!$R$4,Precios!$U$4,IF(G178=Precios!$R$5,Precios!$U$5,IF(G178=Precios!$R$6,Precios!$U$6,IF(G178=Precios!$R$7,Precios!$U$7,IF(G178=Precios!$R$8,Precios!$U$8,IF(G178=Precios!$R$9,Precios!$U$9,IF(G178=Precios!$R$10,Precios!$U$10,IF(G178=Precios!$R$11,Precios!$U$11,IF(G178=Precios!$R$12,Precios!$U$12,IF(G178=Precios!$R$120,Precios!$U$120,IF(G178=Precios!$R$14,Precios!$U$14,IF(G178=Precios!$R$15,Precios!$U$15,IF(G178=Precios!$R$16,Precios!$U$16,IF(G178=Precios!$R$17,Precios!$U$17,IF(G178=Precios!$R$18,Precios!$U$18,0)))))))))))))))*H178</f>
        <v>0</v>
      </c>
      <c r="Z178" s="46"/>
      <c r="AA178" s="271"/>
    </row>
    <row r="179" spans="1:27" ht="15.75" thickBot="1" x14ac:dyDescent="0.3">
      <c r="A179" s="236"/>
      <c r="B179" s="237"/>
      <c r="C179" s="247"/>
      <c r="D179" s="239"/>
      <c r="E179" s="239"/>
      <c r="F179" s="239"/>
      <c r="G179" s="240"/>
      <c r="H179" s="241"/>
      <c r="I179" s="242">
        <f>IF(G179=Precios!$R$4,Precios!$S$4,IF(G179=Precios!$R$5,Precios!$S$5,IF(G179=Precios!$R$6,Precios!$S$6,IF(G179=Precios!$R$7,Precios!$S$7,IF(G179=Precios!$R$8,Precios!$S$8,IF(G179=Precios!$R$9,Precios!$S$9,IF(G179=Precios!$R$10,Precios!$S$10,IF(G179=Precios!$R$11,Precios!$S$11,IF(G179=Precios!$R$12,Precios!$S$12,IF(G179=Precios!$R$120,Precios!$S$120,IF(G179=Precios!$R$14,Precios!$S$14,IF(G179=Precios!$R$15,Precios!$S$15,IF(G179=Precios!$R$16,Precios!$S$16,IF(G179=Precios!$R$17,Precios!$S$17,IF(G179=Precios!$R$18,Precios!$S$18,0)))))))))))))))</f>
        <v>0</v>
      </c>
      <c r="J179" s="241"/>
      <c r="K179" s="243">
        <f>+IF(J179=1,I179,IF(J179=2,I179*(1-Precios!$X$3),0))</f>
        <v>0</v>
      </c>
      <c r="L179" s="243">
        <f>H179*K179</f>
        <v>0</v>
      </c>
      <c r="M179" s="272"/>
      <c r="N179" s="273"/>
      <c r="O179" s="273"/>
      <c r="P179" s="273"/>
      <c r="Q179" s="273"/>
      <c r="R179" s="273"/>
      <c r="S179" s="273"/>
      <c r="T179" s="273"/>
      <c r="U179" s="274"/>
      <c r="V179" s="273"/>
      <c r="W179" s="273"/>
      <c r="X179" s="273"/>
      <c r="Y179" s="281">
        <f>IF(G179=Precios!$R$4,Precios!$U$4,IF(G179=Precios!$R$5,Precios!$U$5,IF(G179=Precios!$R$6,Precios!$U$6,IF(G179=Precios!$R$7,Precios!$U$7,IF(G179=Precios!$R$8,Precios!$U$8,IF(G179=Precios!$R$9,Precios!$U$9,IF(G179=Precios!$R$10,Precios!$U$10,IF(G179=Precios!$R$11,Precios!$U$11,IF(G179=Precios!$R$12,Precios!$U$12,IF(G179=Precios!$R$120,Precios!$U$120,IF(G179=Precios!$R$14,Precios!$U$14,IF(G179=Precios!$R$15,Precios!$U$15,IF(G179=Precios!$R$16,Precios!$U$16,IF(G179=Precios!$R$17,Precios!$U$17,IF(G179=Precios!$R$18,Precios!$U$18,0)))))))))))))))*H179</f>
        <v>0</v>
      </c>
      <c r="Z179" s="275"/>
      <c r="AA179" s="276"/>
    </row>
    <row r="180" spans="1:27" s="21" customFormat="1" x14ac:dyDescent="0.25">
      <c r="A180" s="248" t="s">
        <v>101</v>
      </c>
      <c r="B180" s="249">
        <f>COUNT(A90:A179)</f>
        <v>0</v>
      </c>
      <c r="C180" s="89"/>
      <c r="D180" s="89"/>
      <c r="E180" s="89"/>
      <c r="F180" s="89"/>
      <c r="G180" s="250"/>
      <c r="H180" s="90">
        <f>SUM(H90:H179)</f>
        <v>0</v>
      </c>
      <c r="I180" s="89"/>
      <c r="J180" s="90"/>
      <c r="K180" s="89"/>
      <c r="L180" s="89"/>
      <c r="M180" s="89">
        <f t="shared" ref="M180:T180" si="10">SUM(M90:M179)</f>
        <v>0</v>
      </c>
      <c r="N180" s="89">
        <f t="shared" si="10"/>
        <v>0</v>
      </c>
      <c r="O180" s="89">
        <f t="shared" si="10"/>
        <v>0</v>
      </c>
      <c r="P180" s="89">
        <f t="shared" si="10"/>
        <v>0</v>
      </c>
      <c r="Q180" s="89">
        <f t="shared" si="10"/>
        <v>0</v>
      </c>
      <c r="R180" s="89">
        <f t="shared" si="10"/>
        <v>0</v>
      </c>
      <c r="S180" s="89">
        <f t="shared" si="10"/>
        <v>0</v>
      </c>
      <c r="T180" s="89">
        <f t="shared" si="10"/>
        <v>0</v>
      </c>
      <c r="U180" s="277" t="e">
        <f>AVERAGE(U90:U179)</f>
        <v>#REF!</v>
      </c>
      <c r="V180" s="89">
        <f>SUM(V90:V179)</f>
        <v>0</v>
      </c>
      <c r="W180" s="89">
        <f>SUM(W90:W179)</f>
        <v>0</v>
      </c>
      <c r="X180" s="89">
        <f>SUM(X90:X179)</f>
        <v>0</v>
      </c>
      <c r="Y180" s="89">
        <f>SUM(Y90:Y179)</f>
        <v>0</v>
      </c>
      <c r="Z180" s="89">
        <f>SUM(Z90:Z179)</f>
        <v>0</v>
      </c>
      <c r="AA180" s="277" t="e">
        <f>AVERAGE(AA90:AA179)</f>
        <v>#DIV/0!</v>
      </c>
    </row>
    <row r="181" spans="1:27" s="53" customFormat="1" ht="15.75" thickBot="1" x14ac:dyDescent="0.3">
      <c r="A181" s="98" t="s">
        <v>3</v>
      </c>
      <c r="B181" s="68">
        <f>+B89+B180</f>
        <v>0</v>
      </c>
      <c r="C181" s="70"/>
      <c r="D181" s="69"/>
      <c r="E181" s="69"/>
      <c r="F181" s="142"/>
      <c r="G181" s="280"/>
      <c r="H181" s="68">
        <f>+H89+H180</f>
        <v>0</v>
      </c>
      <c r="I181" s="51"/>
      <c r="J181" s="164"/>
      <c r="K181" s="165"/>
      <c r="L181" s="165"/>
      <c r="M181" s="51">
        <f>+M89+M180</f>
        <v>0</v>
      </c>
      <c r="N181" s="51">
        <f>+N89+N180</f>
        <v>0</v>
      </c>
      <c r="O181" s="208">
        <v>0.14510000000000001</v>
      </c>
      <c r="P181" s="51">
        <f>+P89+P180</f>
        <v>0</v>
      </c>
      <c r="Q181" s="51">
        <f>+Q89+Q180</f>
        <v>0</v>
      </c>
      <c r="R181" s="51">
        <f>+R89+R180</f>
        <v>0</v>
      </c>
      <c r="S181" s="51">
        <f>+S89+S180</f>
        <v>0</v>
      </c>
      <c r="T181" s="51">
        <f>+T89+T180</f>
        <v>0</v>
      </c>
      <c r="U181" s="177" t="e">
        <f>AVERAGE(U89,U180)</f>
        <v>#DIV/0!</v>
      </c>
      <c r="V181" s="51">
        <f>+V89+V180</f>
        <v>0</v>
      </c>
      <c r="W181" s="51">
        <f>+W89+W180</f>
        <v>0</v>
      </c>
      <c r="X181" s="51">
        <f>+X89+X180</f>
        <v>0</v>
      </c>
      <c r="Y181" s="51">
        <f>+Y89+Y180</f>
        <v>0</v>
      </c>
      <c r="Z181" s="51">
        <f>+Z89+Z180</f>
        <v>0</v>
      </c>
      <c r="AA181" s="177" t="e">
        <f>AVERAGE(AA89,AA180)</f>
        <v>#DIV/0!</v>
      </c>
    </row>
    <row r="182" spans="1:27" x14ac:dyDescent="0.25">
      <c r="A182" s="225"/>
      <c r="B182" s="226"/>
      <c r="C182" s="227"/>
      <c r="D182" s="228"/>
      <c r="E182" s="228"/>
      <c r="F182" s="229"/>
      <c r="G182" s="230"/>
      <c r="H182" s="231"/>
      <c r="I182" s="232">
        <f>IF(G182=Precios!$AF$4,Precios!$AG$4,IF(G182=Precios!$AF$5,Precios!$AG$5,IF(G182=Precios!$AF$6,Precios!$AG$6,IF(G182=Precios!$AF$7,Precios!$AG$7,IF(G182=Precios!$AF$8,Precios!$AG$8,IF(G182=Precios!$AF$9,Precios!$AG$9,IF(G182=Precios!$AF$10,Precios!$AG$10,IF(G182=Precios!$AF$11,Precios!$AG$11,IF(G182=Precios!$AF$12,Precios!$AG$12,IF(G182=Precios!$AF$137,Precios!$AG$137,IF(G182=Precios!$AF$14,Precios!$AG$14,IF(G182=Precios!$AF$15,Precios!$AG$15,IF(G182=Precios!$AF$16,Precios!$AG$16,IF(G182=Precios!$AF$17,Precios!$AG$17,IF(G182=Precios!$AF$18,Precios!$AG$18,0)))))))))))))))</f>
        <v>0</v>
      </c>
      <c r="J182" s="230"/>
      <c r="K182" s="233">
        <f>+IF(J182=1,I182,IF(J182=2,I182*(1-Precios!$AL$3),0))</f>
        <v>0</v>
      </c>
      <c r="L182" s="233">
        <f>H182*K182</f>
        <v>0</v>
      </c>
      <c r="M182" s="259">
        <f>+SUM(L182:L186)</f>
        <v>0</v>
      </c>
      <c r="N182" s="260">
        <f>+M182+P182+R182+S182</f>
        <v>0</v>
      </c>
      <c r="O182" s="261">
        <f>+IF(J182=1,N182*$O$181,0)</f>
        <v>0</v>
      </c>
      <c r="P182" s="262"/>
      <c r="Q182" s="263">
        <f>+N182-SUM(O182:P182)</f>
        <v>0</v>
      </c>
      <c r="R182" s="262"/>
      <c r="S182" s="262"/>
      <c r="T182" s="262"/>
      <c r="U182" s="264" t="e">
        <f>+(+O182+#REF!)/M182</f>
        <v>#REF!</v>
      </c>
      <c r="V182" s="265">
        <f>+Q182-SUM(R182:T182)</f>
        <v>0</v>
      </c>
      <c r="W182" s="266">
        <f>IF(J182=2,V182,0)</f>
        <v>0</v>
      </c>
      <c r="X182" s="267">
        <f>IF(J182=1,V182,0)</f>
        <v>0</v>
      </c>
      <c r="Y182" s="268">
        <f>IF(G182=Precios!$AF$4,Precios!$AI$4,IF(G182=Precios!$AF$5,Precios!$AI$5,IF(G182=Precios!$AF$6,Precios!$AI$6,IF(G182=Precios!$AF$7,Precios!$AI$7,IF(G182=Precios!$AF$8,Precios!$AI$8,IF(G182=Precios!$AF$9,Precios!$AI$9,IF(G182=Precios!$AF$10,Precios!$AI$10,IF(G182=Precios!$AF$11,Precios!$AI$11,IF(G182=Precios!$AF$12,Precios!$AI$12,IF(G182=Precios!$AF$137,Precios!$AI$137,IF(G182=Precios!$AF$14,Precios!$AI$14,IF(G182=Precios!$AF$15,Precios!$AI$15,IF(G182=Precios!$AF$16,Precios!$AI$16,IF(G182=Precios!$AF$17,Precios!$AI$17,IF(G182=Precios!$AF$18,Precios!$AI$18,0)))))))))))))))*H182</f>
        <v>0</v>
      </c>
      <c r="Z182" s="269">
        <f>+V182-SUM(Y182:Y186)</f>
        <v>0</v>
      </c>
      <c r="AA182" s="270" t="e">
        <f>+Z182/M182</f>
        <v>#DIV/0!</v>
      </c>
    </row>
    <row r="183" spans="1:27" x14ac:dyDescent="0.25">
      <c r="A183" s="234"/>
      <c r="B183" s="40"/>
      <c r="C183" s="235"/>
      <c r="D183" s="42"/>
      <c r="E183" s="42"/>
      <c r="F183" s="42"/>
      <c r="G183" s="48"/>
      <c r="H183" s="50"/>
      <c r="I183" s="168">
        <f>IF(G183=Precios!$AF$4,Precios!$AG$4,IF(G183=Precios!$AF$5,Precios!$AG$5,IF(G183=Precios!$AF$6,Precios!$AG$6,IF(G183=Precios!$AF$7,Precios!$AG$7,IF(G183=Precios!$AF$8,Precios!$AG$8,IF(G183=Precios!$AF$9,Precios!$AG$9,IF(G183=Precios!$AF$10,Precios!$AG$10,IF(G183=Precios!$AF$11,Precios!$AG$11,IF(G183=Precios!$AF$12,Precios!$AG$12,IF(G183=Precios!$AF$137,Precios!$AG$137,IF(G183=Precios!$AF$14,Precios!$AG$14,IF(G183=Precios!$AF$15,Precios!$AG$15,IF(G183=Precios!$AF$16,Precios!$AG$16,IF(G183=Precios!$AF$17,Precios!$AG$17,IF(G183=Precios!$AF$18,Precios!$AG$18,0)))))))))))))))</f>
        <v>0</v>
      </c>
      <c r="J183" s="50"/>
      <c r="K183" s="169">
        <f>+IF(J183=1,I183,IF(J183=2,I183*(1-Precios!$AL$3),0))</f>
        <v>0</v>
      </c>
      <c r="L183" s="169">
        <f>H183*K183</f>
        <v>0</v>
      </c>
      <c r="M183" s="49"/>
      <c r="N183" s="43"/>
      <c r="O183" s="43"/>
      <c r="P183" s="43"/>
      <c r="Q183" s="43"/>
      <c r="R183" s="43"/>
      <c r="S183" s="43"/>
      <c r="T183" s="43"/>
      <c r="U183" s="91"/>
      <c r="V183" s="43"/>
      <c r="W183" s="43"/>
      <c r="X183" s="43"/>
      <c r="Y183" s="38">
        <f>IF(G183=Precios!$AF$4,Precios!$AI$4,IF(G183=Precios!$AF$5,Precios!$AI$5,IF(G183=Precios!$AF$6,Precios!$AI$6,IF(G183=Precios!$AF$7,Precios!$AI$7,IF(G183=Precios!$AF$8,Precios!$AI$8,IF(G183=Precios!$AF$9,Precios!$AI$9,IF(G183=Precios!$AF$10,Precios!$AI$10,IF(G183=Precios!$AF$11,Precios!$AI$11,IF(G183=Precios!$AF$12,Precios!$AI$12,IF(G183=Precios!$AF$137,Precios!$AI$137,IF(G183=Precios!$AF$14,Precios!$AI$14,IF(G183=Precios!$AF$15,Precios!$AI$15,IF(G183=Precios!$AF$16,Precios!$AI$16,IF(G183=Precios!$AF$17,Precios!$AI$17,IF(G183=Precios!$AF$18,Precios!$AI$18,0)))))))))))))))*H183</f>
        <v>0</v>
      </c>
      <c r="Z183" s="46"/>
      <c r="AA183" s="271"/>
    </row>
    <row r="184" spans="1:27" x14ac:dyDescent="0.25">
      <c r="A184" s="234"/>
      <c r="B184" s="40"/>
      <c r="C184" s="235"/>
      <c r="D184" s="42"/>
      <c r="E184" s="42"/>
      <c r="F184" s="42"/>
      <c r="G184" s="48"/>
      <c r="H184" s="50"/>
      <c r="I184" s="168">
        <f>IF(G184=Precios!$AF$4,Precios!$AG$4,IF(G184=Precios!$AF$5,Precios!$AG$5,IF(G184=Precios!$AF$6,Precios!$AG$6,IF(G184=Precios!$AF$7,Precios!$AG$7,IF(G184=Precios!$AF$8,Precios!$AG$8,IF(G184=Precios!$AF$9,Precios!$AG$9,IF(G184=Precios!$AF$10,Precios!$AG$10,IF(G184=Precios!$AF$11,Precios!$AG$11,IF(G184=Precios!$AF$12,Precios!$AG$12,IF(G184=Precios!$AF$137,Precios!$AG$137,IF(G184=Precios!$AF$14,Precios!$AG$14,IF(G184=Precios!$AF$15,Precios!$AG$15,IF(G184=Precios!$AF$16,Precios!$AG$16,IF(G184=Precios!$AF$17,Precios!$AG$17,IF(G184=Precios!$AF$18,Precios!$AG$18,0)))))))))))))))</f>
        <v>0</v>
      </c>
      <c r="J184" s="50"/>
      <c r="K184" s="169">
        <f>+IF(J184=1,I184,IF(J184=2,I184*(1-Precios!$AL$3),0))</f>
        <v>0</v>
      </c>
      <c r="L184" s="169">
        <f>H184*K184</f>
        <v>0</v>
      </c>
      <c r="M184" s="49"/>
      <c r="N184" s="43"/>
      <c r="O184" s="43"/>
      <c r="P184" s="43"/>
      <c r="Q184" s="43"/>
      <c r="R184" s="43"/>
      <c r="S184" s="43"/>
      <c r="T184" s="43"/>
      <c r="U184" s="91"/>
      <c r="V184" s="43"/>
      <c r="W184" s="43"/>
      <c r="X184" s="43"/>
      <c r="Y184" s="38">
        <f>IF(G184=Precios!$AF$4,Precios!$AI$4,IF(G184=Precios!$AF$5,Precios!$AI$5,IF(G184=Precios!$AF$6,Precios!$AI$6,IF(G184=Precios!$AF$7,Precios!$AI$7,IF(G184=Precios!$AF$8,Precios!$AI$8,IF(G184=Precios!$AF$9,Precios!$AI$9,IF(G184=Precios!$AF$10,Precios!$AI$10,IF(G184=Precios!$AF$11,Precios!$AI$11,IF(G184=Precios!$AF$12,Precios!$AI$12,IF(G184=Precios!$AF$137,Precios!$AI$137,IF(G184=Precios!$AF$14,Precios!$AI$14,IF(G184=Precios!$AF$15,Precios!$AI$15,IF(G184=Precios!$AF$16,Precios!$AI$16,IF(G184=Precios!$AF$17,Precios!$AI$17,IF(G184=Precios!$AF$18,Precios!$AI$18,0)))))))))))))))*H184</f>
        <v>0</v>
      </c>
      <c r="Z184" s="46"/>
      <c r="AA184" s="271"/>
    </row>
    <row r="185" spans="1:27" x14ac:dyDescent="0.25">
      <c r="A185" s="234"/>
      <c r="B185" s="40"/>
      <c r="C185" s="235"/>
      <c r="D185" s="42"/>
      <c r="E185" s="42"/>
      <c r="F185" s="42"/>
      <c r="G185" s="48"/>
      <c r="H185" s="50"/>
      <c r="I185" s="168">
        <f>IF(G185=Precios!$AF$4,Precios!$AG$4,IF(G185=Precios!$AF$5,Precios!$AG$5,IF(G185=Precios!$AF$6,Precios!$AG$6,IF(G185=Precios!$AF$7,Precios!$AG$7,IF(G185=Precios!$AF$8,Precios!$AG$8,IF(G185=Precios!$AF$9,Precios!$AG$9,IF(G185=Precios!$AF$10,Precios!$AG$10,IF(G185=Precios!$AF$11,Precios!$AG$11,IF(G185=Precios!$AF$12,Precios!$AG$12,IF(G185=Precios!$AF$137,Precios!$AG$137,IF(G185=Precios!$AF$14,Precios!$AG$14,IF(G185=Precios!$AF$15,Precios!$AG$15,IF(G185=Precios!$AF$16,Precios!$AG$16,IF(G185=Precios!$AF$17,Precios!$AG$17,IF(G185=Precios!$AF$18,Precios!$AG$18,0)))))))))))))))</f>
        <v>0</v>
      </c>
      <c r="J185" s="50"/>
      <c r="K185" s="169">
        <f>+IF(J185=1,I185,IF(J185=2,I185*(1-Precios!$AL$3),0))</f>
        <v>0</v>
      </c>
      <c r="L185" s="169">
        <f t="shared" ref="L185:L201" si="11">H185*K185</f>
        <v>0</v>
      </c>
      <c r="M185" s="49"/>
      <c r="N185" s="43"/>
      <c r="O185" s="43"/>
      <c r="P185" s="43"/>
      <c r="Q185" s="43"/>
      <c r="R185" s="43"/>
      <c r="S185" s="43"/>
      <c r="T185" s="43"/>
      <c r="U185" s="91"/>
      <c r="V185" s="43"/>
      <c r="W185" s="43"/>
      <c r="X185" s="43"/>
      <c r="Y185" s="38">
        <f>IF(G185=Precios!$AF$4,Precios!$AI$4,IF(G185=Precios!$AF$5,Precios!$AI$5,IF(G185=Precios!$AF$6,Precios!$AI$6,IF(G185=Precios!$AF$7,Precios!$AI$7,IF(G185=Precios!$AF$8,Precios!$AI$8,IF(G185=Precios!$AF$9,Precios!$AI$9,IF(G185=Precios!$AF$10,Precios!$AI$10,IF(G185=Precios!$AF$11,Precios!$AI$11,IF(G185=Precios!$AF$12,Precios!$AI$12,IF(G185=Precios!$AF$137,Precios!$AI$137,IF(G185=Precios!$AF$14,Precios!$AI$14,IF(G185=Precios!$AF$15,Precios!$AI$15,IF(G185=Precios!$AF$16,Precios!$AI$16,IF(G185=Precios!$AF$17,Precios!$AI$17,IF(G185=Precios!$AF$18,Precios!$AI$18,0)))))))))))))))*H185</f>
        <v>0</v>
      </c>
      <c r="Z185" s="46"/>
      <c r="AA185" s="271"/>
    </row>
    <row r="186" spans="1:27" ht="15.75" thickBot="1" x14ac:dyDescent="0.3">
      <c r="A186" s="236"/>
      <c r="B186" s="237"/>
      <c r="C186" s="238"/>
      <c r="D186" s="239"/>
      <c r="E186" s="239"/>
      <c r="F186" s="239"/>
      <c r="G186" s="240"/>
      <c r="H186" s="241"/>
      <c r="I186" s="168">
        <f>IF(G186=Precios!$AF$4,Precios!$AG$4,IF(G186=Precios!$AF$5,Precios!$AG$5,IF(G186=Precios!$AF$6,Precios!$AG$6,IF(G186=Precios!$AF$7,Precios!$AG$7,IF(G186=Precios!$AF$8,Precios!$AG$8,IF(G186=Precios!$AF$9,Precios!$AG$9,IF(G186=Precios!$AF$10,Precios!$AG$10,IF(G186=Precios!$AF$11,Precios!$AG$11,IF(G186=Precios!$AF$12,Precios!$AG$12,IF(G186=Precios!$AF$137,Precios!$AG$137,IF(G186=Precios!$AF$14,Precios!$AG$14,IF(G186=Precios!$AF$15,Precios!$AG$15,IF(G186=Precios!$AF$16,Precios!$AG$16,IF(G186=Precios!$AF$17,Precios!$AG$17,IF(G186=Precios!$AF$18,Precios!$AG$18,0)))))))))))))))</f>
        <v>0</v>
      </c>
      <c r="J186" s="241"/>
      <c r="K186" s="243">
        <f>+IF(J186=1,I186,IF(J186=2,I186*(1-Precios!$AL$3),0))</f>
        <v>0</v>
      </c>
      <c r="L186" s="243">
        <f t="shared" si="11"/>
        <v>0</v>
      </c>
      <c r="M186" s="272"/>
      <c r="N186" s="273"/>
      <c r="O186" s="273"/>
      <c r="P186" s="273"/>
      <c r="Q186" s="273"/>
      <c r="R186" s="273"/>
      <c r="S186" s="273"/>
      <c r="T186" s="273"/>
      <c r="U186" s="274"/>
      <c r="V186" s="273"/>
      <c r="W186" s="273"/>
      <c r="X186" s="273"/>
      <c r="Y186" s="281">
        <f>IF(G186=Precios!$AF$4,Precios!$AI$4,IF(G186=Precios!$AF$5,Precios!$AI$5,IF(G186=Precios!$AF$6,Precios!$AI$6,IF(G186=Precios!$AF$7,Precios!$AI$7,IF(G186=Precios!$AF$8,Precios!$AI$8,IF(G186=Precios!$AF$9,Precios!$AI$9,IF(G186=Precios!$AF$10,Precios!$AI$10,IF(G186=Precios!$AF$11,Precios!$AI$11,IF(G186=Precios!$AF$12,Precios!$AI$12,IF(G186=Precios!$AF$137,Precios!$AI$137,IF(G186=Precios!$AF$14,Precios!$AI$14,IF(G186=Precios!$AF$15,Precios!$AI$15,IF(G186=Precios!$AF$16,Precios!$AI$16,IF(G186=Precios!$AF$17,Precios!$AI$17,IF(G186=Precios!$AF$18,Precios!$AI$18,0)))))))))))))))*H186</f>
        <v>0</v>
      </c>
      <c r="Z186" s="275"/>
      <c r="AA186" s="276"/>
    </row>
    <row r="187" spans="1:27" x14ac:dyDescent="0.25">
      <c r="A187" s="278"/>
      <c r="B187" s="201"/>
      <c r="C187" s="219"/>
      <c r="D187" s="220"/>
      <c r="E187" s="220"/>
      <c r="F187" s="221"/>
      <c r="G187" s="222"/>
      <c r="H187" s="223"/>
      <c r="I187" s="232">
        <f>IF(G187=Precios!$AF$4,Precios!$AG$4,IF(G187=Precios!$AF$5,Precios!$AG$5,IF(G187=Precios!$AF$6,Precios!$AG$6,IF(G187=Precios!$AF$7,Precios!$AG$7,IF(G187=Precios!$AF$8,Precios!$AG$8,IF(G187=Precios!$AF$9,Precios!$AG$9,IF(G187=Precios!$AF$10,Precios!$AG$10,IF(G187=Precios!$AF$11,Precios!$AG$11,IF(G187=Precios!$AF$12,Precios!$AG$12,IF(G187=Precios!$AF$137,Precios!$AG$137,IF(G187=Precios!$AF$14,Precios!$AG$14,IF(G187=Precios!$AF$15,Precios!$AG$15,IF(G187=Precios!$AF$16,Precios!$AG$16,IF(G187=Precios!$AF$17,Precios!$AG$17,IF(G187=Precios!$AF$18,Precios!$AG$18,0)))))))))))))))</f>
        <v>0</v>
      </c>
      <c r="J187" s="222"/>
      <c r="K187" s="224">
        <f>+IF(J187=1,I187,IF(J187=2,I187*(1-Precios!$AL$3),0))</f>
        <v>0</v>
      </c>
      <c r="L187" s="224">
        <f t="shared" si="11"/>
        <v>0</v>
      </c>
      <c r="M187" s="251">
        <f>+SUM(L187:L191)</f>
        <v>0</v>
      </c>
      <c r="N187" s="252">
        <f>+M187+P187+R187+S187</f>
        <v>0</v>
      </c>
      <c r="O187" s="253">
        <f>+IF(J187=1,N187*$O$181,0)</f>
        <v>0</v>
      </c>
      <c r="P187" s="39"/>
      <c r="Q187" s="29">
        <f>+N187-SUM(O187:P187)</f>
        <v>0</v>
      </c>
      <c r="R187" s="39"/>
      <c r="S187" s="39"/>
      <c r="T187" s="39"/>
      <c r="U187" s="254" t="e">
        <f>+(+O187+#REF!)/M187</f>
        <v>#REF!</v>
      </c>
      <c r="V187" s="255">
        <f>+Q187-SUM(R187:T187)</f>
        <v>0</v>
      </c>
      <c r="W187" s="256">
        <f>IF(J187=2,V187,0)</f>
        <v>0</v>
      </c>
      <c r="X187" s="257">
        <f>IF(J187=1,V187,0)</f>
        <v>0</v>
      </c>
      <c r="Y187" s="268">
        <f>IF(G187=Precios!$AF$4,Precios!$AI$4,IF(G187=Precios!$AF$5,Precios!$AI$5,IF(G187=Precios!$AF$6,Precios!$AI$6,IF(G187=Precios!$AF$7,Precios!$AI$7,IF(G187=Precios!$AF$8,Precios!$AI$8,IF(G187=Precios!$AF$9,Precios!$AI$9,IF(G187=Precios!$AF$10,Precios!$AI$10,IF(G187=Precios!$AF$11,Precios!$AI$11,IF(G187=Precios!$AF$12,Precios!$AI$12,IF(G187=Precios!$AF$137,Precios!$AI$137,IF(G187=Precios!$AF$14,Precios!$AI$14,IF(G187=Precios!$AF$15,Precios!$AI$15,IF(G187=Precios!$AF$16,Precios!$AI$16,IF(G187=Precios!$AF$17,Precios!$AI$17,IF(G187=Precios!$AF$18,Precios!$AI$18,0)))))))))))))))*H187</f>
        <v>0</v>
      </c>
      <c r="Z187" s="258">
        <f>+V187-SUM(Y187:Y191)</f>
        <v>0</v>
      </c>
      <c r="AA187" s="279" t="e">
        <f>+Z187/M187</f>
        <v>#DIV/0!</v>
      </c>
    </row>
    <row r="188" spans="1:27" x14ac:dyDescent="0.25">
      <c r="A188" s="234"/>
      <c r="B188" s="40"/>
      <c r="C188" s="41"/>
      <c r="D188" s="42"/>
      <c r="E188" s="42"/>
      <c r="F188" s="42"/>
      <c r="G188" s="48"/>
      <c r="H188" s="50"/>
      <c r="I188" s="168">
        <f>IF(G188=Precios!$AF$4,Precios!$AG$4,IF(G188=Precios!$AF$5,Precios!$AG$5,IF(G188=Precios!$AF$6,Precios!$AG$6,IF(G188=Precios!$AF$7,Precios!$AG$7,IF(G188=Precios!$AF$8,Precios!$AG$8,IF(G188=Precios!$AF$9,Precios!$AG$9,IF(G188=Precios!$AF$10,Precios!$AG$10,IF(G188=Precios!$AF$11,Precios!$AG$11,IF(G188=Precios!$AF$12,Precios!$AG$12,IF(G188=Precios!$AF$137,Precios!$AG$137,IF(G188=Precios!$AF$14,Precios!$AG$14,IF(G188=Precios!$AF$15,Precios!$AG$15,IF(G188=Precios!$AF$16,Precios!$AG$16,IF(G188=Precios!$AF$17,Precios!$AG$17,IF(G188=Precios!$AF$18,Precios!$AG$18,0)))))))))))))))</f>
        <v>0</v>
      </c>
      <c r="J188" s="50"/>
      <c r="K188" s="169">
        <f>+IF(J188=1,I188,IF(J188=2,I188*(1-Precios!$AL$3),0))</f>
        <v>0</v>
      </c>
      <c r="L188" s="169">
        <f>H188*K188</f>
        <v>0</v>
      </c>
      <c r="M188" s="49"/>
      <c r="N188" s="43"/>
      <c r="O188" s="43"/>
      <c r="P188" s="43"/>
      <c r="Q188" s="43"/>
      <c r="R188" s="43"/>
      <c r="S188" s="43"/>
      <c r="T188" s="43"/>
      <c r="U188" s="91"/>
      <c r="V188" s="43"/>
      <c r="W188" s="43"/>
      <c r="X188" s="43"/>
      <c r="Y188" s="38">
        <f>IF(G188=Precios!$AF$4,Precios!$AI$4,IF(G188=Precios!$AF$5,Precios!$AI$5,IF(G188=Precios!$AF$6,Precios!$AI$6,IF(G188=Precios!$AF$7,Precios!$AI$7,IF(G188=Precios!$AF$8,Precios!$AI$8,IF(G188=Precios!$AF$9,Precios!$AI$9,IF(G188=Precios!$AF$10,Precios!$AI$10,IF(G188=Precios!$AF$11,Precios!$AI$11,IF(G188=Precios!$AF$12,Precios!$AI$12,IF(G188=Precios!$AF$137,Precios!$AI$137,IF(G188=Precios!$AF$14,Precios!$AI$14,IF(G188=Precios!$AF$15,Precios!$AI$15,IF(G188=Precios!$AF$16,Precios!$AI$16,IF(G188=Precios!$AF$17,Precios!$AI$17,IF(G188=Precios!$AF$18,Precios!$AI$18,0)))))))))))))))*H188</f>
        <v>0</v>
      </c>
      <c r="Z188" s="46"/>
      <c r="AA188" s="271"/>
    </row>
    <row r="189" spans="1:27" x14ac:dyDescent="0.25">
      <c r="A189" s="234"/>
      <c r="B189" s="40"/>
      <c r="C189" s="41"/>
      <c r="D189" s="42"/>
      <c r="E189" s="42"/>
      <c r="F189" s="42"/>
      <c r="G189" s="48"/>
      <c r="H189" s="50"/>
      <c r="I189" s="168">
        <f>IF(G189=Precios!$AF$4,Precios!$AG$4,IF(G189=Precios!$AF$5,Precios!$AG$5,IF(G189=Precios!$AF$6,Precios!$AG$6,IF(G189=Precios!$AF$7,Precios!$AG$7,IF(G189=Precios!$AF$8,Precios!$AG$8,IF(G189=Precios!$AF$9,Precios!$AG$9,IF(G189=Precios!$AF$10,Precios!$AG$10,IF(G189=Precios!$AF$11,Precios!$AG$11,IF(G189=Precios!$AF$12,Precios!$AG$12,IF(G189=Precios!$AF$137,Precios!$AG$137,IF(G189=Precios!$AF$14,Precios!$AG$14,IF(G189=Precios!$AF$15,Precios!$AG$15,IF(G189=Precios!$AF$16,Precios!$AG$16,IF(G189=Precios!$AF$17,Precios!$AG$17,IF(G189=Precios!$AF$18,Precios!$AG$18,0)))))))))))))))</f>
        <v>0</v>
      </c>
      <c r="J189" s="50"/>
      <c r="K189" s="169">
        <f>+IF(J189=1,I189,IF(J189=2,I189*(1-Precios!$AL$3),0))</f>
        <v>0</v>
      </c>
      <c r="L189" s="169">
        <f>H189*K189</f>
        <v>0</v>
      </c>
      <c r="M189" s="49"/>
      <c r="N189" s="43"/>
      <c r="O189" s="43"/>
      <c r="P189" s="43"/>
      <c r="Q189" s="43"/>
      <c r="R189" s="43"/>
      <c r="S189" s="43"/>
      <c r="T189" s="43"/>
      <c r="U189" s="91"/>
      <c r="V189" s="43"/>
      <c r="W189" s="43"/>
      <c r="X189" s="43"/>
      <c r="Y189" s="38">
        <f>IF(G189=Precios!$AF$4,Precios!$AI$4,IF(G189=Precios!$AF$5,Precios!$AI$5,IF(G189=Precios!$AF$6,Precios!$AI$6,IF(G189=Precios!$AF$7,Precios!$AI$7,IF(G189=Precios!$AF$8,Precios!$AI$8,IF(G189=Precios!$AF$9,Precios!$AI$9,IF(G189=Precios!$AF$10,Precios!$AI$10,IF(G189=Precios!$AF$11,Precios!$AI$11,IF(G189=Precios!$AF$12,Precios!$AI$12,IF(G189=Precios!$AF$137,Precios!$AI$137,IF(G189=Precios!$AF$14,Precios!$AI$14,IF(G189=Precios!$AF$15,Precios!$AI$15,IF(G189=Precios!$AF$16,Precios!$AI$16,IF(G189=Precios!$AF$17,Precios!$AI$17,IF(G189=Precios!$AF$18,Precios!$AI$18,0)))))))))))))))*H189</f>
        <v>0</v>
      </c>
      <c r="Z189" s="46"/>
      <c r="AA189" s="271"/>
    </row>
    <row r="190" spans="1:27" x14ac:dyDescent="0.25">
      <c r="A190" s="234"/>
      <c r="B190" s="40"/>
      <c r="C190" s="41"/>
      <c r="D190" s="42"/>
      <c r="E190" s="42"/>
      <c r="F190" s="42"/>
      <c r="G190" s="48"/>
      <c r="H190" s="50"/>
      <c r="I190" s="168">
        <f>IF(G190=Precios!$AF$4,Precios!$AG$4,IF(G190=Precios!$AF$5,Precios!$AG$5,IF(G190=Precios!$AF$6,Precios!$AG$6,IF(G190=Precios!$AF$7,Precios!$AG$7,IF(G190=Precios!$AF$8,Precios!$AG$8,IF(G190=Precios!$AF$9,Precios!$AG$9,IF(G190=Precios!$AF$10,Precios!$AG$10,IF(G190=Precios!$AF$11,Precios!$AG$11,IF(G190=Precios!$AF$12,Precios!$AG$12,IF(G190=Precios!$AF$137,Precios!$AG$137,IF(G190=Precios!$AF$14,Precios!$AG$14,IF(G190=Precios!$AF$15,Precios!$AG$15,IF(G190=Precios!$AF$16,Precios!$AG$16,IF(G190=Precios!$AF$17,Precios!$AG$17,IF(G190=Precios!$AF$18,Precios!$AG$18,0)))))))))))))))</f>
        <v>0</v>
      </c>
      <c r="J190" s="50"/>
      <c r="K190" s="169">
        <f>+IF(J190=1,I190,IF(J190=2,I190*(1-Precios!$AL$3),0))</f>
        <v>0</v>
      </c>
      <c r="L190" s="169">
        <f t="shared" si="11"/>
        <v>0</v>
      </c>
      <c r="M190" s="49"/>
      <c r="N190" s="43"/>
      <c r="O190" s="43"/>
      <c r="P190" s="43"/>
      <c r="Q190" s="43"/>
      <c r="R190" s="43"/>
      <c r="S190" s="43"/>
      <c r="T190" s="43"/>
      <c r="U190" s="91"/>
      <c r="V190" s="43"/>
      <c r="W190" s="43"/>
      <c r="X190" s="43"/>
      <c r="Y190" s="38">
        <f>IF(G190=Precios!$AF$4,Precios!$AI$4,IF(G190=Precios!$AF$5,Precios!$AI$5,IF(G190=Precios!$AF$6,Precios!$AI$6,IF(G190=Precios!$AF$7,Precios!$AI$7,IF(G190=Precios!$AF$8,Precios!$AI$8,IF(G190=Precios!$AF$9,Precios!$AI$9,IF(G190=Precios!$AF$10,Precios!$AI$10,IF(G190=Precios!$AF$11,Precios!$AI$11,IF(G190=Precios!$AF$12,Precios!$AI$12,IF(G190=Precios!$AF$137,Precios!$AI$137,IF(G190=Precios!$AF$14,Precios!$AI$14,IF(G190=Precios!$AF$15,Precios!$AI$15,IF(G190=Precios!$AF$16,Precios!$AI$16,IF(G190=Precios!$AF$17,Precios!$AI$17,IF(G190=Precios!$AF$18,Precios!$AI$18,0)))))))))))))))*H190</f>
        <v>0</v>
      </c>
      <c r="Z190" s="46"/>
      <c r="AA190" s="271"/>
    </row>
    <row r="191" spans="1:27" ht="15.75" thickBot="1" x14ac:dyDescent="0.3">
      <c r="A191" s="234"/>
      <c r="B191" s="40"/>
      <c r="C191" s="41"/>
      <c r="D191" s="42"/>
      <c r="E191" s="42"/>
      <c r="F191" s="42"/>
      <c r="G191" s="244"/>
      <c r="H191" s="245"/>
      <c r="I191" s="168">
        <f>IF(G191=Precios!$AF$4,Precios!$AG$4,IF(G191=Precios!$AF$5,Precios!$AG$5,IF(G191=Precios!$AF$6,Precios!$AG$6,IF(G191=Precios!$AF$7,Precios!$AG$7,IF(G191=Precios!$AF$8,Precios!$AG$8,IF(G191=Precios!$AF$9,Precios!$AG$9,IF(G191=Precios!$AF$10,Precios!$AG$10,IF(G191=Precios!$AF$11,Precios!$AG$11,IF(G191=Precios!$AF$12,Precios!$AG$12,IF(G191=Precios!$AF$137,Precios!$AG$137,IF(G191=Precios!$AF$14,Precios!$AG$14,IF(G191=Precios!$AF$15,Precios!$AG$15,IF(G191=Precios!$AF$16,Precios!$AG$16,IF(G191=Precios!$AF$17,Precios!$AG$17,IF(G191=Precios!$AF$18,Precios!$AG$18,0)))))))))))))))</f>
        <v>0</v>
      </c>
      <c r="J191" s="245"/>
      <c r="K191" s="246">
        <f>+IF(J191=1,I191,IF(J191=2,I191*(1-Precios!$AL$3),0))</f>
        <v>0</v>
      </c>
      <c r="L191" s="246">
        <f t="shared" si="11"/>
        <v>0</v>
      </c>
      <c r="M191" s="49"/>
      <c r="N191" s="43"/>
      <c r="O191" s="43"/>
      <c r="P191" s="43"/>
      <c r="Q191" s="43"/>
      <c r="R191" s="43"/>
      <c r="S191" s="43"/>
      <c r="T191" s="43"/>
      <c r="U191" s="91"/>
      <c r="V191" s="43"/>
      <c r="W191" s="43"/>
      <c r="X191" s="43"/>
      <c r="Y191" s="281">
        <f>IF(G191=Precios!$AF$4,Precios!$AI$4,IF(G191=Precios!$AF$5,Precios!$AI$5,IF(G191=Precios!$AF$6,Precios!$AI$6,IF(G191=Precios!$AF$7,Precios!$AI$7,IF(G191=Precios!$AF$8,Precios!$AI$8,IF(G191=Precios!$AF$9,Precios!$AI$9,IF(G191=Precios!$AF$10,Precios!$AI$10,IF(G191=Precios!$AF$11,Precios!$AI$11,IF(G191=Precios!$AF$12,Precios!$AI$12,IF(G191=Precios!$AF$137,Precios!$AI$137,IF(G191=Precios!$AF$14,Precios!$AI$14,IF(G191=Precios!$AF$15,Precios!$AI$15,IF(G191=Precios!$AF$16,Precios!$AI$16,IF(G191=Precios!$AF$17,Precios!$AI$17,IF(G191=Precios!$AF$18,Precios!$AI$18,0)))))))))))))))*H191</f>
        <v>0</v>
      </c>
      <c r="Z191" s="46"/>
      <c r="AA191" s="271"/>
    </row>
    <row r="192" spans="1:27" x14ac:dyDescent="0.25">
      <c r="A192" s="225"/>
      <c r="B192" s="226"/>
      <c r="C192" s="227"/>
      <c r="D192" s="228"/>
      <c r="E192" s="228"/>
      <c r="F192" s="228"/>
      <c r="G192" s="230"/>
      <c r="H192" s="231"/>
      <c r="I192" s="232">
        <f>IF(G192=Precios!$AF$4,Precios!$AG$4,IF(G192=Precios!$AF$5,Precios!$AG$5,IF(G192=Precios!$AF$6,Precios!$AG$6,IF(G192=Precios!$AF$7,Precios!$AG$7,IF(G192=Precios!$AF$8,Precios!$AG$8,IF(G192=Precios!$AF$9,Precios!$AG$9,IF(G192=Precios!$AF$10,Precios!$AG$10,IF(G192=Precios!$AF$11,Precios!$AG$11,IF(G192=Precios!$AF$12,Precios!$AG$12,IF(G192=Precios!$AF$137,Precios!$AG$137,IF(G192=Precios!$AF$14,Precios!$AG$14,IF(G192=Precios!$AF$15,Precios!$AG$15,IF(G192=Precios!$AF$16,Precios!$AG$16,IF(G192=Precios!$AF$17,Precios!$AG$17,IF(G192=Precios!$AF$18,Precios!$AG$18,0)))))))))))))))</f>
        <v>0</v>
      </c>
      <c r="J192" s="230"/>
      <c r="K192" s="233">
        <f>+IF(J192=1,I192,IF(J192=2,I192*(1-Precios!$AL$3),0))</f>
        <v>0</v>
      </c>
      <c r="L192" s="233">
        <f t="shared" si="11"/>
        <v>0</v>
      </c>
      <c r="M192" s="259">
        <f>+SUM(L192:L196)</f>
        <v>0</v>
      </c>
      <c r="N192" s="260">
        <f>+M192+P192+R192+S192</f>
        <v>0</v>
      </c>
      <c r="O192" s="261">
        <f>+IF(J192=1,N192*$O$181,0)</f>
        <v>0</v>
      </c>
      <c r="P192" s="262"/>
      <c r="Q192" s="263">
        <f>+N192-SUM(O192:P192)</f>
        <v>0</v>
      </c>
      <c r="R192" s="262"/>
      <c r="S192" s="262"/>
      <c r="T192" s="262"/>
      <c r="U192" s="264" t="e">
        <f>+(+O192+#REF!)/M192</f>
        <v>#REF!</v>
      </c>
      <c r="V192" s="265">
        <f>+Q192-SUM(R192:T192)</f>
        <v>0</v>
      </c>
      <c r="W192" s="266">
        <f>IF(J192=2,V192,0)</f>
        <v>0</v>
      </c>
      <c r="X192" s="267">
        <f>IF(J192=1,V192,0)</f>
        <v>0</v>
      </c>
      <c r="Y192" s="268">
        <f>IF(G192=Precios!$AF$4,Precios!$AI$4,IF(G192=Precios!$AF$5,Precios!$AI$5,IF(G192=Precios!$AF$6,Precios!$AI$6,IF(G192=Precios!$AF$7,Precios!$AI$7,IF(G192=Precios!$AF$8,Precios!$AI$8,IF(G192=Precios!$AF$9,Precios!$AI$9,IF(G192=Precios!$AF$10,Precios!$AI$10,IF(G192=Precios!$AF$11,Precios!$AI$11,IF(G192=Precios!$AF$12,Precios!$AI$12,IF(G192=Precios!$AF$137,Precios!$AI$137,IF(G192=Precios!$AF$14,Precios!$AI$14,IF(G192=Precios!$AF$15,Precios!$AI$15,IF(G192=Precios!$AF$16,Precios!$AI$16,IF(G192=Precios!$AF$17,Precios!$AI$17,IF(G192=Precios!$AF$18,Precios!$AI$18,0)))))))))))))))*H192</f>
        <v>0</v>
      </c>
      <c r="Z192" s="269">
        <f>+V192-SUM(Y192:Y196)</f>
        <v>0</v>
      </c>
      <c r="AA192" s="270" t="e">
        <f>+Z192/M192</f>
        <v>#DIV/0!</v>
      </c>
    </row>
    <row r="193" spans="1:27" x14ac:dyDescent="0.25">
      <c r="A193" s="234"/>
      <c r="B193" s="40"/>
      <c r="C193" s="41"/>
      <c r="D193" s="42"/>
      <c r="E193" s="42"/>
      <c r="F193" s="42"/>
      <c r="G193" s="48"/>
      <c r="H193" s="50"/>
      <c r="I193" s="168">
        <f>IF(G193=Precios!$AF$4,Precios!$AG$4,IF(G193=Precios!$AF$5,Precios!$AG$5,IF(G193=Precios!$AF$6,Precios!$AG$6,IF(G193=Precios!$AF$7,Precios!$AG$7,IF(G193=Precios!$AF$8,Precios!$AG$8,IF(G193=Precios!$AF$9,Precios!$AG$9,IF(G193=Precios!$AF$10,Precios!$AG$10,IF(G193=Precios!$AF$11,Precios!$AG$11,IF(G193=Precios!$AF$12,Precios!$AG$12,IF(G193=Precios!$AF$137,Precios!$AG$137,IF(G193=Precios!$AF$14,Precios!$AG$14,IF(G193=Precios!$AF$15,Precios!$AG$15,IF(G193=Precios!$AF$16,Precios!$AG$16,IF(G193=Precios!$AF$17,Precios!$AG$17,IF(G193=Precios!$AF$18,Precios!$AG$18,0)))))))))))))))</f>
        <v>0</v>
      </c>
      <c r="J193" s="50"/>
      <c r="K193" s="169">
        <f>+IF(J193=1,I193,IF(J193=2,I193*(1-Precios!$AL$3),0))</f>
        <v>0</v>
      </c>
      <c r="L193" s="169">
        <f>H193*K193</f>
        <v>0</v>
      </c>
      <c r="M193" s="49"/>
      <c r="N193" s="43"/>
      <c r="O193" s="43"/>
      <c r="P193" s="43"/>
      <c r="Q193" s="43"/>
      <c r="R193" s="43"/>
      <c r="S193" s="43"/>
      <c r="T193" s="43"/>
      <c r="U193" s="91"/>
      <c r="V193" s="43"/>
      <c r="W193" s="43"/>
      <c r="X193" s="43"/>
      <c r="Y193" s="38">
        <f>IF(G193=Precios!$AF$4,Precios!$AI$4,IF(G193=Precios!$AF$5,Precios!$AI$5,IF(G193=Precios!$AF$6,Precios!$AI$6,IF(G193=Precios!$AF$7,Precios!$AI$7,IF(G193=Precios!$AF$8,Precios!$AI$8,IF(G193=Precios!$AF$9,Precios!$AI$9,IF(G193=Precios!$AF$10,Precios!$AI$10,IF(G193=Precios!$AF$11,Precios!$AI$11,IF(G193=Precios!$AF$12,Precios!$AI$12,IF(G193=Precios!$AF$137,Precios!$AI$137,IF(G193=Precios!$AF$14,Precios!$AI$14,IF(G193=Precios!$AF$15,Precios!$AI$15,IF(G193=Precios!$AF$16,Precios!$AI$16,IF(G193=Precios!$AF$17,Precios!$AI$17,IF(G193=Precios!$AF$18,Precios!$AI$18,0)))))))))))))))*H193</f>
        <v>0</v>
      </c>
      <c r="Z193" s="46"/>
      <c r="AA193" s="271"/>
    </row>
    <row r="194" spans="1:27" x14ac:dyDescent="0.25">
      <c r="A194" s="234"/>
      <c r="B194" s="40"/>
      <c r="C194" s="41"/>
      <c r="D194" s="42"/>
      <c r="E194" s="42"/>
      <c r="F194" s="42"/>
      <c r="G194" s="48"/>
      <c r="H194" s="50"/>
      <c r="I194" s="168">
        <f>IF(G194=Precios!$AF$4,Precios!$AG$4,IF(G194=Precios!$AF$5,Precios!$AG$5,IF(G194=Precios!$AF$6,Precios!$AG$6,IF(G194=Precios!$AF$7,Precios!$AG$7,IF(G194=Precios!$AF$8,Precios!$AG$8,IF(G194=Precios!$AF$9,Precios!$AG$9,IF(G194=Precios!$AF$10,Precios!$AG$10,IF(G194=Precios!$AF$11,Precios!$AG$11,IF(G194=Precios!$AF$12,Precios!$AG$12,IF(G194=Precios!$AF$137,Precios!$AG$137,IF(G194=Precios!$AF$14,Precios!$AG$14,IF(G194=Precios!$AF$15,Precios!$AG$15,IF(G194=Precios!$AF$16,Precios!$AG$16,IF(G194=Precios!$AF$17,Precios!$AG$17,IF(G194=Precios!$AF$18,Precios!$AG$18,0)))))))))))))))</f>
        <v>0</v>
      </c>
      <c r="J194" s="50"/>
      <c r="K194" s="169">
        <f>+IF(J194=1,I194,IF(J194=2,I194*(1-Precios!$AL$3),0))</f>
        <v>0</v>
      </c>
      <c r="L194" s="169">
        <f>H194*K194</f>
        <v>0</v>
      </c>
      <c r="M194" s="49"/>
      <c r="N194" s="43"/>
      <c r="O194" s="43"/>
      <c r="P194" s="43"/>
      <c r="Q194" s="43"/>
      <c r="R194" s="43"/>
      <c r="S194" s="43"/>
      <c r="T194" s="43"/>
      <c r="U194" s="91"/>
      <c r="V194" s="43"/>
      <c r="W194" s="43"/>
      <c r="X194" s="43"/>
      <c r="Y194" s="38">
        <f>IF(G194=Precios!$AF$4,Precios!$AI$4,IF(G194=Precios!$AF$5,Precios!$AI$5,IF(G194=Precios!$AF$6,Precios!$AI$6,IF(G194=Precios!$AF$7,Precios!$AI$7,IF(G194=Precios!$AF$8,Precios!$AI$8,IF(G194=Precios!$AF$9,Precios!$AI$9,IF(G194=Precios!$AF$10,Precios!$AI$10,IF(G194=Precios!$AF$11,Precios!$AI$11,IF(G194=Precios!$AF$12,Precios!$AI$12,IF(G194=Precios!$AF$137,Precios!$AI$137,IF(G194=Precios!$AF$14,Precios!$AI$14,IF(G194=Precios!$AF$15,Precios!$AI$15,IF(G194=Precios!$AF$16,Precios!$AI$16,IF(G194=Precios!$AF$17,Precios!$AI$17,IF(G194=Precios!$AF$18,Precios!$AI$18,0)))))))))))))))*H194</f>
        <v>0</v>
      </c>
      <c r="Z194" s="46"/>
      <c r="AA194" s="271"/>
    </row>
    <row r="195" spans="1:27" x14ac:dyDescent="0.25">
      <c r="A195" s="234"/>
      <c r="B195" s="40"/>
      <c r="C195" s="41"/>
      <c r="D195" s="42"/>
      <c r="E195" s="42"/>
      <c r="F195" s="42"/>
      <c r="G195" s="48"/>
      <c r="H195" s="50"/>
      <c r="I195" s="168">
        <f>IF(G195=Precios!$AF$4,Precios!$AG$4,IF(G195=Precios!$AF$5,Precios!$AG$5,IF(G195=Precios!$AF$6,Precios!$AG$6,IF(G195=Precios!$AF$7,Precios!$AG$7,IF(G195=Precios!$AF$8,Precios!$AG$8,IF(G195=Precios!$AF$9,Precios!$AG$9,IF(G195=Precios!$AF$10,Precios!$AG$10,IF(G195=Precios!$AF$11,Precios!$AG$11,IF(G195=Precios!$AF$12,Precios!$AG$12,IF(G195=Precios!$AF$137,Precios!$AG$137,IF(G195=Precios!$AF$14,Precios!$AG$14,IF(G195=Precios!$AF$15,Precios!$AG$15,IF(G195=Precios!$AF$16,Precios!$AG$16,IF(G195=Precios!$AF$17,Precios!$AG$17,IF(G195=Precios!$AF$18,Precios!$AG$18,0)))))))))))))))</f>
        <v>0</v>
      </c>
      <c r="J195" s="50"/>
      <c r="K195" s="169">
        <f>+IF(J195=1,I195,IF(J195=2,I195*(1-Precios!$AL$3),0))</f>
        <v>0</v>
      </c>
      <c r="L195" s="169">
        <f t="shared" si="11"/>
        <v>0</v>
      </c>
      <c r="M195" s="49"/>
      <c r="N195" s="43"/>
      <c r="O195" s="43"/>
      <c r="P195" s="43"/>
      <c r="Q195" s="43"/>
      <c r="R195" s="43"/>
      <c r="S195" s="43"/>
      <c r="T195" s="43"/>
      <c r="U195" s="91"/>
      <c r="V195" s="43"/>
      <c r="W195" s="43"/>
      <c r="X195" s="43"/>
      <c r="Y195" s="38">
        <f>IF(G195=Precios!$AF$4,Precios!$AI$4,IF(G195=Precios!$AF$5,Precios!$AI$5,IF(G195=Precios!$AF$6,Precios!$AI$6,IF(G195=Precios!$AF$7,Precios!$AI$7,IF(G195=Precios!$AF$8,Precios!$AI$8,IF(G195=Precios!$AF$9,Precios!$AI$9,IF(G195=Precios!$AF$10,Precios!$AI$10,IF(G195=Precios!$AF$11,Precios!$AI$11,IF(G195=Precios!$AF$12,Precios!$AI$12,IF(G195=Precios!$AF$137,Precios!$AI$137,IF(G195=Precios!$AF$14,Precios!$AI$14,IF(G195=Precios!$AF$15,Precios!$AI$15,IF(G195=Precios!$AF$16,Precios!$AI$16,IF(G195=Precios!$AF$17,Precios!$AI$17,IF(G195=Precios!$AF$18,Precios!$AI$18,0)))))))))))))))*H195</f>
        <v>0</v>
      </c>
      <c r="Z195" s="46"/>
      <c r="AA195" s="271"/>
    </row>
    <row r="196" spans="1:27" ht="15.75" thickBot="1" x14ac:dyDescent="0.3">
      <c r="A196" s="236"/>
      <c r="B196" s="237"/>
      <c r="C196" s="247"/>
      <c r="D196" s="239"/>
      <c r="E196" s="239"/>
      <c r="F196" s="239"/>
      <c r="G196" s="240"/>
      <c r="H196" s="241"/>
      <c r="I196" s="168">
        <f>IF(G196=Precios!$AF$4,Precios!$AG$4,IF(G196=Precios!$AF$5,Precios!$AG$5,IF(G196=Precios!$AF$6,Precios!$AG$6,IF(G196=Precios!$AF$7,Precios!$AG$7,IF(G196=Precios!$AF$8,Precios!$AG$8,IF(G196=Precios!$AF$9,Precios!$AG$9,IF(G196=Precios!$AF$10,Precios!$AG$10,IF(G196=Precios!$AF$11,Precios!$AG$11,IF(G196=Precios!$AF$12,Precios!$AG$12,IF(G196=Precios!$AF$137,Precios!$AG$137,IF(G196=Precios!$AF$14,Precios!$AG$14,IF(G196=Precios!$AF$15,Precios!$AG$15,IF(G196=Precios!$AF$16,Precios!$AG$16,IF(G196=Precios!$AF$17,Precios!$AG$17,IF(G196=Precios!$AF$18,Precios!$AG$18,0)))))))))))))))</f>
        <v>0</v>
      </c>
      <c r="J196" s="241"/>
      <c r="K196" s="243">
        <f>+IF(J196=1,I196,IF(J196=2,I196*(1-Precios!$AL$3),0))</f>
        <v>0</v>
      </c>
      <c r="L196" s="243">
        <f t="shared" si="11"/>
        <v>0</v>
      </c>
      <c r="M196" s="272"/>
      <c r="N196" s="273"/>
      <c r="O196" s="273"/>
      <c r="P196" s="273"/>
      <c r="Q196" s="273"/>
      <c r="R196" s="273"/>
      <c r="S196" s="273"/>
      <c r="T196" s="273"/>
      <c r="U196" s="274"/>
      <c r="V196" s="273"/>
      <c r="W196" s="273"/>
      <c r="X196" s="273"/>
      <c r="Y196" s="281">
        <f>IF(G196=Precios!$AF$4,Precios!$AI$4,IF(G196=Precios!$AF$5,Precios!$AI$5,IF(G196=Precios!$AF$6,Precios!$AI$6,IF(G196=Precios!$AF$7,Precios!$AI$7,IF(G196=Precios!$AF$8,Precios!$AI$8,IF(G196=Precios!$AF$9,Precios!$AI$9,IF(G196=Precios!$AF$10,Precios!$AI$10,IF(G196=Precios!$AF$11,Precios!$AI$11,IF(G196=Precios!$AF$12,Precios!$AI$12,IF(G196=Precios!$AF$137,Precios!$AI$137,IF(G196=Precios!$AF$14,Precios!$AI$14,IF(G196=Precios!$AF$15,Precios!$AI$15,IF(G196=Precios!$AF$16,Precios!$AI$16,IF(G196=Precios!$AF$17,Precios!$AI$17,IF(G196=Precios!$AF$18,Precios!$AI$18,0)))))))))))))))*H196</f>
        <v>0</v>
      </c>
      <c r="Z196" s="275"/>
      <c r="AA196" s="276"/>
    </row>
    <row r="197" spans="1:27" x14ac:dyDescent="0.25">
      <c r="A197" s="278"/>
      <c r="B197" s="201"/>
      <c r="C197" s="219"/>
      <c r="D197" s="220"/>
      <c r="E197" s="220"/>
      <c r="F197" s="220"/>
      <c r="G197" s="222"/>
      <c r="H197" s="223"/>
      <c r="I197" s="232">
        <f>IF(G197=Precios!$AF$4,Precios!$AG$4,IF(G197=Precios!$AF$5,Precios!$AG$5,IF(G197=Precios!$AF$6,Precios!$AG$6,IF(G197=Precios!$AF$7,Precios!$AG$7,IF(G197=Precios!$AF$8,Precios!$AG$8,IF(G197=Precios!$AF$9,Precios!$AG$9,IF(G197=Precios!$AF$10,Precios!$AG$10,IF(G197=Precios!$AF$11,Precios!$AG$11,IF(G197=Precios!$AF$12,Precios!$AG$12,IF(G197=Precios!$AF$137,Precios!$AG$137,IF(G197=Precios!$AF$14,Precios!$AG$14,IF(G197=Precios!$AF$15,Precios!$AG$15,IF(G197=Precios!$AF$16,Precios!$AG$16,IF(G197=Precios!$AF$17,Precios!$AG$17,IF(G197=Precios!$AF$18,Precios!$AG$18,0)))))))))))))))</f>
        <v>0</v>
      </c>
      <c r="J197" s="222"/>
      <c r="K197" s="224">
        <f>+IF(J197=1,I197,IF(J197=2,I197*(1-Precios!$AL$3),0))</f>
        <v>0</v>
      </c>
      <c r="L197" s="224">
        <f t="shared" si="11"/>
        <v>0</v>
      </c>
      <c r="M197" s="251">
        <f>+SUM(L197:L201)</f>
        <v>0</v>
      </c>
      <c r="N197" s="252">
        <f>+M197+P197+R197+S197</f>
        <v>0</v>
      </c>
      <c r="O197" s="253">
        <f>+IF(J197=1,N197*$O$181,0)</f>
        <v>0</v>
      </c>
      <c r="P197" s="39"/>
      <c r="Q197" s="29">
        <f>+N197-SUM(O197:P197)</f>
        <v>0</v>
      </c>
      <c r="R197" s="39"/>
      <c r="S197" s="39"/>
      <c r="T197" s="39"/>
      <c r="U197" s="254" t="e">
        <f>+(+O197+#REF!)/M197</f>
        <v>#REF!</v>
      </c>
      <c r="V197" s="255">
        <f>+Q197-SUM(R197:T197)</f>
        <v>0</v>
      </c>
      <c r="W197" s="256">
        <f>IF(J197=2,V197,0)</f>
        <v>0</v>
      </c>
      <c r="X197" s="257">
        <f>IF(J197=1,V197,0)</f>
        <v>0</v>
      </c>
      <c r="Y197" s="268">
        <f>IF(G197=Precios!$AF$4,Precios!$AI$4,IF(G197=Precios!$AF$5,Precios!$AI$5,IF(G197=Precios!$AF$6,Precios!$AI$6,IF(G197=Precios!$AF$7,Precios!$AI$7,IF(G197=Precios!$AF$8,Precios!$AI$8,IF(G197=Precios!$AF$9,Precios!$AI$9,IF(G197=Precios!$AF$10,Precios!$AI$10,IF(G197=Precios!$AF$11,Precios!$AI$11,IF(G197=Precios!$AF$12,Precios!$AI$12,IF(G197=Precios!$AF$137,Precios!$AI$137,IF(G197=Precios!$AF$14,Precios!$AI$14,IF(G197=Precios!$AF$15,Precios!$AI$15,IF(G197=Precios!$AF$16,Precios!$AI$16,IF(G197=Precios!$AF$17,Precios!$AI$17,IF(G197=Precios!$AF$18,Precios!$AI$18,0)))))))))))))))*H197</f>
        <v>0</v>
      </c>
      <c r="Z197" s="258">
        <f>+V197-SUM(Y197:Y201)</f>
        <v>0</v>
      </c>
      <c r="AA197" s="279" t="e">
        <f>+Z197/M197</f>
        <v>#DIV/0!</v>
      </c>
    </row>
    <row r="198" spans="1:27" x14ac:dyDescent="0.25">
      <c r="A198" s="234"/>
      <c r="B198" s="40"/>
      <c r="C198" s="41"/>
      <c r="D198" s="42"/>
      <c r="E198" s="42"/>
      <c r="F198" s="42"/>
      <c r="G198" s="48"/>
      <c r="H198" s="50"/>
      <c r="I198" s="168">
        <f>IF(G198=Precios!$AF$4,Precios!$AG$4,IF(G198=Precios!$AF$5,Precios!$AG$5,IF(G198=Precios!$AF$6,Precios!$AG$6,IF(G198=Precios!$AF$7,Precios!$AG$7,IF(G198=Precios!$AF$8,Precios!$AG$8,IF(G198=Precios!$AF$9,Precios!$AG$9,IF(G198=Precios!$AF$10,Precios!$AG$10,IF(G198=Precios!$AF$11,Precios!$AG$11,IF(G198=Precios!$AF$12,Precios!$AG$12,IF(G198=Precios!$AF$137,Precios!$AG$137,IF(G198=Precios!$AF$14,Precios!$AG$14,IF(G198=Precios!$AF$15,Precios!$AG$15,IF(G198=Precios!$AF$16,Precios!$AG$16,IF(G198=Precios!$AF$17,Precios!$AG$17,IF(G198=Precios!$AF$18,Precios!$AG$18,0)))))))))))))))</f>
        <v>0</v>
      </c>
      <c r="J198" s="50"/>
      <c r="K198" s="169">
        <f>+IF(J198=1,I198,IF(J198=2,I198*(1-Precios!$AL$3),0))</f>
        <v>0</v>
      </c>
      <c r="L198" s="169">
        <f>H198*K198</f>
        <v>0</v>
      </c>
      <c r="M198" s="49"/>
      <c r="N198" s="43"/>
      <c r="O198" s="43"/>
      <c r="P198" s="43"/>
      <c r="Q198" s="43"/>
      <c r="R198" s="43"/>
      <c r="S198" s="43"/>
      <c r="T198" s="43"/>
      <c r="U198" s="91"/>
      <c r="V198" s="43"/>
      <c r="W198" s="43"/>
      <c r="X198" s="43"/>
      <c r="Y198" s="38">
        <f>IF(G198=Precios!$AF$4,Precios!$AI$4,IF(G198=Precios!$AF$5,Precios!$AI$5,IF(G198=Precios!$AF$6,Precios!$AI$6,IF(G198=Precios!$AF$7,Precios!$AI$7,IF(G198=Precios!$AF$8,Precios!$AI$8,IF(G198=Precios!$AF$9,Precios!$AI$9,IF(G198=Precios!$AF$10,Precios!$AI$10,IF(G198=Precios!$AF$11,Precios!$AI$11,IF(G198=Precios!$AF$12,Precios!$AI$12,IF(G198=Precios!$AF$137,Precios!$AI$137,IF(G198=Precios!$AF$14,Precios!$AI$14,IF(G198=Precios!$AF$15,Precios!$AI$15,IF(G198=Precios!$AF$16,Precios!$AI$16,IF(G198=Precios!$AF$17,Precios!$AI$17,IF(G198=Precios!$AF$18,Precios!$AI$18,0)))))))))))))))*H198</f>
        <v>0</v>
      </c>
      <c r="Z198" s="46"/>
      <c r="AA198" s="271"/>
    </row>
    <row r="199" spans="1:27" x14ac:dyDescent="0.25">
      <c r="A199" s="234"/>
      <c r="B199" s="40"/>
      <c r="C199" s="41"/>
      <c r="D199" s="42"/>
      <c r="E199" s="42"/>
      <c r="F199" s="42"/>
      <c r="G199" s="48"/>
      <c r="H199" s="50"/>
      <c r="I199" s="168">
        <f>IF(G199=Precios!$AF$4,Precios!$AG$4,IF(G199=Precios!$AF$5,Precios!$AG$5,IF(G199=Precios!$AF$6,Precios!$AG$6,IF(G199=Precios!$AF$7,Precios!$AG$7,IF(G199=Precios!$AF$8,Precios!$AG$8,IF(G199=Precios!$AF$9,Precios!$AG$9,IF(G199=Precios!$AF$10,Precios!$AG$10,IF(G199=Precios!$AF$11,Precios!$AG$11,IF(G199=Precios!$AF$12,Precios!$AG$12,IF(G199=Precios!$AF$137,Precios!$AG$137,IF(G199=Precios!$AF$14,Precios!$AG$14,IF(G199=Precios!$AF$15,Precios!$AG$15,IF(G199=Precios!$AF$16,Precios!$AG$16,IF(G199=Precios!$AF$17,Precios!$AG$17,IF(G199=Precios!$AF$18,Precios!$AG$18,0)))))))))))))))</f>
        <v>0</v>
      </c>
      <c r="J199" s="50"/>
      <c r="K199" s="169">
        <f>+IF(J199=1,I199,IF(J199=2,I199*(1-Precios!$AL$3),0))</f>
        <v>0</v>
      </c>
      <c r="L199" s="169">
        <f>H199*K199</f>
        <v>0</v>
      </c>
      <c r="M199" s="49"/>
      <c r="N199" s="43"/>
      <c r="O199" s="43"/>
      <c r="P199" s="43"/>
      <c r="Q199" s="43"/>
      <c r="R199" s="43"/>
      <c r="S199" s="43"/>
      <c r="T199" s="43"/>
      <c r="U199" s="91"/>
      <c r="V199" s="43"/>
      <c r="W199" s="43"/>
      <c r="X199" s="43"/>
      <c r="Y199" s="38">
        <f>IF(G199=Precios!$AF$4,Precios!$AI$4,IF(G199=Precios!$AF$5,Precios!$AI$5,IF(G199=Precios!$AF$6,Precios!$AI$6,IF(G199=Precios!$AF$7,Precios!$AI$7,IF(G199=Precios!$AF$8,Precios!$AI$8,IF(G199=Precios!$AF$9,Precios!$AI$9,IF(G199=Precios!$AF$10,Precios!$AI$10,IF(G199=Precios!$AF$11,Precios!$AI$11,IF(G199=Precios!$AF$12,Precios!$AI$12,IF(G199=Precios!$AF$137,Precios!$AI$137,IF(G199=Precios!$AF$14,Precios!$AI$14,IF(G199=Precios!$AF$15,Precios!$AI$15,IF(G199=Precios!$AF$16,Precios!$AI$16,IF(G199=Precios!$AF$17,Precios!$AI$17,IF(G199=Precios!$AF$18,Precios!$AI$18,0)))))))))))))))*H199</f>
        <v>0</v>
      </c>
      <c r="Z199" s="46"/>
      <c r="AA199" s="271"/>
    </row>
    <row r="200" spans="1:27" x14ac:dyDescent="0.25">
      <c r="A200" s="234"/>
      <c r="B200" s="40"/>
      <c r="C200" s="41"/>
      <c r="D200" s="42"/>
      <c r="E200" s="42"/>
      <c r="F200" s="42"/>
      <c r="G200" s="48"/>
      <c r="H200" s="50"/>
      <c r="I200" s="168">
        <f>IF(G200=Precios!$AF$4,Precios!$AG$4,IF(G200=Precios!$AF$5,Precios!$AG$5,IF(G200=Precios!$AF$6,Precios!$AG$6,IF(G200=Precios!$AF$7,Precios!$AG$7,IF(G200=Precios!$AF$8,Precios!$AG$8,IF(G200=Precios!$AF$9,Precios!$AG$9,IF(G200=Precios!$AF$10,Precios!$AG$10,IF(G200=Precios!$AF$11,Precios!$AG$11,IF(G200=Precios!$AF$12,Precios!$AG$12,IF(G200=Precios!$AF$137,Precios!$AG$137,IF(G200=Precios!$AF$14,Precios!$AG$14,IF(G200=Precios!$AF$15,Precios!$AG$15,IF(G200=Precios!$AF$16,Precios!$AG$16,IF(G200=Precios!$AF$17,Precios!$AG$17,IF(G200=Precios!$AF$18,Precios!$AG$18,0)))))))))))))))</f>
        <v>0</v>
      </c>
      <c r="J200" s="50"/>
      <c r="K200" s="169">
        <f>+IF(J200=1,I200,IF(J200=2,I200*(1-Precios!$AL$3),0))</f>
        <v>0</v>
      </c>
      <c r="L200" s="169">
        <f t="shared" si="11"/>
        <v>0</v>
      </c>
      <c r="M200" s="49"/>
      <c r="N200" s="43"/>
      <c r="O200" s="43"/>
      <c r="P200" s="43"/>
      <c r="Q200" s="43"/>
      <c r="R200" s="43"/>
      <c r="S200" s="43"/>
      <c r="T200" s="43"/>
      <c r="U200" s="91"/>
      <c r="V200" s="43"/>
      <c r="W200" s="43"/>
      <c r="X200" s="43"/>
      <c r="Y200" s="38">
        <f>IF(G200=Precios!$AF$4,Precios!$AI$4,IF(G200=Precios!$AF$5,Precios!$AI$5,IF(G200=Precios!$AF$6,Precios!$AI$6,IF(G200=Precios!$AF$7,Precios!$AI$7,IF(G200=Precios!$AF$8,Precios!$AI$8,IF(G200=Precios!$AF$9,Precios!$AI$9,IF(G200=Precios!$AF$10,Precios!$AI$10,IF(G200=Precios!$AF$11,Precios!$AI$11,IF(G200=Precios!$AF$12,Precios!$AI$12,IF(G200=Precios!$AF$137,Precios!$AI$137,IF(G200=Precios!$AF$14,Precios!$AI$14,IF(G200=Precios!$AF$15,Precios!$AI$15,IF(G200=Precios!$AF$16,Precios!$AI$16,IF(G200=Precios!$AF$17,Precios!$AI$17,IF(G200=Precios!$AF$18,Precios!$AI$18,0)))))))))))))))*H200</f>
        <v>0</v>
      </c>
      <c r="Z200" s="46"/>
      <c r="AA200" s="271"/>
    </row>
    <row r="201" spans="1:27" ht="15.75" thickBot="1" x14ac:dyDescent="0.3">
      <c r="A201" s="234"/>
      <c r="B201" s="40"/>
      <c r="C201" s="41"/>
      <c r="D201" s="42"/>
      <c r="E201" s="42"/>
      <c r="F201" s="42"/>
      <c r="G201" s="244"/>
      <c r="H201" s="245"/>
      <c r="I201" s="168">
        <f>IF(G201=Precios!$AF$4,Precios!$AG$4,IF(G201=Precios!$AF$5,Precios!$AG$5,IF(G201=Precios!$AF$6,Precios!$AG$6,IF(G201=Precios!$AF$7,Precios!$AG$7,IF(G201=Precios!$AF$8,Precios!$AG$8,IF(G201=Precios!$AF$9,Precios!$AG$9,IF(G201=Precios!$AF$10,Precios!$AG$10,IF(G201=Precios!$AF$11,Precios!$AG$11,IF(G201=Precios!$AF$12,Precios!$AG$12,IF(G201=Precios!$AF$137,Precios!$AG$137,IF(G201=Precios!$AF$14,Precios!$AG$14,IF(G201=Precios!$AF$15,Precios!$AG$15,IF(G201=Precios!$AF$16,Precios!$AG$16,IF(G201=Precios!$AF$17,Precios!$AG$17,IF(G201=Precios!$AF$18,Precios!$AG$18,0)))))))))))))))</f>
        <v>0</v>
      </c>
      <c r="J201" s="245"/>
      <c r="K201" s="246">
        <f>+IF(J201=1,I201,IF(J201=2,I201*(1-Precios!$AL$3),0))</f>
        <v>0</v>
      </c>
      <c r="L201" s="246">
        <f t="shared" si="11"/>
        <v>0</v>
      </c>
      <c r="M201" s="49"/>
      <c r="N201" s="43"/>
      <c r="O201" s="43"/>
      <c r="P201" s="43"/>
      <c r="Q201" s="43"/>
      <c r="R201" s="43"/>
      <c r="S201" s="43"/>
      <c r="T201" s="43"/>
      <c r="U201" s="91"/>
      <c r="V201" s="43"/>
      <c r="W201" s="43"/>
      <c r="X201" s="43"/>
      <c r="Y201" s="281">
        <f>IF(G201=Precios!$AF$4,Precios!$AI$4,IF(G201=Precios!$AF$5,Precios!$AI$5,IF(G201=Precios!$AF$6,Precios!$AI$6,IF(G201=Precios!$AF$7,Precios!$AI$7,IF(G201=Precios!$AF$8,Precios!$AI$8,IF(G201=Precios!$AF$9,Precios!$AI$9,IF(G201=Precios!$AF$10,Precios!$AI$10,IF(G201=Precios!$AF$11,Precios!$AI$11,IF(G201=Precios!$AF$12,Precios!$AI$12,IF(G201=Precios!$AF$137,Precios!$AI$137,IF(G201=Precios!$AF$14,Precios!$AI$14,IF(G201=Precios!$AF$15,Precios!$AI$15,IF(G201=Precios!$AF$16,Precios!$AI$16,IF(G201=Precios!$AF$17,Precios!$AI$17,IF(G201=Precios!$AF$18,Precios!$AI$18,0)))))))))))))))*H201</f>
        <v>0</v>
      </c>
      <c r="Z201" s="46"/>
      <c r="AA201" s="271"/>
    </row>
    <row r="202" spans="1:27" x14ac:dyDescent="0.25">
      <c r="A202" s="225"/>
      <c r="B202" s="226"/>
      <c r="C202" s="227"/>
      <c r="D202" s="228"/>
      <c r="E202" s="228"/>
      <c r="F202" s="228"/>
      <c r="G202" s="230"/>
      <c r="H202" s="231"/>
      <c r="I202" s="232">
        <f>IF(G202=Precios!$AF$4,Precios!$AG$4,IF(G202=Precios!$AF$5,Precios!$AG$5,IF(G202=Precios!$AF$6,Precios!$AG$6,IF(G202=Precios!$AF$7,Precios!$AG$7,IF(G202=Precios!$AF$8,Precios!$AG$8,IF(G202=Precios!$AF$9,Precios!$AG$9,IF(G202=Precios!$AF$10,Precios!$AG$10,IF(G202=Precios!$AF$11,Precios!$AG$11,IF(G202=Precios!$AF$12,Precios!$AG$12,IF(G202=Precios!$AF$137,Precios!$AG$137,IF(G202=Precios!$AF$14,Precios!$AG$14,IF(G202=Precios!$AF$15,Precios!$AG$15,IF(G202=Precios!$AF$16,Precios!$AG$16,IF(G202=Precios!$AF$17,Precios!$AG$17,IF(G202=Precios!$AF$18,Precios!$AG$18,0)))))))))))))))</f>
        <v>0</v>
      </c>
      <c r="J202" s="230"/>
      <c r="K202" s="233">
        <f>+IF(J202=1,I202,IF(J202=2,I202*(1-Precios!$AL$3),0))</f>
        <v>0</v>
      </c>
      <c r="L202" s="233">
        <f t="shared" ref="L202:L211" si="12">H202*K202</f>
        <v>0</v>
      </c>
      <c r="M202" s="259">
        <f>+SUM(L202:L206)</f>
        <v>0</v>
      </c>
      <c r="N202" s="260">
        <f>+M202+P202+R202+S202</f>
        <v>0</v>
      </c>
      <c r="O202" s="261">
        <f>+IF(J202=1,N202*$O$181,0)</f>
        <v>0</v>
      </c>
      <c r="P202" s="262"/>
      <c r="Q202" s="263">
        <f>+N202-SUM(O202:P202)</f>
        <v>0</v>
      </c>
      <c r="R202" s="262"/>
      <c r="S202" s="262"/>
      <c r="T202" s="262"/>
      <c r="U202" s="264" t="e">
        <f>+(+O202+#REF!)/M202</f>
        <v>#REF!</v>
      </c>
      <c r="V202" s="265">
        <f>+Q202-SUM(R202:T202)</f>
        <v>0</v>
      </c>
      <c r="W202" s="266">
        <f>IF(J202=2,V202,0)</f>
        <v>0</v>
      </c>
      <c r="X202" s="267">
        <f>IF(J202=1,V202,0)</f>
        <v>0</v>
      </c>
      <c r="Y202" s="268">
        <f>IF(G202=Precios!$AF$4,Precios!$AI$4,IF(G202=Precios!$AF$5,Precios!$AI$5,IF(G202=Precios!$AF$6,Precios!$AI$6,IF(G202=Precios!$AF$7,Precios!$AI$7,IF(G202=Precios!$AF$8,Precios!$AI$8,IF(G202=Precios!$AF$9,Precios!$AI$9,IF(G202=Precios!$AF$10,Precios!$AI$10,IF(G202=Precios!$AF$11,Precios!$AI$11,IF(G202=Precios!$AF$12,Precios!$AI$12,IF(G202=Precios!$AF$137,Precios!$AI$137,IF(G202=Precios!$AF$14,Precios!$AI$14,IF(G202=Precios!$AF$15,Precios!$AI$15,IF(G202=Precios!$AF$16,Precios!$AI$16,IF(G202=Precios!$AF$17,Precios!$AI$17,IF(G202=Precios!$AF$18,Precios!$AI$18,0)))))))))))))))*H202</f>
        <v>0</v>
      </c>
      <c r="Z202" s="269">
        <f>+V202-SUM(Y202:Y206)</f>
        <v>0</v>
      </c>
      <c r="AA202" s="270" t="e">
        <f>+Z202/M202</f>
        <v>#DIV/0!</v>
      </c>
    </row>
    <row r="203" spans="1:27" x14ac:dyDescent="0.25">
      <c r="A203" s="234"/>
      <c r="B203" s="40"/>
      <c r="C203" s="41"/>
      <c r="D203" s="42"/>
      <c r="E203" s="42"/>
      <c r="F203" s="42"/>
      <c r="G203" s="48"/>
      <c r="H203" s="50"/>
      <c r="I203" s="168">
        <f>IF(G203=Precios!$AF$4,Precios!$AG$4,IF(G203=Precios!$AF$5,Precios!$AG$5,IF(G203=Precios!$AF$6,Precios!$AG$6,IF(G203=Precios!$AF$7,Precios!$AG$7,IF(G203=Precios!$AF$8,Precios!$AG$8,IF(G203=Precios!$AF$9,Precios!$AG$9,IF(G203=Precios!$AF$10,Precios!$AG$10,IF(G203=Precios!$AF$11,Precios!$AG$11,IF(G203=Precios!$AF$12,Precios!$AG$12,IF(G203=Precios!$AF$137,Precios!$AG$137,IF(G203=Precios!$AF$14,Precios!$AG$14,IF(G203=Precios!$AF$15,Precios!$AG$15,IF(G203=Precios!$AF$16,Precios!$AG$16,IF(G203=Precios!$AF$17,Precios!$AG$17,IF(G203=Precios!$AF$18,Precios!$AG$18,0)))))))))))))))</f>
        <v>0</v>
      </c>
      <c r="J203" s="50"/>
      <c r="K203" s="169">
        <f>+IF(J203=1,I203,IF(J203=2,I203*(1-Precios!$AL$3),0))</f>
        <v>0</v>
      </c>
      <c r="L203" s="169">
        <f t="shared" si="12"/>
        <v>0</v>
      </c>
      <c r="M203" s="49"/>
      <c r="N203" s="43"/>
      <c r="O203" s="43"/>
      <c r="P203" s="43"/>
      <c r="Q203" s="43"/>
      <c r="R203" s="43"/>
      <c r="S203" s="43"/>
      <c r="T203" s="43"/>
      <c r="U203" s="91"/>
      <c r="V203" s="43"/>
      <c r="W203" s="43"/>
      <c r="X203" s="43"/>
      <c r="Y203" s="38">
        <f>IF(G203=Precios!$AF$4,Precios!$AI$4,IF(G203=Precios!$AF$5,Precios!$AI$5,IF(G203=Precios!$AF$6,Precios!$AI$6,IF(G203=Precios!$AF$7,Precios!$AI$7,IF(G203=Precios!$AF$8,Precios!$AI$8,IF(G203=Precios!$AF$9,Precios!$AI$9,IF(G203=Precios!$AF$10,Precios!$AI$10,IF(G203=Precios!$AF$11,Precios!$AI$11,IF(G203=Precios!$AF$12,Precios!$AI$12,IF(G203=Precios!$AF$137,Precios!$AI$137,IF(G203=Precios!$AF$14,Precios!$AI$14,IF(G203=Precios!$AF$15,Precios!$AI$15,IF(G203=Precios!$AF$16,Precios!$AI$16,IF(G203=Precios!$AF$17,Precios!$AI$17,IF(G203=Precios!$AF$18,Precios!$AI$18,0)))))))))))))))*H203</f>
        <v>0</v>
      </c>
      <c r="Z203" s="46"/>
      <c r="AA203" s="271"/>
    </row>
    <row r="204" spans="1:27" x14ac:dyDescent="0.25">
      <c r="A204" s="234"/>
      <c r="B204" s="40"/>
      <c r="C204" s="41"/>
      <c r="D204" s="42"/>
      <c r="E204" s="42"/>
      <c r="F204" s="42"/>
      <c r="G204" s="48"/>
      <c r="H204" s="50"/>
      <c r="I204" s="168">
        <f>IF(G204=Precios!$AF$4,Precios!$AG$4,IF(G204=Precios!$AF$5,Precios!$AG$5,IF(G204=Precios!$AF$6,Precios!$AG$6,IF(G204=Precios!$AF$7,Precios!$AG$7,IF(G204=Precios!$AF$8,Precios!$AG$8,IF(G204=Precios!$AF$9,Precios!$AG$9,IF(G204=Precios!$AF$10,Precios!$AG$10,IF(G204=Precios!$AF$11,Precios!$AG$11,IF(G204=Precios!$AF$12,Precios!$AG$12,IF(G204=Precios!$AF$137,Precios!$AG$137,IF(G204=Precios!$AF$14,Precios!$AG$14,IF(G204=Precios!$AF$15,Precios!$AG$15,IF(G204=Precios!$AF$16,Precios!$AG$16,IF(G204=Precios!$AF$17,Precios!$AG$17,IF(G204=Precios!$AF$18,Precios!$AG$18,0)))))))))))))))</f>
        <v>0</v>
      </c>
      <c r="J204" s="50"/>
      <c r="K204" s="169">
        <f>+IF(J204=1,I204,IF(J204=2,I204*(1-Precios!$AL$3),0))</f>
        <v>0</v>
      </c>
      <c r="L204" s="169">
        <f t="shared" si="12"/>
        <v>0</v>
      </c>
      <c r="M204" s="49"/>
      <c r="N204" s="43"/>
      <c r="O204" s="43"/>
      <c r="P204" s="43"/>
      <c r="Q204" s="43"/>
      <c r="R204" s="43"/>
      <c r="S204" s="43"/>
      <c r="T204" s="43"/>
      <c r="U204" s="91"/>
      <c r="V204" s="43"/>
      <c r="W204" s="43"/>
      <c r="X204" s="43"/>
      <c r="Y204" s="38">
        <f>IF(G204=Precios!$AF$4,Precios!$AI$4,IF(G204=Precios!$AF$5,Precios!$AI$5,IF(G204=Precios!$AF$6,Precios!$AI$6,IF(G204=Precios!$AF$7,Precios!$AI$7,IF(G204=Precios!$AF$8,Precios!$AI$8,IF(G204=Precios!$AF$9,Precios!$AI$9,IF(G204=Precios!$AF$10,Precios!$AI$10,IF(G204=Precios!$AF$11,Precios!$AI$11,IF(G204=Precios!$AF$12,Precios!$AI$12,IF(G204=Precios!$AF$137,Precios!$AI$137,IF(G204=Precios!$AF$14,Precios!$AI$14,IF(G204=Precios!$AF$15,Precios!$AI$15,IF(G204=Precios!$AF$16,Precios!$AI$16,IF(G204=Precios!$AF$17,Precios!$AI$17,IF(G204=Precios!$AF$18,Precios!$AI$18,0)))))))))))))))*H204</f>
        <v>0</v>
      </c>
      <c r="Z204" s="46"/>
      <c r="AA204" s="271"/>
    </row>
    <row r="205" spans="1:27" x14ac:dyDescent="0.25">
      <c r="A205" s="234"/>
      <c r="B205" s="40"/>
      <c r="C205" s="41"/>
      <c r="D205" s="42"/>
      <c r="E205" s="42"/>
      <c r="F205" s="42"/>
      <c r="G205" s="48"/>
      <c r="H205" s="50"/>
      <c r="I205" s="168">
        <f>IF(G205=Precios!$AF$4,Precios!$AG$4,IF(G205=Precios!$AF$5,Precios!$AG$5,IF(G205=Precios!$AF$6,Precios!$AG$6,IF(G205=Precios!$AF$7,Precios!$AG$7,IF(G205=Precios!$AF$8,Precios!$AG$8,IF(G205=Precios!$AF$9,Precios!$AG$9,IF(G205=Precios!$AF$10,Precios!$AG$10,IF(G205=Precios!$AF$11,Precios!$AG$11,IF(G205=Precios!$AF$12,Precios!$AG$12,IF(G205=Precios!$AF$137,Precios!$AG$137,IF(G205=Precios!$AF$14,Precios!$AG$14,IF(G205=Precios!$AF$15,Precios!$AG$15,IF(G205=Precios!$AF$16,Precios!$AG$16,IF(G205=Precios!$AF$17,Precios!$AG$17,IF(G205=Precios!$AF$18,Precios!$AG$18,0)))))))))))))))</f>
        <v>0</v>
      </c>
      <c r="J205" s="50"/>
      <c r="K205" s="169">
        <f>+IF(J205=1,I205,IF(J205=2,I205*(1-Precios!$AL$3),0))</f>
        <v>0</v>
      </c>
      <c r="L205" s="169">
        <f t="shared" si="12"/>
        <v>0</v>
      </c>
      <c r="M205" s="49"/>
      <c r="N205" s="43"/>
      <c r="O205" s="43"/>
      <c r="P205" s="43"/>
      <c r="Q205" s="43"/>
      <c r="R205" s="43"/>
      <c r="S205" s="43"/>
      <c r="T205" s="43"/>
      <c r="U205" s="91"/>
      <c r="V205" s="43"/>
      <c r="W205" s="43"/>
      <c r="X205" s="43"/>
      <c r="Y205" s="38">
        <f>IF(G205=Precios!$AF$4,Precios!$AI$4,IF(G205=Precios!$AF$5,Precios!$AI$5,IF(G205=Precios!$AF$6,Precios!$AI$6,IF(G205=Precios!$AF$7,Precios!$AI$7,IF(G205=Precios!$AF$8,Precios!$AI$8,IF(G205=Precios!$AF$9,Precios!$AI$9,IF(G205=Precios!$AF$10,Precios!$AI$10,IF(G205=Precios!$AF$11,Precios!$AI$11,IF(G205=Precios!$AF$12,Precios!$AI$12,IF(G205=Precios!$AF$137,Precios!$AI$137,IF(G205=Precios!$AF$14,Precios!$AI$14,IF(G205=Precios!$AF$15,Precios!$AI$15,IF(G205=Precios!$AF$16,Precios!$AI$16,IF(G205=Precios!$AF$17,Precios!$AI$17,IF(G205=Precios!$AF$18,Precios!$AI$18,0)))))))))))))))*H205</f>
        <v>0</v>
      </c>
      <c r="Z205" s="46"/>
      <c r="AA205" s="271"/>
    </row>
    <row r="206" spans="1:27" ht="15.75" thickBot="1" x14ac:dyDescent="0.3">
      <c r="A206" s="236"/>
      <c r="B206" s="237"/>
      <c r="C206" s="247"/>
      <c r="D206" s="239"/>
      <c r="E206" s="239"/>
      <c r="F206" s="239"/>
      <c r="G206" s="240"/>
      <c r="H206" s="241"/>
      <c r="I206" s="168">
        <f>IF(G206=Precios!$AF$4,Precios!$AG$4,IF(G206=Precios!$AF$5,Precios!$AG$5,IF(G206=Precios!$AF$6,Precios!$AG$6,IF(G206=Precios!$AF$7,Precios!$AG$7,IF(G206=Precios!$AF$8,Precios!$AG$8,IF(G206=Precios!$AF$9,Precios!$AG$9,IF(G206=Precios!$AF$10,Precios!$AG$10,IF(G206=Precios!$AF$11,Precios!$AG$11,IF(G206=Precios!$AF$12,Precios!$AG$12,IF(G206=Precios!$AF$137,Precios!$AG$137,IF(G206=Precios!$AF$14,Precios!$AG$14,IF(G206=Precios!$AF$15,Precios!$AG$15,IF(G206=Precios!$AF$16,Precios!$AG$16,IF(G206=Precios!$AF$17,Precios!$AG$17,IF(G206=Precios!$AF$18,Precios!$AG$18,0)))))))))))))))</f>
        <v>0</v>
      </c>
      <c r="J206" s="241"/>
      <c r="K206" s="243">
        <f>+IF(J206=1,I206,IF(J206=2,I206*(1-Precios!$AL$3),0))</f>
        <v>0</v>
      </c>
      <c r="L206" s="243">
        <f t="shared" si="12"/>
        <v>0</v>
      </c>
      <c r="M206" s="272"/>
      <c r="N206" s="273"/>
      <c r="O206" s="273"/>
      <c r="P206" s="273"/>
      <c r="Q206" s="273"/>
      <c r="R206" s="273"/>
      <c r="S206" s="273"/>
      <c r="T206" s="273"/>
      <c r="U206" s="274"/>
      <c r="V206" s="273"/>
      <c r="W206" s="273"/>
      <c r="X206" s="273"/>
      <c r="Y206" s="281">
        <f>IF(G206=Precios!$AF$4,Precios!$AI$4,IF(G206=Precios!$AF$5,Precios!$AI$5,IF(G206=Precios!$AF$6,Precios!$AI$6,IF(G206=Precios!$AF$7,Precios!$AI$7,IF(G206=Precios!$AF$8,Precios!$AI$8,IF(G206=Precios!$AF$9,Precios!$AI$9,IF(G206=Precios!$AF$10,Precios!$AI$10,IF(G206=Precios!$AF$11,Precios!$AI$11,IF(G206=Precios!$AF$12,Precios!$AI$12,IF(G206=Precios!$AF$137,Precios!$AI$137,IF(G206=Precios!$AF$14,Precios!$AI$14,IF(G206=Precios!$AF$15,Precios!$AI$15,IF(G206=Precios!$AF$16,Precios!$AI$16,IF(G206=Precios!$AF$17,Precios!$AI$17,IF(G206=Precios!$AF$18,Precios!$AI$18,0)))))))))))))))*H206</f>
        <v>0</v>
      </c>
      <c r="Z206" s="275"/>
      <c r="AA206" s="276"/>
    </row>
    <row r="207" spans="1:27" x14ac:dyDescent="0.25">
      <c r="A207" s="225"/>
      <c r="B207" s="226"/>
      <c r="C207" s="227"/>
      <c r="D207" s="228"/>
      <c r="E207" s="228"/>
      <c r="F207" s="228"/>
      <c r="G207" s="230"/>
      <c r="H207" s="231"/>
      <c r="I207" s="232">
        <f>IF(G207=Precios!$AF$4,Precios!$AG$4,IF(G207=Precios!$AF$5,Precios!$AG$5,IF(G207=Precios!$AF$6,Precios!$AG$6,IF(G207=Precios!$AF$7,Precios!$AG$7,IF(G207=Precios!$AF$8,Precios!$AG$8,IF(G207=Precios!$AF$9,Precios!$AG$9,IF(G207=Precios!$AF$10,Precios!$AG$10,IF(G207=Precios!$AF$11,Precios!$AG$11,IF(G207=Precios!$AF$12,Precios!$AG$12,IF(G207=Precios!$AF$137,Precios!$AG$137,IF(G207=Precios!$AF$14,Precios!$AG$14,IF(G207=Precios!$AF$15,Precios!$AG$15,IF(G207=Precios!$AF$16,Precios!$AG$16,IF(G207=Precios!$AF$17,Precios!$AG$17,IF(G207=Precios!$AF$18,Precios!$AG$18,0)))))))))))))))</f>
        <v>0</v>
      </c>
      <c r="J207" s="230"/>
      <c r="K207" s="233">
        <f>+IF(J207=1,I207,IF(J207=2,I207*(1-Precios!$AL$3),0))</f>
        <v>0</v>
      </c>
      <c r="L207" s="233">
        <f t="shared" si="12"/>
        <v>0</v>
      </c>
      <c r="M207" s="259">
        <f>+SUM(L207:L211)</f>
        <v>0</v>
      </c>
      <c r="N207" s="260">
        <f>+M207+P207+R207+S207</f>
        <v>0</v>
      </c>
      <c r="O207" s="261">
        <f>+IF(J207=1,N207*$O$181,0)</f>
        <v>0</v>
      </c>
      <c r="P207" s="262"/>
      <c r="Q207" s="263">
        <f>+N207-SUM(O207:P207)</f>
        <v>0</v>
      </c>
      <c r="R207" s="262"/>
      <c r="S207" s="262"/>
      <c r="T207" s="262"/>
      <c r="U207" s="264" t="e">
        <f>+(+O207+#REF!)/M207</f>
        <v>#REF!</v>
      </c>
      <c r="V207" s="265">
        <f>+Q207-SUM(R207:T207)</f>
        <v>0</v>
      </c>
      <c r="W207" s="266">
        <f>IF(J207=2,V207,0)</f>
        <v>0</v>
      </c>
      <c r="X207" s="267">
        <f>IF(J207=1,V207,0)</f>
        <v>0</v>
      </c>
      <c r="Y207" s="268">
        <f>IF(G207=Precios!$AF$4,Precios!$AI$4,IF(G207=Precios!$AF$5,Precios!$AI$5,IF(G207=Precios!$AF$6,Precios!$AI$6,IF(G207=Precios!$AF$7,Precios!$AI$7,IF(G207=Precios!$AF$8,Precios!$AI$8,IF(G207=Precios!$AF$9,Precios!$AI$9,IF(G207=Precios!$AF$10,Precios!$AI$10,IF(G207=Precios!$AF$11,Precios!$AI$11,IF(G207=Precios!$AF$12,Precios!$AI$12,IF(G207=Precios!$AF$137,Precios!$AI$137,IF(G207=Precios!$AF$14,Precios!$AI$14,IF(G207=Precios!$AF$15,Precios!$AI$15,IF(G207=Precios!$AF$16,Precios!$AI$16,IF(G207=Precios!$AF$17,Precios!$AI$17,IF(G207=Precios!$AF$18,Precios!$AI$18,0)))))))))))))))*H207</f>
        <v>0</v>
      </c>
      <c r="Z207" s="269">
        <f>+V207-SUM(Y207:Y211)</f>
        <v>0</v>
      </c>
      <c r="AA207" s="270" t="e">
        <f>+Z207/M207</f>
        <v>#DIV/0!</v>
      </c>
    </row>
    <row r="208" spans="1:27" x14ac:dyDescent="0.25">
      <c r="A208" s="234"/>
      <c r="B208" s="40"/>
      <c r="C208" s="41"/>
      <c r="D208" s="42"/>
      <c r="E208" s="42"/>
      <c r="F208" s="42"/>
      <c r="G208" s="48"/>
      <c r="H208" s="50"/>
      <c r="I208" s="168">
        <f>IF(G208=Precios!$AF$4,Precios!$AG$4,IF(G208=Precios!$AF$5,Precios!$AG$5,IF(G208=Precios!$AF$6,Precios!$AG$6,IF(G208=Precios!$AF$7,Precios!$AG$7,IF(G208=Precios!$AF$8,Precios!$AG$8,IF(G208=Precios!$AF$9,Precios!$AG$9,IF(G208=Precios!$AF$10,Precios!$AG$10,IF(G208=Precios!$AF$11,Precios!$AG$11,IF(G208=Precios!$AF$12,Precios!$AG$12,IF(G208=Precios!$AF$137,Precios!$AG$137,IF(G208=Precios!$AF$14,Precios!$AG$14,IF(G208=Precios!$AF$15,Precios!$AG$15,IF(G208=Precios!$AF$16,Precios!$AG$16,IF(G208=Precios!$AF$17,Precios!$AG$17,IF(G208=Precios!$AF$18,Precios!$AG$18,0)))))))))))))))</f>
        <v>0</v>
      </c>
      <c r="J208" s="50"/>
      <c r="K208" s="169">
        <f>+IF(J208=1,I208,IF(J208=2,I208*(1-Precios!$AL$3),0))</f>
        <v>0</v>
      </c>
      <c r="L208" s="169">
        <f t="shared" si="12"/>
        <v>0</v>
      </c>
      <c r="M208" s="49"/>
      <c r="N208" s="43"/>
      <c r="O208" s="43"/>
      <c r="P208" s="43"/>
      <c r="Q208" s="43"/>
      <c r="R208" s="43"/>
      <c r="S208" s="43"/>
      <c r="T208" s="43"/>
      <c r="U208" s="91"/>
      <c r="V208" s="43"/>
      <c r="W208" s="43"/>
      <c r="X208" s="43"/>
      <c r="Y208" s="38">
        <f>IF(G208=Precios!$AF$4,Precios!$AI$4,IF(G208=Precios!$AF$5,Precios!$AI$5,IF(G208=Precios!$AF$6,Precios!$AI$6,IF(G208=Precios!$AF$7,Precios!$AI$7,IF(G208=Precios!$AF$8,Precios!$AI$8,IF(G208=Precios!$AF$9,Precios!$AI$9,IF(G208=Precios!$AF$10,Precios!$AI$10,IF(G208=Precios!$AF$11,Precios!$AI$11,IF(G208=Precios!$AF$12,Precios!$AI$12,IF(G208=Precios!$AF$137,Precios!$AI$137,IF(G208=Precios!$AF$14,Precios!$AI$14,IF(G208=Precios!$AF$15,Precios!$AI$15,IF(G208=Precios!$AF$16,Precios!$AI$16,IF(G208=Precios!$AF$17,Precios!$AI$17,IF(G208=Precios!$AF$18,Precios!$AI$18,0)))))))))))))))*H208</f>
        <v>0</v>
      </c>
      <c r="Z208" s="46"/>
      <c r="AA208" s="271"/>
    </row>
    <row r="209" spans="1:27" x14ac:dyDescent="0.25">
      <c r="A209" s="234"/>
      <c r="B209" s="40"/>
      <c r="C209" s="41"/>
      <c r="D209" s="42"/>
      <c r="E209" s="42"/>
      <c r="F209" s="42"/>
      <c r="G209" s="48"/>
      <c r="H209" s="50"/>
      <c r="I209" s="168">
        <f>IF(G209=Precios!$AF$4,Precios!$AG$4,IF(G209=Precios!$AF$5,Precios!$AG$5,IF(G209=Precios!$AF$6,Precios!$AG$6,IF(G209=Precios!$AF$7,Precios!$AG$7,IF(G209=Precios!$AF$8,Precios!$AG$8,IF(G209=Precios!$AF$9,Precios!$AG$9,IF(G209=Precios!$AF$10,Precios!$AG$10,IF(G209=Precios!$AF$11,Precios!$AG$11,IF(G209=Precios!$AF$12,Precios!$AG$12,IF(G209=Precios!$AF$137,Precios!$AG$137,IF(G209=Precios!$AF$14,Precios!$AG$14,IF(G209=Precios!$AF$15,Precios!$AG$15,IF(G209=Precios!$AF$16,Precios!$AG$16,IF(G209=Precios!$AF$17,Precios!$AG$17,IF(G209=Precios!$AF$18,Precios!$AG$18,0)))))))))))))))</f>
        <v>0</v>
      </c>
      <c r="J209" s="50"/>
      <c r="K209" s="169">
        <f>+IF(J209=1,I209,IF(J209=2,I209*(1-Precios!$AL$3),0))</f>
        <v>0</v>
      </c>
      <c r="L209" s="169">
        <f t="shared" si="12"/>
        <v>0</v>
      </c>
      <c r="M209" s="49"/>
      <c r="N209" s="43"/>
      <c r="O209" s="43"/>
      <c r="P209" s="43"/>
      <c r="Q209" s="43"/>
      <c r="R209" s="43"/>
      <c r="S209" s="43"/>
      <c r="T209" s="43"/>
      <c r="U209" s="91"/>
      <c r="V209" s="43"/>
      <c r="W209" s="43"/>
      <c r="X209" s="43"/>
      <c r="Y209" s="38">
        <f>IF(G209=Precios!$AF$4,Precios!$AI$4,IF(G209=Precios!$AF$5,Precios!$AI$5,IF(G209=Precios!$AF$6,Precios!$AI$6,IF(G209=Precios!$AF$7,Precios!$AI$7,IF(G209=Precios!$AF$8,Precios!$AI$8,IF(G209=Precios!$AF$9,Precios!$AI$9,IF(G209=Precios!$AF$10,Precios!$AI$10,IF(G209=Precios!$AF$11,Precios!$AI$11,IF(G209=Precios!$AF$12,Precios!$AI$12,IF(G209=Precios!$AF$137,Precios!$AI$137,IF(G209=Precios!$AF$14,Precios!$AI$14,IF(G209=Precios!$AF$15,Precios!$AI$15,IF(G209=Precios!$AF$16,Precios!$AI$16,IF(G209=Precios!$AF$17,Precios!$AI$17,IF(G209=Precios!$AF$18,Precios!$AI$18,0)))))))))))))))*H209</f>
        <v>0</v>
      </c>
      <c r="Z209" s="46"/>
      <c r="AA209" s="271"/>
    </row>
    <row r="210" spans="1:27" x14ac:dyDescent="0.25">
      <c r="A210" s="234"/>
      <c r="B210" s="40"/>
      <c r="C210" s="41"/>
      <c r="D210" s="42"/>
      <c r="E210" s="42"/>
      <c r="F210" s="42"/>
      <c r="G210" s="48"/>
      <c r="H210" s="50"/>
      <c r="I210" s="168">
        <f>IF(G210=Precios!$AF$4,Precios!$AG$4,IF(G210=Precios!$AF$5,Precios!$AG$5,IF(G210=Precios!$AF$6,Precios!$AG$6,IF(G210=Precios!$AF$7,Precios!$AG$7,IF(G210=Precios!$AF$8,Precios!$AG$8,IF(G210=Precios!$AF$9,Precios!$AG$9,IF(G210=Precios!$AF$10,Precios!$AG$10,IF(G210=Precios!$AF$11,Precios!$AG$11,IF(G210=Precios!$AF$12,Precios!$AG$12,IF(G210=Precios!$AF$137,Precios!$AG$137,IF(G210=Precios!$AF$14,Precios!$AG$14,IF(G210=Precios!$AF$15,Precios!$AG$15,IF(G210=Precios!$AF$16,Precios!$AG$16,IF(G210=Precios!$AF$17,Precios!$AG$17,IF(G210=Precios!$AF$18,Precios!$AG$18,0)))))))))))))))</f>
        <v>0</v>
      </c>
      <c r="J210" s="50"/>
      <c r="K210" s="169">
        <f>+IF(J210=1,I210,IF(J210=2,I210*(1-Precios!$AL$3),0))</f>
        <v>0</v>
      </c>
      <c r="L210" s="169">
        <f t="shared" si="12"/>
        <v>0</v>
      </c>
      <c r="M210" s="49"/>
      <c r="N210" s="43"/>
      <c r="O210" s="43"/>
      <c r="P210" s="43"/>
      <c r="Q210" s="43"/>
      <c r="R210" s="43"/>
      <c r="S210" s="43"/>
      <c r="T210" s="43"/>
      <c r="U210" s="91"/>
      <c r="V210" s="43"/>
      <c r="W210" s="43"/>
      <c r="X210" s="43"/>
      <c r="Y210" s="38">
        <f>IF(G210=Precios!$AF$4,Precios!$AI$4,IF(G210=Precios!$AF$5,Precios!$AI$5,IF(G210=Precios!$AF$6,Precios!$AI$6,IF(G210=Precios!$AF$7,Precios!$AI$7,IF(G210=Precios!$AF$8,Precios!$AI$8,IF(G210=Precios!$AF$9,Precios!$AI$9,IF(G210=Precios!$AF$10,Precios!$AI$10,IF(G210=Precios!$AF$11,Precios!$AI$11,IF(G210=Precios!$AF$12,Precios!$AI$12,IF(G210=Precios!$AF$137,Precios!$AI$137,IF(G210=Precios!$AF$14,Precios!$AI$14,IF(G210=Precios!$AF$15,Precios!$AI$15,IF(G210=Precios!$AF$16,Precios!$AI$16,IF(G210=Precios!$AF$17,Precios!$AI$17,IF(G210=Precios!$AF$18,Precios!$AI$18,0)))))))))))))))*H210</f>
        <v>0</v>
      </c>
      <c r="Z210" s="46"/>
      <c r="AA210" s="271"/>
    </row>
    <row r="211" spans="1:27" ht="15.75" thickBot="1" x14ac:dyDescent="0.3">
      <c r="A211" s="236"/>
      <c r="B211" s="237"/>
      <c r="C211" s="247"/>
      <c r="D211" s="239"/>
      <c r="E211" s="239"/>
      <c r="F211" s="239"/>
      <c r="G211" s="240"/>
      <c r="H211" s="241"/>
      <c r="I211" s="168">
        <f>IF(G211=Precios!$AF$4,Precios!$AG$4,IF(G211=Precios!$AF$5,Precios!$AG$5,IF(G211=Precios!$AF$6,Precios!$AG$6,IF(G211=Precios!$AF$7,Precios!$AG$7,IF(G211=Precios!$AF$8,Precios!$AG$8,IF(G211=Precios!$AF$9,Precios!$AG$9,IF(G211=Precios!$AF$10,Precios!$AG$10,IF(G211=Precios!$AF$11,Precios!$AG$11,IF(G211=Precios!$AF$12,Precios!$AG$12,IF(G211=Precios!$AF$137,Precios!$AG$137,IF(G211=Precios!$AF$14,Precios!$AG$14,IF(G211=Precios!$AF$15,Precios!$AG$15,IF(G211=Precios!$AF$16,Precios!$AG$16,IF(G211=Precios!$AF$17,Precios!$AG$17,IF(G211=Precios!$AF$18,Precios!$AG$18,0)))))))))))))))</f>
        <v>0</v>
      </c>
      <c r="J211" s="241"/>
      <c r="K211" s="243">
        <f>+IF(J211=1,I211,IF(J211=2,I211*(1-Precios!$AL$3),0))</f>
        <v>0</v>
      </c>
      <c r="L211" s="243">
        <f t="shared" si="12"/>
        <v>0</v>
      </c>
      <c r="M211" s="272"/>
      <c r="N211" s="273"/>
      <c r="O211" s="273"/>
      <c r="P211" s="273"/>
      <c r="Q211" s="273"/>
      <c r="R211" s="273"/>
      <c r="S211" s="273"/>
      <c r="T211" s="273"/>
      <c r="U211" s="274"/>
      <c r="V211" s="273"/>
      <c r="W211" s="273"/>
      <c r="X211" s="273"/>
      <c r="Y211" s="281">
        <f>IF(G211=Precios!$AF$4,Precios!$AI$4,IF(G211=Precios!$AF$5,Precios!$AI$5,IF(G211=Precios!$AF$6,Precios!$AI$6,IF(G211=Precios!$AF$7,Precios!$AI$7,IF(G211=Precios!$AF$8,Precios!$AI$8,IF(G211=Precios!$AF$9,Precios!$AI$9,IF(G211=Precios!$AF$10,Precios!$AI$10,IF(G211=Precios!$AF$11,Precios!$AI$11,IF(G211=Precios!$AF$12,Precios!$AI$12,IF(G211=Precios!$AF$137,Precios!$AI$137,IF(G211=Precios!$AF$14,Precios!$AI$14,IF(G211=Precios!$AF$15,Precios!$AI$15,IF(G211=Precios!$AF$16,Precios!$AI$16,IF(G211=Precios!$AF$17,Precios!$AI$17,IF(G211=Precios!$AF$18,Precios!$AI$18,0)))))))))))))))*H211</f>
        <v>0</v>
      </c>
      <c r="Z211" s="275"/>
      <c r="AA211" s="276"/>
    </row>
    <row r="212" spans="1:27" x14ac:dyDescent="0.25">
      <c r="A212" s="225"/>
      <c r="B212" s="226"/>
      <c r="C212" s="227"/>
      <c r="D212" s="228"/>
      <c r="E212" s="228"/>
      <c r="F212" s="228"/>
      <c r="G212" s="230"/>
      <c r="H212" s="231"/>
      <c r="I212" s="232">
        <f>IF(G212=Precios!$AF$4,Precios!$AG$4,IF(G212=Precios!$AF$5,Precios!$AG$5,IF(G212=Precios!$AF$6,Precios!$AG$6,IF(G212=Precios!$AF$7,Precios!$AG$7,IF(G212=Precios!$AF$8,Precios!$AG$8,IF(G212=Precios!$AF$9,Precios!$AG$9,IF(G212=Precios!$AF$10,Precios!$AG$10,IF(G212=Precios!$AF$11,Precios!$AG$11,IF(G212=Precios!$AF$12,Precios!$AG$12,IF(G212=Precios!$AF$137,Precios!$AG$137,IF(G212=Precios!$AF$14,Precios!$AG$14,IF(G212=Precios!$AF$15,Precios!$AG$15,IF(G212=Precios!$AF$16,Precios!$AG$16,IF(G212=Precios!$AF$17,Precios!$AG$17,IF(G212=Precios!$AF$18,Precios!$AG$18,0)))))))))))))))</f>
        <v>0</v>
      </c>
      <c r="J212" s="230"/>
      <c r="K212" s="233">
        <f>+IF(J212=1,I212,IF(J212=2,I212*(1-Precios!$AL$3),0))</f>
        <v>0</v>
      </c>
      <c r="L212" s="233">
        <f t="shared" ref="L212:L221" si="13">H212*K212</f>
        <v>0</v>
      </c>
      <c r="M212" s="259">
        <f>+SUM(L212:L216)</f>
        <v>0</v>
      </c>
      <c r="N212" s="260">
        <f>+M212+P212+R212+S212</f>
        <v>0</v>
      </c>
      <c r="O212" s="261">
        <f>+IF(J212=1,N212*$O$181,0)</f>
        <v>0</v>
      </c>
      <c r="P212" s="262"/>
      <c r="Q212" s="263">
        <f>+N212-SUM(O212:P212)</f>
        <v>0</v>
      </c>
      <c r="R212" s="262"/>
      <c r="S212" s="262"/>
      <c r="T212" s="262"/>
      <c r="U212" s="264" t="e">
        <f>+(+O212+#REF!)/M212</f>
        <v>#REF!</v>
      </c>
      <c r="V212" s="265">
        <f>+Q212-SUM(R212:T212)</f>
        <v>0</v>
      </c>
      <c r="W212" s="266">
        <f>IF(J212=2,V212,0)</f>
        <v>0</v>
      </c>
      <c r="X212" s="267">
        <f>IF(J212=1,V212,0)</f>
        <v>0</v>
      </c>
      <c r="Y212" s="268">
        <f>IF(G212=Precios!$AF$4,Precios!$AI$4,IF(G212=Precios!$AF$5,Precios!$AI$5,IF(G212=Precios!$AF$6,Precios!$AI$6,IF(G212=Precios!$AF$7,Precios!$AI$7,IF(G212=Precios!$AF$8,Precios!$AI$8,IF(G212=Precios!$AF$9,Precios!$AI$9,IF(G212=Precios!$AF$10,Precios!$AI$10,IF(G212=Precios!$AF$11,Precios!$AI$11,IF(G212=Precios!$AF$12,Precios!$AI$12,IF(G212=Precios!$AF$137,Precios!$AI$137,IF(G212=Precios!$AF$14,Precios!$AI$14,IF(G212=Precios!$AF$15,Precios!$AI$15,IF(G212=Precios!$AF$16,Precios!$AI$16,IF(G212=Precios!$AF$17,Precios!$AI$17,IF(G212=Precios!$AF$18,Precios!$AI$18,0)))))))))))))))*H212</f>
        <v>0</v>
      </c>
      <c r="Z212" s="269">
        <f>+V212-SUM(Y212:Y216)</f>
        <v>0</v>
      </c>
      <c r="AA212" s="270" t="e">
        <f>+Z212/M212</f>
        <v>#DIV/0!</v>
      </c>
    </row>
    <row r="213" spans="1:27" x14ac:dyDescent="0.25">
      <c r="A213" s="234"/>
      <c r="B213" s="40"/>
      <c r="C213" s="41"/>
      <c r="D213" s="42"/>
      <c r="E213" s="42"/>
      <c r="F213" s="42"/>
      <c r="G213" s="48"/>
      <c r="H213" s="50"/>
      <c r="I213" s="168">
        <f>IF(G213=Precios!$AF$4,Precios!$AG$4,IF(G213=Precios!$AF$5,Precios!$AG$5,IF(G213=Precios!$AF$6,Precios!$AG$6,IF(G213=Precios!$AF$7,Precios!$AG$7,IF(G213=Precios!$AF$8,Precios!$AG$8,IF(G213=Precios!$AF$9,Precios!$AG$9,IF(G213=Precios!$AF$10,Precios!$AG$10,IF(G213=Precios!$AF$11,Precios!$AG$11,IF(G213=Precios!$AF$12,Precios!$AG$12,IF(G213=Precios!$AF$137,Precios!$AG$137,IF(G213=Precios!$AF$14,Precios!$AG$14,IF(G213=Precios!$AF$15,Precios!$AG$15,IF(G213=Precios!$AF$16,Precios!$AG$16,IF(G213=Precios!$AF$17,Precios!$AG$17,IF(G213=Precios!$AF$18,Precios!$AG$18,0)))))))))))))))</f>
        <v>0</v>
      </c>
      <c r="J213" s="50"/>
      <c r="K213" s="169">
        <f>+IF(J213=1,I213,IF(J213=2,I213*(1-Precios!$AL$3),0))</f>
        <v>0</v>
      </c>
      <c r="L213" s="169">
        <f t="shared" si="13"/>
        <v>0</v>
      </c>
      <c r="M213" s="49"/>
      <c r="N213" s="43"/>
      <c r="O213" s="43"/>
      <c r="P213" s="43"/>
      <c r="Q213" s="43"/>
      <c r="R213" s="43"/>
      <c r="S213" s="43"/>
      <c r="T213" s="43"/>
      <c r="U213" s="91"/>
      <c r="V213" s="43"/>
      <c r="W213" s="43"/>
      <c r="X213" s="43"/>
      <c r="Y213" s="38">
        <f>IF(G213=Precios!$AF$4,Precios!$AI$4,IF(G213=Precios!$AF$5,Precios!$AI$5,IF(G213=Precios!$AF$6,Precios!$AI$6,IF(G213=Precios!$AF$7,Precios!$AI$7,IF(G213=Precios!$AF$8,Precios!$AI$8,IF(G213=Precios!$AF$9,Precios!$AI$9,IF(G213=Precios!$AF$10,Precios!$AI$10,IF(G213=Precios!$AF$11,Precios!$AI$11,IF(G213=Precios!$AF$12,Precios!$AI$12,IF(G213=Precios!$AF$137,Precios!$AI$137,IF(G213=Precios!$AF$14,Precios!$AI$14,IF(G213=Precios!$AF$15,Precios!$AI$15,IF(G213=Precios!$AF$16,Precios!$AI$16,IF(G213=Precios!$AF$17,Precios!$AI$17,IF(G213=Precios!$AF$18,Precios!$AI$18,0)))))))))))))))*H213</f>
        <v>0</v>
      </c>
      <c r="Z213" s="46"/>
      <c r="AA213" s="271"/>
    </row>
    <row r="214" spans="1:27" x14ac:dyDescent="0.25">
      <c r="A214" s="234"/>
      <c r="B214" s="40"/>
      <c r="C214" s="41"/>
      <c r="D214" s="42"/>
      <c r="E214" s="42"/>
      <c r="F214" s="42"/>
      <c r="G214" s="48"/>
      <c r="H214" s="50"/>
      <c r="I214" s="168">
        <f>IF(G214=Precios!$AF$4,Precios!$AG$4,IF(G214=Precios!$AF$5,Precios!$AG$5,IF(G214=Precios!$AF$6,Precios!$AG$6,IF(G214=Precios!$AF$7,Precios!$AG$7,IF(G214=Precios!$AF$8,Precios!$AG$8,IF(G214=Precios!$AF$9,Precios!$AG$9,IF(G214=Precios!$AF$10,Precios!$AG$10,IF(G214=Precios!$AF$11,Precios!$AG$11,IF(G214=Precios!$AF$12,Precios!$AG$12,IF(G214=Precios!$AF$137,Precios!$AG$137,IF(G214=Precios!$AF$14,Precios!$AG$14,IF(G214=Precios!$AF$15,Precios!$AG$15,IF(G214=Precios!$AF$16,Precios!$AG$16,IF(G214=Precios!$AF$17,Precios!$AG$17,IF(G214=Precios!$AF$18,Precios!$AG$18,0)))))))))))))))</f>
        <v>0</v>
      </c>
      <c r="J214" s="50"/>
      <c r="K214" s="169">
        <f>+IF(J214=1,I214,IF(J214=2,I214*(1-Precios!$AL$3),0))</f>
        <v>0</v>
      </c>
      <c r="L214" s="169">
        <f t="shared" si="13"/>
        <v>0</v>
      </c>
      <c r="M214" s="49"/>
      <c r="N214" s="43"/>
      <c r="O214" s="43"/>
      <c r="P214" s="43"/>
      <c r="Q214" s="43"/>
      <c r="R214" s="43"/>
      <c r="S214" s="43"/>
      <c r="T214" s="43"/>
      <c r="U214" s="91"/>
      <c r="V214" s="43"/>
      <c r="W214" s="43"/>
      <c r="X214" s="43"/>
      <c r="Y214" s="38">
        <f>IF(G214=Precios!$AF$4,Precios!$AI$4,IF(G214=Precios!$AF$5,Precios!$AI$5,IF(G214=Precios!$AF$6,Precios!$AI$6,IF(G214=Precios!$AF$7,Precios!$AI$7,IF(G214=Precios!$AF$8,Precios!$AI$8,IF(G214=Precios!$AF$9,Precios!$AI$9,IF(G214=Precios!$AF$10,Precios!$AI$10,IF(G214=Precios!$AF$11,Precios!$AI$11,IF(G214=Precios!$AF$12,Precios!$AI$12,IF(G214=Precios!$AF$137,Precios!$AI$137,IF(G214=Precios!$AF$14,Precios!$AI$14,IF(G214=Precios!$AF$15,Precios!$AI$15,IF(G214=Precios!$AF$16,Precios!$AI$16,IF(G214=Precios!$AF$17,Precios!$AI$17,IF(G214=Precios!$AF$18,Precios!$AI$18,0)))))))))))))))*H214</f>
        <v>0</v>
      </c>
      <c r="Z214" s="46"/>
      <c r="AA214" s="271"/>
    </row>
    <row r="215" spans="1:27" x14ac:dyDescent="0.25">
      <c r="A215" s="234"/>
      <c r="B215" s="40"/>
      <c r="C215" s="41"/>
      <c r="D215" s="42"/>
      <c r="E215" s="42"/>
      <c r="F215" s="42"/>
      <c r="G215" s="48"/>
      <c r="H215" s="50"/>
      <c r="I215" s="168">
        <f>IF(G215=Precios!$AF$4,Precios!$AG$4,IF(G215=Precios!$AF$5,Precios!$AG$5,IF(G215=Precios!$AF$6,Precios!$AG$6,IF(G215=Precios!$AF$7,Precios!$AG$7,IF(G215=Precios!$AF$8,Precios!$AG$8,IF(G215=Precios!$AF$9,Precios!$AG$9,IF(G215=Precios!$AF$10,Precios!$AG$10,IF(G215=Precios!$AF$11,Precios!$AG$11,IF(G215=Precios!$AF$12,Precios!$AG$12,IF(G215=Precios!$AF$137,Precios!$AG$137,IF(G215=Precios!$AF$14,Precios!$AG$14,IF(G215=Precios!$AF$15,Precios!$AG$15,IF(G215=Precios!$AF$16,Precios!$AG$16,IF(G215=Precios!$AF$17,Precios!$AG$17,IF(G215=Precios!$AF$18,Precios!$AG$18,0)))))))))))))))</f>
        <v>0</v>
      </c>
      <c r="J215" s="50"/>
      <c r="K215" s="169">
        <f>+IF(J215=1,I215,IF(J215=2,I215*(1-Precios!$AL$3),0))</f>
        <v>0</v>
      </c>
      <c r="L215" s="169">
        <f t="shared" si="13"/>
        <v>0</v>
      </c>
      <c r="M215" s="49"/>
      <c r="N215" s="43"/>
      <c r="O215" s="43"/>
      <c r="P215" s="43"/>
      <c r="Q215" s="43"/>
      <c r="R215" s="43"/>
      <c r="S215" s="43"/>
      <c r="T215" s="43"/>
      <c r="U215" s="91"/>
      <c r="V215" s="43"/>
      <c r="W215" s="43"/>
      <c r="X215" s="43"/>
      <c r="Y215" s="38">
        <f>IF(G215=Precios!$AF$4,Precios!$AI$4,IF(G215=Precios!$AF$5,Precios!$AI$5,IF(G215=Precios!$AF$6,Precios!$AI$6,IF(G215=Precios!$AF$7,Precios!$AI$7,IF(G215=Precios!$AF$8,Precios!$AI$8,IF(G215=Precios!$AF$9,Precios!$AI$9,IF(G215=Precios!$AF$10,Precios!$AI$10,IF(G215=Precios!$AF$11,Precios!$AI$11,IF(G215=Precios!$AF$12,Precios!$AI$12,IF(G215=Precios!$AF$137,Precios!$AI$137,IF(G215=Precios!$AF$14,Precios!$AI$14,IF(G215=Precios!$AF$15,Precios!$AI$15,IF(G215=Precios!$AF$16,Precios!$AI$16,IF(G215=Precios!$AF$17,Precios!$AI$17,IF(G215=Precios!$AF$18,Precios!$AI$18,0)))))))))))))))*H215</f>
        <v>0</v>
      </c>
      <c r="Z215" s="46"/>
      <c r="AA215" s="271"/>
    </row>
    <row r="216" spans="1:27" ht="15.75" thickBot="1" x14ac:dyDescent="0.3">
      <c r="A216" s="236"/>
      <c r="B216" s="237"/>
      <c r="C216" s="247"/>
      <c r="D216" s="239"/>
      <c r="E216" s="239"/>
      <c r="F216" s="239"/>
      <c r="G216" s="240"/>
      <c r="H216" s="241"/>
      <c r="I216" s="168">
        <f>IF(G216=Precios!$AF$4,Precios!$AG$4,IF(G216=Precios!$AF$5,Precios!$AG$5,IF(G216=Precios!$AF$6,Precios!$AG$6,IF(G216=Precios!$AF$7,Precios!$AG$7,IF(G216=Precios!$AF$8,Precios!$AG$8,IF(G216=Precios!$AF$9,Precios!$AG$9,IF(G216=Precios!$AF$10,Precios!$AG$10,IF(G216=Precios!$AF$11,Precios!$AG$11,IF(G216=Precios!$AF$12,Precios!$AG$12,IF(G216=Precios!$AF$137,Precios!$AG$137,IF(G216=Precios!$AF$14,Precios!$AG$14,IF(G216=Precios!$AF$15,Precios!$AG$15,IF(G216=Precios!$AF$16,Precios!$AG$16,IF(G216=Precios!$AF$17,Precios!$AG$17,IF(G216=Precios!$AF$18,Precios!$AG$18,0)))))))))))))))</f>
        <v>0</v>
      </c>
      <c r="J216" s="241"/>
      <c r="K216" s="243">
        <f>+IF(J216=1,I216,IF(J216=2,I216*(1-Precios!$AL$3),0))</f>
        <v>0</v>
      </c>
      <c r="L216" s="243">
        <f t="shared" si="13"/>
        <v>0</v>
      </c>
      <c r="M216" s="272"/>
      <c r="N216" s="273"/>
      <c r="O216" s="273"/>
      <c r="P216" s="273"/>
      <c r="Q216" s="273"/>
      <c r="R216" s="273"/>
      <c r="S216" s="273"/>
      <c r="T216" s="273"/>
      <c r="U216" s="274"/>
      <c r="V216" s="273"/>
      <c r="W216" s="273"/>
      <c r="X216" s="273"/>
      <c r="Y216" s="281">
        <f>IF(G216=Precios!$AF$4,Precios!$AI$4,IF(G216=Precios!$AF$5,Precios!$AI$5,IF(G216=Precios!$AF$6,Precios!$AI$6,IF(G216=Precios!$AF$7,Precios!$AI$7,IF(G216=Precios!$AF$8,Precios!$AI$8,IF(G216=Precios!$AF$9,Precios!$AI$9,IF(G216=Precios!$AF$10,Precios!$AI$10,IF(G216=Precios!$AF$11,Precios!$AI$11,IF(G216=Precios!$AF$12,Precios!$AI$12,IF(G216=Precios!$AF$137,Precios!$AI$137,IF(G216=Precios!$AF$14,Precios!$AI$14,IF(G216=Precios!$AF$15,Precios!$AI$15,IF(G216=Precios!$AF$16,Precios!$AI$16,IF(G216=Precios!$AF$17,Precios!$AI$17,IF(G216=Precios!$AF$18,Precios!$AI$18,0)))))))))))))))*H216</f>
        <v>0</v>
      </c>
      <c r="Z216" s="275"/>
      <c r="AA216" s="276"/>
    </row>
    <row r="217" spans="1:27" x14ac:dyDescent="0.25">
      <c r="A217" s="225"/>
      <c r="B217" s="226"/>
      <c r="C217" s="227"/>
      <c r="D217" s="228"/>
      <c r="E217" s="228"/>
      <c r="F217" s="228"/>
      <c r="G217" s="230"/>
      <c r="H217" s="231"/>
      <c r="I217" s="232">
        <f>IF(G217=Precios!$AF$4,Precios!$AG$4,IF(G217=Precios!$AF$5,Precios!$AG$5,IF(G217=Precios!$AF$6,Precios!$AG$6,IF(G217=Precios!$AF$7,Precios!$AG$7,IF(G217=Precios!$AF$8,Precios!$AG$8,IF(G217=Precios!$AF$9,Precios!$AG$9,IF(G217=Precios!$AF$10,Precios!$AG$10,IF(G217=Precios!$AF$11,Precios!$AG$11,IF(G217=Precios!$AF$12,Precios!$AG$12,IF(G217=Precios!$AF$137,Precios!$AG$137,IF(G217=Precios!$AF$14,Precios!$AG$14,IF(G217=Precios!$AF$15,Precios!$AG$15,IF(G217=Precios!$AF$16,Precios!$AG$16,IF(G217=Precios!$AF$17,Precios!$AG$17,IF(G217=Precios!$AF$18,Precios!$AG$18,0)))))))))))))))</f>
        <v>0</v>
      </c>
      <c r="J217" s="230"/>
      <c r="K217" s="233">
        <f>+IF(J217=1,I217,IF(J217=2,I217*(1-Precios!$AL$3),0))</f>
        <v>0</v>
      </c>
      <c r="L217" s="233">
        <f t="shared" si="13"/>
        <v>0</v>
      </c>
      <c r="M217" s="259">
        <f>+SUM(L217:L221)</f>
        <v>0</v>
      </c>
      <c r="N217" s="260">
        <f>+M217+P217+R217+S217</f>
        <v>0</v>
      </c>
      <c r="O217" s="261">
        <f>+IF(J217=1,N217*$O$181,0)</f>
        <v>0</v>
      </c>
      <c r="P217" s="262"/>
      <c r="Q217" s="263">
        <f>+N217-SUM(O217:P217)</f>
        <v>0</v>
      </c>
      <c r="R217" s="262"/>
      <c r="S217" s="262"/>
      <c r="T217" s="262"/>
      <c r="U217" s="264" t="e">
        <f>+(+O217+#REF!)/M217</f>
        <v>#REF!</v>
      </c>
      <c r="V217" s="265">
        <f>+Q217-SUM(R217:T217)</f>
        <v>0</v>
      </c>
      <c r="W217" s="266">
        <f>IF(J217=2,V217,0)</f>
        <v>0</v>
      </c>
      <c r="X217" s="267">
        <f>IF(J217=1,V217,0)</f>
        <v>0</v>
      </c>
      <c r="Y217" s="268">
        <f>IF(G217=Precios!$AF$4,Precios!$AI$4,IF(G217=Precios!$AF$5,Precios!$AI$5,IF(G217=Precios!$AF$6,Precios!$AI$6,IF(G217=Precios!$AF$7,Precios!$AI$7,IF(G217=Precios!$AF$8,Precios!$AI$8,IF(G217=Precios!$AF$9,Precios!$AI$9,IF(G217=Precios!$AF$10,Precios!$AI$10,IF(G217=Precios!$AF$11,Precios!$AI$11,IF(G217=Precios!$AF$12,Precios!$AI$12,IF(G217=Precios!$AF$137,Precios!$AI$137,IF(G217=Precios!$AF$14,Precios!$AI$14,IF(G217=Precios!$AF$15,Precios!$AI$15,IF(G217=Precios!$AF$16,Precios!$AI$16,IF(G217=Precios!$AF$17,Precios!$AI$17,IF(G217=Precios!$AF$18,Precios!$AI$18,0)))))))))))))))*H217</f>
        <v>0</v>
      </c>
      <c r="Z217" s="269">
        <f>+V217-SUM(Y217:Y221)</f>
        <v>0</v>
      </c>
      <c r="AA217" s="270" t="e">
        <f>+Z217/M217</f>
        <v>#DIV/0!</v>
      </c>
    </row>
    <row r="218" spans="1:27" x14ac:dyDescent="0.25">
      <c r="A218" s="234"/>
      <c r="B218" s="40"/>
      <c r="C218" s="41"/>
      <c r="D218" s="42"/>
      <c r="E218" s="42"/>
      <c r="F218" s="42"/>
      <c r="G218" s="48"/>
      <c r="H218" s="50"/>
      <c r="I218" s="168">
        <f>IF(G218=Precios!$AF$4,Precios!$AG$4,IF(G218=Precios!$AF$5,Precios!$AG$5,IF(G218=Precios!$AF$6,Precios!$AG$6,IF(G218=Precios!$AF$7,Precios!$AG$7,IF(G218=Precios!$AF$8,Precios!$AG$8,IF(G218=Precios!$AF$9,Precios!$AG$9,IF(G218=Precios!$AF$10,Precios!$AG$10,IF(G218=Precios!$AF$11,Precios!$AG$11,IF(G218=Precios!$AF$12,Precios!$AG$12,IF(G218=Precios!$AF$137,Precios!$AG$137,IF(G218=Precios!$AF$14,Precios!$AG$14,IF(G218=Precios!$AF$15,Precios!$AG$15,IF(G218=Precios!$AF$16,Precios!$AG$16,IF(G218=Precios!$AF$17,Precios!$AG$17,IF(G218=Precios!$AF$18,Precios!$AG$18,0)))))))))))))))</f>
        <v>0</v>
      </c>
      <c r="J218" s="50"/>
      <c r="K218" s="169">
        <f>+IF(J218=1,I218,IF(J218=2,I218*(1-Precios!$AL$3),0))</f>
        <v>0</v>
      </c>
      <c r="L218" s="169">
        <f t="shared" si="13"/>
        <v>0</v>
      </c>
      <c r="M218" s="49"/>
      <c r="N218" s="43"/>
      <c r="O218" s="43"/>
      <c r="P218" s="43"/>
      <c r="Q218" s="43"/>
      <c r="R218" s="43"/>
      <c r="S218" s="43"/>
      <c r="T218" s="43"/>
      <c r="U218" s="91"/>
      <c r="V218" s="43"/>
      <c r="W218" s="43"/>
      <c r="X218" s="43"/>
      <c r="Y218" s="38">
        <f>IF(G218=Precios!$AF$4,Precios!$AI$4,IF(G218=Precios!$AF$5,Precios!$AI$5,IF(G218=Precios!$AF$6,Precios!$AI$6,IF(G218=Precios!$AF$7,Precios!$AI$7,IF(G218=Precios!$AF$8,Precios!$AI$8,IF(G218=Precios!$AF$9,Precios!$AI$9,IF(G218=Precios!$AF$10,Precios!$AI$10,IF(G218=Precios!$AF$11,Precios!$AI$11,IF(G218=Precios!$AF$12,Precios!$AI$12,IF(G218=Precios!$AF$137,Precios!$AI$137,IF(G218=Precios!$AF$14,Precios!$AI$14,IF(G218=Precios!$AF$15,Precios!$AI$15,IF(G218=Precios!$AF$16,Precios!$AI$16,IF(G218=Precios!$AF$17,Precios!$AI$17,IF(G218=Precios!$AF$18,Precios!$AI$18,0)))))))))))))))*H218</f>
        <v>0</v>
      </c>
      <c r="Z218" s="46"/>
      <c r="AA218" s="271"/>
    </row>
    <row r="219" spans="1:27" x14ac:dyDescent="0.25">
      <c r="A219" s="234"/>
      <c r="B219" s="40"/>
      <c r="C219" s="41"/>
      <c r="D219" s="42"/>
      <c r="E219" s="42"/>
      <c r="F219" s="42"/>
      <c r="G219" s="48"/>
      <c r="H219" s="50"/>
      <c r="I219" s="168">
        <f>IF(G219=Precios!$AF$4,Precios!$AG$4,IF(G219=Precios!$AF$5,Precios!$AG$5,IF(G219=Precios!$AF$6,Precios!$AG$6,IF(G219=Precios!$AF$7,Precios!$AG$7,IF(G219=Precios!$AF$8,Precios!$AG$8,IF(G219=Precios!$AF$9,Precios!$AG$9,IF(G219=Precios!$AF$10,Precios!$AG$10,IF(G219=Precios!$AF$11,Precios!$AG$11,IF(G219=Precios!$AF$12,Precios!$AG$12,IF(G219=Precios!$AF$137,Precios!$AG$137,IF(G219=Precios!$AF$14,Precios!$AG$14,IF(G219=Precios!$AF$15,Precios!$AG$15,IF(G219=Precios!$AF$16,Precios!$AG$16,IF(G219=Precios!$AF$17,Precios!$AG$17,IF(G219=Precios!$AF$18,Precios!$AG$18,0)))))))))))))))</f>
        <v>0</v>
      </c>
      <c r="J219" s="50"/>
      <c r="K219" s="169">
        <f>+IF(J219=1,I219,IF(J219=2,I219*(1-Precios!$AL$3),0))</f>
        <v>0</v>
      </c>
      <c r="L219" s="169">
        <f t="shared" si="13"/>
        <v>0</v>
      </c>
      <c r="M219" s="49"/>
      <c r="N219" s="43"/>
      <c r="O219" s="43"/>
      <c r="P219" s="43"/>
      <c r="Q219" s="43"/>
      <c r="R219" s="43"/>
      <c r="S219" s="43"/>
      <c r="T219" s="43"/>
      <c r="U219" s="91"/>
      <c r="V219" s="43"/>
      <c r="W219" s="43"/>
      <c r="X219" s="43"/>
      <c r="Y219" s="38">
        <f>IF(G219=Precios!$AF$4,Precios!$AI$4,IF(G219=Precios!$AF$5,Precios!$AI$5,IF(G219=Precios!$AF$6,Precios!$AI$6,IF(G219=Precios!$AF$7,Precios!$AI$7,IF(G219=Precios!$AF$8,Precios!$AI$8,IF(G219=Precios!$AF$9,Precios!$AI$9,IF(G219=Precios!$AF$10,Precios!$AI$10,IF(G219=Precios!$AF$11,Precios!$AI$11,IF(G219=Precios!$AF$12,Precios!$AI$12,IF(G219=Precios!$AF$137,Precios!$AI$137,IF(G219=Precios!$AF$14,Precios!$AI$14,IF(G219=Precios!$AF$15,Precios!$AI$15,IF(G219=Precios!$AF$16,Precios!$AI$16,IF(G219=Precios!$AF$17,Precios!$AI$17,IF(G219=Precios!$AF$18,Precios!$AI$18,0)))))))))))))))*H219</f>
        <v>0</v>
      </c>
      <c r="Z219" s="46"/>
      <c r="AA219" s="271"/>
    </row>
    <row r="220" spans="1:27" x14ac:dyDescent="0.25">
      <c r="A220" s="234"/>
      <c r="B220" s="40"/>
      <c r="C220" s="41"/>
      <c r="D220" s="42"/>
      <c r="E220" s="42"/>
      <c r="F220" s="42"/>
      <c r="G220" s="48"/>
      <c r="H220" s="50"/>
      <c r="I220" s="168">
        <f>IF(G220=Precios!$AF$4,Precios!$AG$4,IF(G220=Precios!$AF$5,Precios!$AG$5,IF(G220=Precios!$AF$6,Precios!$AG$6,IF(G220=Precios!$AF$7,Precios!$AG$7,IF(G220=Precios!$AF$8,Precios!$AG$8,IF(G220=Precios!$AF$9,Precios!$AG$9,IF(G220=Precios!$AF$10,Precios!$AG$10,IF(G220=Precios!$AF$11,Precios!$AG$11,IF(G220=Precios!$AF$12,Precios!$AG$12,IF(G220=Precios!$AF$137,Precios!$AG$137,IF(G220=Precios!$AF$14,Precios!$AG$14,IF(G220=Precios!$AF$15,Precios!$AG$15,IF(G220=Precios!$AF$16,Precios!$AG$16,IF(G220=Precios!$AF$17,Precios!$AG$17,IF(G220=Precios!$AF$18,Precios!$AG$18,0)))))))))))))))</f>
        <v>0</v>
      </c>
      <c r="J220" s="50"/>
      <c r="K220" s="169">
        <f>+IF(J220=1,I220,IF(J220=2,I220*(1-Precios!$AL$3),0))</f>
        <v>0</v>
      </c>
      <c r="L220" s="169">
        <f t="shared" si="13"/>
        <v>0</v>
      </c>
      <c r="M220" s="49"/>
      <c r="N220" s="43"/>
      <c r="O220" s="43"/>
      <c r="P220" s="43"/>
      <c r="Q220" s="43"/>
      <c r="R220" s="43"/>
      <c r="S220" s="43"/>
      <c r="T220" s="43"/>
      <c r="U220" s="91"/>
      <c r="V220" s="43"/>
      <c r="W220" s="43"/>
      <c r="X220" s="43"/>
      <c r="Y220" s="38">
        <f>IF(G220=Precios!$AF$4,Precios!$AI$4,IF(G220=Precios!$AF$5,Precios!$AI$5,IF(G220=Precios!$AF$6,Precios!$AI$6,IF(G220=Precios!$AF$7,Precios!$AI$7,IF(G220=Precios!$AF$8,Precios!$AI$8,IF(G220=Precios!$AF$9,Precios!$AI$9,IF(G220=Precios!$AF$10,Precios!$AI$10,IF(G220=Precios!$AF$11,Precios!$AI$11,IF(G220=Precios!$AF$12,Precios!$AI$12,IF(G220=Precios!$AF$137,Precios!$AI$137,IF(G220=Precios!$AF$14,Precios!$AI$14,IF(G220=Precios!$AF$15,Precios!$AI$15,IF(G220=Precios!$AF$16,Precios!$AI$16,IF(G220=Precios!$AF$17,Precios!$AI$17,IF(G220=Precios!$AF$18,Precios!$AI$18,0)))))))))))))))*H220</f>
        <v>0</v>
      </c>
      <c r="Z220" s="46"/>
      <c r="AA220" s="271"/>
    </row>
    <row r="221" spans="1:27" ht="15.75" thickBot="1" x14ac:dyDescent="0.3">
      <c r="A221" s="236"/>
      <c r="B221" s="237"/>
      <c r="C221" s="247"/>
      <c r="D221" s="239"/>
      <c r="E221" s="239"/>
      <c r="F221" s="239"/>
      <c r="G221" s="240"/>
      <c r="H221" s="241"/>
      <c r="I221" s="168">
        <f>IF(G221=Precios!$AF$4,Precios!$AG$4,IF(G221=Precios!$AF$5,Precios!$AG$5,IF(G221=Precios!$AF$6,Precios!$AG$6,IF(G221=Precios!$AF$7,Precios!$AG$7,IF(G221=Precios!$AF$8,Precios!$AG$8,IF(G221=Precios!$AF$9,Precios!$AG$9,IF(G221=Precios!$AF$10,Precios!$AG$10,IF(G221=Precios!$AF$11,Precios!$AG$11,IF(G221=Precios!$AF$12,Precios!$AG$12,IF(G221=Precios!$AF$137,Precios!$AG$137,IF(G221=Precios!$AF$14,Precios!$AG$14,IF(G221=Precios!$AF$15,Precios!$AG$15,IF(G221=Precios!$AF$16,Precios!$AG$16,IF(G221=Precios!$AF$17,Precios!$AG$17,IF(G221=Precios!$AF$18,Precios!$AG$18,0)))))))))))))))</f>
        <v>0</v>
      </c>
      <c r="J221" s="241"/>
      <c r="K221" s="243">
        <f>+IF(J221=1,I221,IF(J221=2,I221*(1-Precios!$AL$3),0))</f>
        <v>0</v>
      </c>
      <c r="L221" s="243">
        <f t="shared" si="13"/>
        <v>0</v>
      </c>
      <c r="M221" s="272"/>
      <c r="N221" s="273"/>
      <c r="O221" s="273"/>
      <c r="P221" s="273"/>
      <c r="Q221" s="273"/>
      <c r="R221" s="273"/>
      <c r="S221" s="273"/>
      <c r="T221" s="273"/>
      <c r="U221" s="274"/>
      <c r="V221" s="273"/>
      <c r="W221" s="273"/>
      <c r="X221" s="273"/>
      <c r="Y221" s="281">
        <f>IF(G221=Precios!$AF$4,Precios!$AI$4,IF(G221=Precios!$AF$5,Precios!$AI$5,IF(G221=Precios!$AF$6,Precios!$AI$6,IF(G221=Precios!$AF$7,Precios!$AI$7,IF(G221=Precios!$AF$8,Precios!$AI$8,IF(G221=Precios!$AF$9,Precios!$AI$9,IF(G221=Precios!$AF$10,Precios!$AI$10,IF(G221=Precios!$AF$11,Precios!$AI$11,IF(G221=Precios!$AF$12,Precios!$AI$12,IF(G221=Precios!$AF$137,Precios!$AI$137,IF(G221=Precios!$AF$14,Precios!$AI$14,IF(G221=Precios!$AF$15,Precios!$AI$15,IF(G221=Precios!$AF$16,Precios!$AI$16,IF(G221=Precios!$AF$17,Precios!$AI$17,IF(G221=Precios!$AF$18,Precios!$AI$18,0)))))))))))))))*H221</f>
        <v>0</v>
      </c>
      <c r="Z221" s="275"/>
      <c r="AA221" s="276"/>
    </row>
    <row r="222" spans="1:27" x14ac:dyDescent="0.25">
      <c r="A222" s="225"/>
      <c r="B222" s="226"/>
      <c r="C222" s="227"/>
      <c r="D222" s="228"/>
      <c r="E222" s="228"/>
      <c r="F222" s="228"/>
      <c r="G222" s="230"/>
      <c r="H222" s="231"/>
      <c r="I222" s="232">
        <f>IF(G222=Precios!$AF$4,Precios!$AG$4,IF(G222=Precios!$AF$5,Precios!$AG$5,IF(G222=Precios!$AF$6,Precios!$AG$6,IF(G222=Precios!$AF$7,Precios!$AG$7,IF(G222=Precios!$AF$8,Precios!$AG$8,IF(G222=Precios!$AF$9,Precios!$AG$9,IF(G222=Precios!$AF$10,Precios!$AG$10,IF(G222=Precios!$AF$11,Precios!$AG$11,IF(G222=Precios!$AF$12,Precios!$AG$12,IF(G222=Precios!$AF$137,Precios!$AG$137,IF(G222=Precios!$AF$14,Precios!$AG$14,IF(G222=Precios!$AF$15,Precios!$AG$15,IF(G222=Precios!$AF$16,Precios!$AG$16,IF(G222=Precios!$AF$17,Precios!$AG$17,IF(G222=Precios!$AF$18,Precios!$AG$18,0)))))))))))))))</f>
        <v>0</v>
      </c>
      <c r="J222" s="230"/>
      <c r="K222" s="233">
        <f>+IF(J222=1,I222,IF(J222=2,I222*(1-Precios!$AL$3),0))</f>
        <v>0</v>
      </c>
      <c r="L222" s="233">
        <f t="shared" ref="L222:L266" si="14">H222*K222</f>
        <v>0</v>
      </c>
      <c r="M222" s="259">
        <f>+SUM(L222:L226)</f>
        <v>0</v>
      </c>
      <c r="N222" s="260">
        <f>+M222+P222+R222+S222</f>
        <v>0</v>
      </c>
      <c r="O222" s="261">
        <f>+IF(J222=1,N222*$O$181,0)</f>
        <v>0</v>
      </c>
      <c r="P222" s="262"/>
      <c r="Q222" s="263">
        <f>+N222-SUM(O222:P222)</f>
        <v>0</v>
      </c>
      <c r="R222" s="262"/>
      <c r="S222" s="262"/>
      <c r="T222" s="262"/>
      <c r="U222" s="264" t="e">
        <f>+(+O222+#REF!)/M222</f>
        <v>#REF!</v>
      </c>
      <c r="V222" s="265">
        <f>+Q222-SUM(R222:T222)</f>
        <v>0</v>
      </c>
      <c r="W222" s="266">
        <f>IF(J222=2,V222,0)</f>
        <v>0</v>
      </c>
      <c r="X222" s="267">
        <f>IF(J222=1,V222,0)</f>
        <v>0</v>
      </c>
      <c r="Y222" s="268">
        <f>IF(G222=Precios!$AF$4,Precios!$AI$4,IF(G222=Precios!$AF$5,Precios!$AI$5,IF(G222=Precios!$AF$6,Precios!$AI$6,IF(G222=Precios!$AF$7,Precios!$AI$7,IF(G222=Precios!$AF$8,Precios!$AI$8,IF(G222=Precios!$AF$9,Precios!$AI$9,IF(G222=Precios!$AF$10,Precios!$AI$10,IF(G222=Precios!$AF$11,Precios!$AI$11,IF(G222=Precios!$AF$12,Precios!$AI$12,IF(G222=Precios!$AF$137,Precios!$AI$137,IF(G222=Precios!$AF$14,Precios!$AI$14,IF(G222=Precios!$AF$15,Precios!$AI$15,IF(G222=Precios!$AF$16,Precios!$AI$16,IF(G222=Precios!$AF$17,Precios!$AI$17,IF(G222=Precios!$AF$18,Precios!$AI$18,0)))))))))))))))*H222</f>
        <v>0</v>
      </c>
      <c r="Z222" s="269">
        <f>+V222-SUM(Y222:Y226)</f>
        <v>0</v>
      </c>
      <c r="AA222" s="270" t="e">
        <f>+Z222/M222</f>
        <v>#DIV/0!</v>
      </c>
    </row>
    <row r="223" spans="1:27" x14ac:dyDescent="0.25">
      <c r="A223" s="234"/>
      <c r="B223" s="40"/>
      <c r="C223" s="41"/>
      <c r="D223" s="42"/>
      <c r="E223" s="42"/>
      <c r="F223" s="42"/>
      <c r="G223" s="48"/>
      <c r="H223" s="50"/>
      <c r="I223" s="168">
        <f>IF(G223=Precios!$AF$4,Precios!$AG$4,IF(G223=Precios!$AF$5,Precios!$AG$5,IF(G223=Precios!$AF$6,Precios!$AG$6,IF(G223=Precios!$AF$7,Precios!$AG$7,IF(G223=Precios!$AF$8,Precios!$AG$8,IF(G223=Precios!$AF$9,Precios!$AG$9,IF(G223=Precios!$AF$10,Precios!$AG$10,IF(G223=Precios!$AF$11,Precios!$AG$11,IF(G223=Precios!$AF$12,Precios!$AG$12,IF(G223=Precios!$AF$137,Precios!$AG$137,IF(G223=Precios!$AF$14,Precios!$AG$14,IF(G223=Precios!$AF$15,Precios!$AG$15,IF(G223=Precios!$AF$16,Precios!$AG$16,IF(G223=Precios!$AF$17,Precios!$AG$17,IF(G223=Precios!$AF$18,Precios!$AG$18,0)))))))))))))))</f>
        <v>0</v>
      </c>
      <c r="J223" s="50"/>
      <c r="K223" s="169">
        <f>+IF(J223=1,I223,IF(J223=2,I223*(1-Precios!$AL$3),0))</f>
        <v>0</v>
      </c>
      <c r="L223" s="169">
        <f t="shared" si="14"/>
        <v>0</v>
      </c>
      <c r="M223" s="49"/>
      <c r="N223" s="43"/>
      <c r="O223" s="43"/>
      <c r="P223" s="43"/>
      <c r="Q223" s="43"/>
      <c r="R223" s="43"/>
      <c r="S223" s="43"/>
      <c r="T223" s="43"/>
      <c r="U223" s="91"/>
      <c r="V223" s="43"/>
      <c r="W223" s="43"/>
      <c r="X223" s="43"/>
      <c r="Y223" s="38">
        <f>IF(G223=Precios!$AF$4,Precios!$AI$4,IF(G223=Precios!$AF$5,Precios!$AI$5,IF(G223=Precios!$AF$6,Precios!$AI$6,IF(G223=Precios!$AF$7,Precios!$AI$7,IF(G223=Precios!$AF$8,Precios!$AI$8,IF(G223=Precios!$AF$9,Precios!$AI$9,IF(G223=Precios!$AF$10,Precios!$AI$10,IF(G223=Precios!$AF$11,Precios!$AI$11,IF(G223=Precios!$AF$12,Precios!$AI$12,IF(G223=Precios!$AF$137,Precios!$AI$137,IF(G223=Precios!$AF$14,Precios!$AI$14,IF(G223=Precios!$AF$15,Precios!$AI$15,IF(G223=Precios!$AF$16,Precios!$AI$16,IF(G223=Precios!$AF$17,Precios!$AI$17,IF(G223=Precios!$AF$18,Precios!$AI$18,0)))))))))))))))*H223</f>
        <v>0</v>
      </c>
      <c r="Z223" s="46"/>
      <c r="AA223" s="271"/>
    </row>
    <row r="224" spans="1:27" x14ac:dyDescent="0.25">
      <c r="A224" s="234"/>
      <c r="B224" s="40"/>
      <c r="C224" s="41"/>
      <c r="D224" s="42"/>
      <c r="E224" s="42"/>
      <c r="F224" s="42"/>
      <c r="G224" s="48"/>
      <c r="H224" s="50"/>
      <c r="I224" s="168">
        <f>IF(G224=Precios!$AF$4,Precios!$AG$4,IF(G224=Precios!$AF$5,Precios!$AG$5,IF(G224=Precios!$AF$6,Precios!$AG$6,IF(G224=Precios!$AF$7,Precios!$AG$7,IF(G224=Precios!$AF$8,Precios!$AG$8,IF(G224=Precios!$AF$9,Precios!$AG$9,IF(G224=Precios!$AF$10,Precios!$AG$10,IF(G224=Precios!$AF$11,Precios!$AG$11,IF(G224=Precios!$AF$12,Precios!$AG$12,IF(G224=Precios!$AF$137,Precios!$AG$137,IF(G224=Precios!$AF$14,Precios!$AG$14,IF(G224=Precios!$AF$15,Precios!$AG$15,IF(G224=Precios!$AF$16,Precios!$AG$16,IF(G224=Precios!$AF$17,Precios!$AG$17,IF(G224=Precios!$AF$18,Precios!$AG$18,0)))))))))))))))</f>
        <v>0</v>
      </c>
      <c r="J224" s="50"/>
      <c r="K224" s="169">
        <f>+IF(J224=1,I224,IF(J224=2,I224*(1-Precios!$AL$3),0))</f>
        <v>0</v>
      </c>
      <c r="L224" s="169">
        <f t="shared" si="14"/>
        <v>0</v>
      </c>
      <c r="M224" s="49"/>
      <c r="N224" s="43"/>
      <c r="O224" s="43"/>
      <c r="P224" s="43"/>
      <c r="Q224" s="43"/>
      <c r="R224" s="43"/>
      <c r="S224" s="43"/>
      <c r="T224" s="43"/>
      <c r="U224" s="91"/>
      <c r="V224" s="43"/>
      <c r="W224" s="43"/>
      <c r="X224" s="43"/>
      <c r="Y224" s="38">
        <f>IF(G224=Precios!$AF$4,Precios!$AI$4,IF(G224=Precios!$AF$5,Precios!$AI$5,IF(G224=Precios!$AF$6,Precios!$AI$6,IF(G224=Precios!$AF$7,Precios!$AI$7,IF(G224=Precios!$AF$8,Precios!$AI$8,IF(G224=Precios!$AF$9,Precios!$AI$9,IF(G224=Precios!$AF$10,Precios!$AI$10,IF(G224=Precios!$AF$11,Precios!$AI$11,IF(G224=Precios!$AF$12,Precios!$AI$12,IF(G224=Precios!$AF$137,Precios!$AI$137,IF(G224=Precios!$AF$14,Precios!$AI$14,IF(G224=Precios!$AF$15,Precios!$AI$15,IF(G224=Precios!$AF$16,Precios!$AI$16,IF(G224=Precios!$AF$17,Precios!$AI$17,IF(G224=Precios!$AF$18,Precios!$AI$18,0)))))))))))))))*H224</f>
        <v>0</v>
      </c>
      <c r="Z224" s="46"/>
      <c r="AA224" s="271"/>
    </row>
    <row r="225" spans="1:27" x14ac:dyDescent="0.25">
      <c r="A225" s="234"/>
      <c r="B225" s="40"/>
      <c r="C225" s="41"/>
      <c r="D225" s="42"/>
      <c r="E225" s="42"/>
      <c r="F225" s="42"/>
      <c r="G225" s="48"/>
      <c r="H225" s="50"/>
      <c r="I225" s="168">
        <f>IF(G225=Precios!$AF$4,Precios!$AG$4,IF(G225=Precios!$AF$5,Precios!$AG$5,IF(G225=Precios!$AF$6,Precios!$AG$6,IF(G225=Precios!$AF$7,Precios!$AG$7,IF(G225=Precios!$AF$8,Precios!$AG$8,IF(G225=Precios!$AF$9,Precios!$AG$9,IF(G225=Precios!$AF$10,Precios!$AG$10,IF(G225=Precios!$AF$11,Precios!$AG$11,IF(G225=Precios!$AF$12,Precios!$AG$12,IF(G225=Precios!$AF$137,Precios!$AG$137,IF(G225=Precios!$AF$14,Precios!$AG$14,IF(G225=Precios!$AF$15,Precios!$AG$15,IF(G225=Precios!$AF$16,Precios!$AG$16,IF(G225=Precios!$AF$17,Precios!$AG$17,IF(G225=Precios!$AF$18,Precios!$AG$18,0)))))))))))))))</f>
        <v>0</v>
      </c>
      <c r="J225" s="50"/>
      <c r="K225" s="169">
        <f>+IF(J225=1,I225,IF(J225=2,I225*(1-Precios!$AL$3),0))</f>
        <v>0</v>
      </c>
      <c r="L225" s="169">
        <f t="shared" si="14"/>
        <v>0</v>
      </c>
      <c r="M225" s="49"/>
      <c r="N225" s="43"/>
      <c r="O225" s="43"/>
      <c r="P225" s="43"/>
      <c r="Q225" s="43"/>
      <c r="R225" s="43"/>
      <c r="S225" s="43"/>
      <c r="T225" s="43"/>
      <c r="U225" s="91"/>
      <c r="V225" s="43"/>
      <c r="W225" s="43"/>
      <c r="X225" s="43"/>
      <c r="Y225" s="38">
        <f>IF(G225=Precios!$AF$4,Precios!$AI$4,IF(G225=Precios!$AF$5,Precios!$AI$5,IF(G225=Precios!$AF$6,Precios!$AI$6,IF(G225=Precios!$AF$7,Precios!$AI$7,IF(G225=Precios!$AF$8,Precios!$AI$8,IF(G225=Precios!$AF$9,Precios!$AI$9,IF(G225=Precios!$AF$10,Precios!$AI$10,IF(G225=Precios!$AF$11,Precios!$AI$11,IF(G225=Precios!$AF$12,Precios!$AI$12,IF(G225=Precios!$AF$137,Precios!$AI$137,IF(G225=Precios!$AF$14,Precios!$AI$14,IF(G225=Precios!$AF$15,Precios!$AI$15,IF(G225=Precios!$AF$16,Precios!$AI$16,IF(G225=Precios!$AF$17,Precios!$AI$17,IF(G225=Precios!$AF$18,Precios!$AI$18,0)))))))))))))))*H225</f>
        <v>0</v>
      </c>
      <c r="Z225" s="46"/>
      <c r="AA225" s="271"/>
    </row>
    <row r="226" spans="1:27" ht="15.75" thickBot="1" x14ac:dyDescent="0.3">
      <c r="A226" s="236"/>
      <c r="B226" s="237"/>
      <c r="C226" s="247"/>
      <c r="D226" s="239"/>
      <c r="E226" s="239"/>
      <c r="F226" s="239"/>
      <c r="G226" s="240"/>
      <c r="H226" s="241"/>
      <c r="I226" s="168">
        <f>IF(G226=Precios!$AF$4,Precios!$AG$4,IF(G226=Precios!$AF$5,Precios!$AG$5,IF(G226=Precios!$AF$6,Precios!$AG$6,IF(G226=Precios!$AF$7,Precios!$AG$7,IF(G226=Precios!$AF$8,Precios!$AG$8,IF(G226=Precios!$AF$9,Precios!$AG$9,IF(G226=Precios!$AF$10,Precios!$AG$10,IF(G226=Precios!$AF$11,Precios!$AG$11,IF(G226=Precios!$AF$12,Precios!$AG$12,IF(G226=Precios!$AF$137,Precios!$AG$137,IF(G226=Precios!$AF$14,Precios!$AG$14,IF(G226=Precios!$AF$15,Precios!$AG$15,IF(G226=Precios!$AF$16,Precios!$AG$16,IF(G226=Precios!$AF$17,Precios!$AG$17,IF(G226=Precios!$AF$18,Precios!$AG$18,0)))))))))))))))</f>
        <v>0</v>
      </c>
      <c r="J226" s="241"/>
      <c r="K226" s="243">
        <f>+IF(J226=1,I226,IF(J226=2,I226*(1-Precios!$AL$3),0))</f>
        <v>0</v>
      </c>
      <c r="L226" s="243">
        <f t="shared" si="14"/>
        <v>0</v>
      </c>
      <c r="M226" s="272"/>
      <c r="N226" s="273"/>
      <c r="O226" s="273"/>
      <c r="P226" s="273"/>
      <c r="Q226" s="273"/>
      <c r="R226" s="273"/>
      <c r="S226" s="273"/>
      <c r="T226" s="273"/>
      <c r="U226" s="274"/>
      <c r="V226" s="273"/>
      <c r="W226" s="273"/>
      <c r="X226" s="273"/>
      <c r="Y226" s="281">
        <f>IF(G226=Precios!$AF$4,Precios!$AI$4,IF(G226=Precios!$AF$5,Precios!$AI$5,IF(G226=Precios!$AF$6,Precios!$AI$6,IF(G226=Precios!$AF$7,Precios!$AI$7,IF(G226=Precios!$AF$8,Precios!$AI$8,IF(G226=Precios!$AF$9,Precios!$AI$9,IF(G226=Precios!$AF$10,Precios!$AI$10,IF(G226=Precios!$AF$11,Precios!$AI$11,IF(G226=Precios!$AF$12,Precios!$AI$12,IF(G226=Precios!$AF$137,Precios!$AI$137,IF(G226=Precios!$AF$14,Precios!$AI$14,IF(G226=Precios!$AF$15,Precios!$AI$15,IF(G226=Precios!$AF$16,Precios!$AI$16,IF(G226=Precios!$AF$17,Precios!$AI$17,IF(G226=Precios!$AF$18,Precios!$AI$18,0)))))))))))))))*H226</f>
        <v>0</v>
      </c>
      <c r="Z226" s="275"/>
      <c r="AA226" s="276"/>
    </row>
    <row r="227" spans="1:27" x14ac:dyDescent="0.25">
      <c r="A227" s="225"/>
      <c r="B227" s="226"/>
      <c r="C227" s="227"/>
      <c r="D227" s="228"/>
      <c r="E227" s="228"/>
      <c r="F227" s="228"/>
      <c r="G227" s="230"/>
      <c r="H227" s="231"/>
      <c r="I227" s="232">
        <f>IF(G227=Precios!$AF$4,Precios!$AG$4,IF(G227=Precios!$AF$5,Precios!$AG$5,IF(G227=Precios!$AF$6,Precios!$AG$6,IF(G227=Precios!$AF$7,Precios!$AG$7,IF(G227=Precios!$AF$8,Precios!$AG$8,IF(G227=Precios!$AF$9,Precios!$AG$9,IF(G227=Precios!$AF$10,Precios!$AG$10,IF(G227=Precios!$AF$11,Precios!$AG$11,IF(G227=Precios!$AF$12,Precios!$AG$12,IF(G227=Precios!$AF$137,Precios!$AG$137,IF(G227=Precios!$AF$14,Precios!$AG$14,IF(G227=Precios!$AF$15,Precios!$AG$15,IF(G227=Precios!$AF$16,Precios!$AG$16,IF(G227=Precios!$AF$17,Precios!$AG$17,IF(G227=Precios!$AF$18,Precios!$AG$18,0)))))))))))))))</f>
        <v>0</v>
      </c>
      <c r="J227" s="230"/>
      <c r="K227" s="233">
        <f>+IF(J227=1,I227,IF(J227=2,I227*(1-Precios!$AL$3),0))</f>
        <v>0</v>
      </c>
      <c r="L227" s="233">
        <f t="shared" si="14"/>
        <v>0</v>
      </c>
      <c r="M227" s="259">
        <f>+SUM(L227:L231)</f>
        <v>0</v>
      </c>
      <c r="N227" s="260">
        <f>+M227+P227+R227+S227</f>
        <v>0</v>
      </c>
      <c r="O227" s="261">
        <f>+IF(J227=1,N227*$O$181,0)</f>
        <v>0</v>
      </c>
      <c r="P227" s="262"/>
      <c r="Q227" s="263">
        <f>+N227-SUM(O227:P227)</f>
        <v>0</v>
      </c>
      <c r="R227" s="262"/>
      <c r="S227" s="262"/>
      <c r="T227" s="262"/>
      <c r="U227" s="264" t="e">
        <f>+(+O227+#REF!)/M227</f>
        <v>#REF!</v>
      </c>
      <c r="V227" s="265">
        <f>+Q227-SUM(R227:T227)</f>
        <v>0</v>
      </c>
      <c r="W227" s="266">
        <f>IF(J227=2,V227,0)</f>
        <v>0</v>
      </c>
      <c r="X227" s="267">
        <f>IF(J227=1,V227,0)</f>
        <v>0</v>
      </c>
      <c r="Y227" s="268">
        <f>IF(G227=Precios!$AF$4,Precios!$AI$4,IF(G227=Precios!$AF$5,Precios!$AI$5,IF(G227=Precios!$AF$6,Precios!$AI$6,IF(G227=Precios!$AF$7,Precios!$AI$7,IF(G227=Precios!$AF$8,Precios!$AI$8,IF(G227=Precios!$AF$9,Precios!$AI$9,IF(G227=Precios!$AF$10,Precios!$AI$10,IF(G227=Precios!$AF$11,Precios!$AI$11,IF(G227=Precios!$AF$12,Precios!$AI$12,IF(G227=Precios!$AF$137,Precios!$AI$137,IF(G227=Precios!$AF$14,Precios!$AI$14,IF(G227=Precios!$AF$15,Precios!$AI$15,IF(G227=Precios!$AF$16,Precios!$AI$16,IF(G227=Precios!$AF$17,Precios!$AI$17,IF(G227=Precios!$AF$18,Precios!$AI$18,0)))))))))))))))*H227</f>
        <v>0</v>
      </c>
      <c r="Z227" s="269">
        <f>+V227-SUM(Y227:Y231)</f>
        <v>0</v>
      </c>
      <c r="AA227" s="270" t="e">
        <f>+Z227/M227</f>
        <v>#DIV/0!</v>
      </c>
    </row>
    <row r="228" spans="1:27" x14ac:dyDescent="0.25">
      <c r="A228" s="234"/>
      <c r="B228" s="40"/>
      <c r="C228" s="41"/>
      <c r="D228" s="42"/>
      <c r="E228" s="42"/>
      <c r="F228" s="42"/>
      <c r="G228" s="48"/>
      <c r="H228" s="50"/>
      <c r="I228" s="168">
        <f>IF(G228=Precios!$AF$4,Precios!$AG$4,IF(G228=Precios!$AF$5,Precios!$AG$5,IF(G228=Precios!$AF$6,Precios!$AG$6,IF(G228=Precios!$AF$7,Precios!$AG$7,IF(G228=Precios!$AF$8,Precios!$AG$8,IF(G228=Precios!$AF$9,Precios!$AG$9,IF(G228=Precios!$AF$10,Precios!$AG$10,IF(G228=Precios!$AF$11,Precios!$AG$11,IF(G228=Precios!$AF$12,Precios!$AG$12,IF(G228=Precios!$AF$137,Precios!$AG$137,IF(G228=Precios!$AF$14,Precios!$AG$14,IF(G228=Precios!$AF$15,Precios!$AG$15,IF(G228=Precios!$AF$16,Precios!$AG$16,IF(G228=Precios!$AF$17,Precios!$AG$17,IF(G228=Precios!$AF$18,Precios!$AG$18,0)))))))))))))))</f>
        <v>0</v>
      </c>
      <c r="J228" s="50"/>
      <c r="K228" s="169">
        <f>+IF(J228=1,I228,IF(J228=2,I228*(1-Precios!$AL$3),0))</f>
        <v>0</v>
      </c>
      <c r="L228" s="169">
        <f t="shared" si="14"/>
        <v>0</v>
      </c>
      <c r="M228" s="49"/>
      <c r="N228" s="43"/>
      <c r="O228" s="43"/>
      <c r="P228" s="43"/>
      <c r="Q228" s="43"/>
      <c r="R228" s="43"/>
      <c r="S228" s="43"/>
      <c r="T228" s="43"/>
      <c r="U228" s="91"/>
      <c r="V228" s="43"/>
      <c r="W228" s="43"/>
      <c r="X228" s="43"/>
      <c r="Y228" s="38">
        <f>IF(G228=Precios!$AF$4,Precios!$AI$4,IF(G228=Precios!$AF$5,Precios!$AI$5,IF(G228=Precios!$AF$6,Precios!$AI$6,IF(G228=Precios!$AF$7,Precios!$AI$7,IF(G228=Precios!$AF$8,Precios!$AI$8,IF(G228=Precios!$AF$9,Precios!$AI$9,IF(G228=Precios!$AF$10,Precios!$AI$10,IF(G228=Precios!$AF$11,Precios!$AI$11,IF(G228=Precios!$AF$12,Precios!$AI$12,IF(G228=Precios!$AF$137,Precios!$AI$137,IF(G228=Precios!$AF$14,Precios!$AI$14,IF(G228=Precios!$AF$15,Precios!$AI$15,IF(G228=Precios!$AF$16,Precios!$AI$16,IF(G228=Precios!$AF$17,Precios!$AI$17,IF(G228=Precios!$AF$18,Precios!$AI$18,0)))))))))))))))*H228</f>
        <v>0</v>
      </c>
      <c r="Z228" s="46"/>
      <c r="AA228" s="271"/>
    </row>
    <row r="229" spans="1:27" x14ac:dyDescent="0.25">
      <c r="A229" s="234"/>
      <c r="B229" s="40"/>
      <c r="C229" s="41"/>
      <c r="D229" s="42"/>
      <c r="E229" s="42"/>
      <c r="F229" s="42"/>
      <c r="G229" s="48"/>
      <c r="H229" s="50"/>
      <c r="I229" s="168">
        <f>IF(G229=Precios!$AF$4,Precios!$AG$4,IF(G229=Precios!$AF$5,Precios!$AG$5,IF(G229=Precios!$AF$6,Precios!$AG$6,IF(G229=Precios!$AF$7,Precios!$AG$7,IF(G229=Precios!$AF$8,Precios!$AG$8,IF(G229=Precios!$AF$9,Precios!$AG$9,IF(G229=Precios!$AF$10,Precios!$AG$10,IF(G229=Precios!$AF$11,Precios!$AG$11,IF(G229=Precios!$AF$12,Precios!$AG$12,IF(G229=Precios!$AF$137,Precios!$AG$137,IF(G229=Precios!$AF$14,Precios!$AG$14,IF(G229=Precios!$AF$15,Precios!$AG$15,IF(G229=Precios!$AF$16,Precios!$AG$16,IF(G229=Precios!$AF$17,Precios!$AG$17,IF(G229=Precios!$AF$18,Precios!$AG$18,0)))))))))))))))</f>
        <v>0</v>
      </c>
      <c r="J229" s="50"/>
      <c r="K229" s="169">
        <f>+IF(J229=1,I229,IF(J229=2,I229*(1-Precios!$AL$3),0))</f>
        <v>0</v>
      </c>
      <c r="L229" s="169">
        <f t="shared" si="14"/>
        <v>0</v>
      </c>
      <c r="M229" s="49"/>
      <c r="N229" s="43"/>
      <c r="O229" s="43"/>
      <c r="P229" s="43"/>
      <c r="Q229" s="43"/>
      <c r="R229" s="43"/>
      <c r="S229" s="43"/>
      <c r="T229" s="43"/>
      <c r="U229" s="91"/>
      <c r="V229" s="43"/>
      <c r="W229" s="43"/>
      <c r="X229" s="43"/>
      <c r="Y229" s="38">
        <f>IF(G229=Precios!$AF$4,Precios!$AI$4,IF(G229=Precios!$AF$5,Precios!$AI$5,IF(G229=Precios!$AF$6,Precios!$AI$6,IF(G229=Precios!$AF$7,Precios!$AI$7,IF(G229=Precios!$AF$8,Precios!$AI$8,IF(G229=Precios!$AF$9,Precios!$AI$9,IF(G229=Precios!$AF$10,Precios!$AI$10,IF(G229=Precios!$AF$11,Precios!$AI$11,IF(G229=Precios!$AF$12,Precios!$AI$12,IF(G229=Precios!$AF$137,Precios!$AI$137,IF(G229=Precios!$AF$14,Precios!$AI$14,IF(G229=Precios!$AF$15,Precios!$AI$15,IF(G229=Precios!$AF$16,Precios!$AI$16,IF(G229=Precios!$AF$17,Precios!$AI$17,IF(G229=Precios!$AF$18,Precios!$AI$18,0)))))))))))))))*H229</f>
        <v>0</v>
      </c>
      <c r="Z229" s="46"/>
      <c r="AA229" s="271"/>
    </row>
    <row r="230" spans="1:27" x14ac:dyDescent="0.25">
      <c r="A230" s="234"/>
      <c r="B230" s="40"/>
      <c r="C230" s="41"/>
      <c r="D230" s="42"/>
      <c r="E230" s="42"/>
      <c r="F230" s="42"/>
      <c r="G230" s="48"/>
      <c r="H230" s="50"/>
      <c r="I230" s="168">
        <f>IF(G230=Precios!$AF$4,Precios!$AG$4,IF(G230=Precios!$AF$5,Precios!$AG$5,IF(G230=Precios!$AF$6,Precios!$AG$6,IF(G230=Precios!$AF$7,Precios!$AG$7,IF(G230=Precios!$AF$8,Precios!$AG$8,IF(G230=Precios!$AF$9,Precios!$AG$9,IF(G230=Precios!$AF$10,Precios!$AG$10,IF(G230=Precios!$AF$11,Precios!$AG$11,IF(G230=Precios!$AF$12,Precios!$AG$12,IF(G230=Precios!$AF$137,Precios!$AG$137,IF(G230=Precios!$AF$14,Precios!$AG$14,IF(G230=Precios!$AF$15,Precios!$AG$15,IF(G230=Precios!$AF$16,Precios!$AG$16,IF(G230=Precios!$AF$17,Precios!$AG$17,IF(G230=Precios!$AF$18,Precios!$AG$18,0)))))))))))))))</f>
        <v>0</v>
      </c>
      <c r="J230" s="50"/>
      <c r="K230" s="169">
        <f>+IF(J230=1,I230,IF(J230=2,I230*(1-Precios!$AL$3),0))</f>
        <v>0</v>
      </c>
      <c r="L230" s="169">
        <f t="shared" si="14"/>
        <v>0</v>
      </c>
      <c r="M230" s="49"/>
      <c r="N230" s="43"/>
      <c r="O230" s="43"/>
      <c r="P230" s="43"/>
      <c r="Q230" s="43"/>
      <c r="R230" s="43"/>
      <c r="S230" s="43"/>
      <c r="T230" s="43"/>
      <c r="U230" s="91"/>
      <c r="V230" s="43"/>
      <c r="W230" s="43"/>
      <c r="X230" s="43"/>
      <c r="Y230" s="38">
        <f>IF(G230=Precios!$AF$4,Precios!$AI$4,IF(G230=Precios!$AF$5,Precios!$AI$5,IF(G230=Precios!$AF$6,Precios!$AI$6,IF(G230=Precios!$AF$7,Precios!$AI$7,IF(G230=Precios!$AF$8,Precios!$AI$8,IF(G230=Precios!$AF$9,Precios!$AI$9,IF(G230=Precios!$AF$10,Precios!$AI$10,IF(G230=Precios!$AF$11,Precios!$AI$11,IF(G230=Precios!$AF$12,Precios!$AI$12,IF(G230=Precios!$AF$137,Precios!$AI$137,IF(G230=Precios!$AF$14,Precios!$AI$14,IF(G230=Precios!$AF$15,Precios!$AI$15,IF(G230=Precios!$AF$16,Precios!$AI$16,IF(G230=Precios!$AF$17,Precios!$AI$17,IF(G230=Precios!$AF$18,Precios!$AI$18,0)))))))))))))))*H230</f>
        <v>0</v>
      </c>
      <c r="Z230" s="46"/>
      <c r="AA230" s="271"/>
    </row>
    <row r="231" spans="1:27" ht="15.75" thickBot="1" x14ac:dyDescent="0.3">
      <c r="A231" s="236"/>
      <c r="B231" s="237"/>
      <c r="C231" s="247"/>
      <c r="D231" s="239"/>
      <c r="E231" s="239"/>
      <c r="F231" s="239"/>
      <c r="G231" s="240"/>
      <c r="H231" s="241"/>
      <c r="I231" s="168">
        <f>IF(G231=Precios!$AF$4,Precios!$AG$4,IF(G231=Precios!$AF$5,Precios!$AG$5,IF(G231=Precios!$AF$6,Precios!$AG$6,IF(G231=Precios!$AF$7,Precios!$AG$7,IF(G231=Precios!$AF$8,Precios!$AG$8,IF(G231=Precios!$AF$9,Precios!$AG$9,IF(G231=Precios!$AF$10,Precios!$AG$10,IF(G231=Precios!$AF$11,Precios!$AG$11,IF(G231=Precios!$AF$12,Precios!$AG$12,IF(G231=Precios!$AF$137,Precios!$AG$137,IF(G231=Precios!$AF$14,Precios!$AG$14,IF(G231=Precios!$AF$15,Precios!$AG$15,IF(G231=Precios!$AF$16,Precios!$AG$16,IF(G231=Precios!$AF$17,Precios!$AG$17,IF(G231=Precios!$AF$18,Precios!$AG$18,0)))))))))))))))</f>
        <v>0</v>
      </c>
      <c r="J231" s="241"/>
      <c r="K231" s="243">
        <f>+IF(J231=1,I231,IF(J231=2,I231*(1-Precios!$AL$3),0))</f>
        <v>0</v>
      </c>
      <c r="L231" s="243">
        <f t="shared" si="14"/>
        <v>0</v>
      </c>
      <c r="M231" s="272"/>
      <c r="N231" s="273"/>
      <c r="O231" s="273"/>
      <c r="P231" s="273"/>
      <c r="Q231" s="273"/>
      <c r="R231" s="273"/>
      <c r="S231" s="273"/>
      <c r="T231" s="273"/>
      <c r="U231" s="274"/>
      <c r="V231" s="273"/>
      <c r="W231" s="273"/>
      <c r="X231" s="273"/>
      <c r="Y231" s="281">
        <f>IF(G231=Precios!$AF$4,Precios!$AI$4,IF(G231=Precios!$AF$5,Precios!$AI$5,IF(G231=Precios!$AF$6,Precios!$AI$6,IF(G231=Precios!$AF$7,Precios!$AI$7,IF(G231=Precios!$AF$8,Precios!$AI$8,IF(G231=Precios!$AF$9,Precios!$AI$9,IF(G231=Precios!$AF$10,Precios!$AI$10,IF(G231=Precios!$AF$11,Precios!$AI$11,IF(G231=Precios!$AF$12,Precios!$AI$12,IF(G231=Precios!$AF$137,Precios!$AI$137,IF(G231=Precios!$AF$14,Precios!$AI$14,IF(G231=Precios!$AF$15,Precios!$AI$15,IF(G231=Precios!$AF$16,Precios!$AI$16,IF(G231=Precios!$AF$17,Precios!$AI$17,IF(G231=Precios!$AF$18,Precios!$AI$18,0)))))))))))))))*H231</f>
        <v>0</v>
      </c>
      <c r="Z231" s="275"/>
      <c r="AA231" s="276"/>
    </row>
    <row r="232" spans="1:27" x14ac:dyDescent="0.25">
      <c r="A232" s="225"/>
      <c r="B232" s="226"/>
      <c r="C232" s="227"/>
      <c r="D232" s="228"/>
      <c r="E232" s="228"/>
      <c r="F232" s="228"/>
      <c r="G232" s="230"/>
      <c r="H232" s="231"/>
      <c r="I232" s="232">
        <f>IF(G232=Precios!$AF$4,Precios!$AG$4,IF(G232=Precios!$AF$5,Precios!$AG$5,IF(G232=Precios!$AF$6,Precios!$AG$6,IF(G232=Precios!$AF$7,Precios!$AG$7,IF(G232=Precios!$AF$8,Precios!$AG$8,IF(G232=Precios!$AF$9,Precios!$AG$9,IF(G232=Precios!$AF$10,Precios!$AG$10,IF(G232=Precios!$AF$11,Precios!$AG$11,IF(G232=Precios!$AF$12,Precios!$AG$12,IF(G232=Precios!$AF$137,Precios!$AG$137,IF(G232=Precios!$AF$14,Precios!$AG$14,IF(G232=Precios!$AF$15,Precios!$AG$15,IF(G232=Precios!$AF$16,Precios!$AG$16,IF(G232=Precios!$AF$17,Precios!$AG$17,IF(G232=Precios!$AF$18,Precios!$AG$18,0)))))))))))))))</f>
        <v>0</v>
      </c>
      <c r="J232" s="230"/>
      <c r="K232" s="233">
        <f>+IF(J232=1,I232,IF(J232=2,I232*(1-Precios!$AL$3),0))</f>
        <v>0</v>
      </c>
      <c r="L232" s="233">
        <f t="shared" si="14"/>
        <v>0</v>
      </c>
      <c r="M232" s="259">
        <f>+SUM(L232:L236)</f>
        <v>0</v>
      </c>
      <c r="N232" s="260">
        <f>+M232+P232+R232+S232</f>
        <v>0</v>
      </c>
      <c r="O232" s="261">
        <f>+IF(J232=1,N232*$O$181,0)</f>
        <v>0</v>
      </c>
      <c r="P232" s="262"/>
      <c r="Q232" s="263">
        <f>+N232-SUM(O232:P232)</f>
        <v>0</v>
      </c>
      <c r="R232" s="262"/>
      <c r="S232" s="262"/>
      <c r="T232" s="262"/>
      <c r="U232" s="264" t="e">
        <f>+(+O232+#REF!)/M232</f>
        <v>#REF!</v>
      </c>
      <c r="V232" s="265">
        <f>+Q232-SUM(R232:T232)</f>
        <v>0</v>
      </c>
      <c r="W232" s="266">
        <f>IF(J232=2,V232,0)</f>
        <v>0</v>
      </c>
      <c r="X232" s="267">
        <f>IF(J232=1,V232,0)</f>
        <v>0</v>
      </c>
      <c r="Y232" s="268">
        <f>IF(G232=Precios!$AF$4,Precios!$AI$4,IF(G232=Precios!$AF$5,Precios!$AI$5,IF(G232=Precios!$AF$6,Precios!$AI$6,IF(G232=Precios!$AF$7,Precios!$AI$7,IF(G232=Precios!$AF$8,Precios!$AI$8,IF(G232=Precios!$AF$9,Precios!$AI$9,IF(G232=Precios!$AF$10,Precios!$AI$10,IF(G232=Precios!$AF$11,Precios!$AI$11,IF(G232=Precios!$AF$12,Precios!$AI$12,IF(G232=Precios!$AF$137,Precios!$AI$137,IF(G232=Precios!$AF$14,Precios!$AI$14,IF(G232=Precios!$AF$15,Precios!$AI$15,IF(G232=Precios!$AF$16,Precios!$AI$16,IF(G232=Precios!$AF$17,Precios!$AI$17,IF(G232=Precios!$AF$18,Precios!$AI$18,0)))))))))))))))*H232</f>
        <v>0</v>
      </c>
      <c r="Z232" s="269">
        <f>+V232-SUM(Y232:Y236)</f>
        <v>0</v>
      </c>
      <c r="AA232" s="270" t="e">
        <f>+Z232/M232</f>
        <v>#DIV/0!</v>
      </c>
    </row>
    <row r="233" spans="1:27" x14ac:dyDescent="0.25">
      <c r="A233" s="234"/>
      <c r="B233" s="40"/>
      <c r="C233" s="41"/>
      <c r="D233" s="42"/>
      <c r="E233" s="42"/>
      <c r="F233" s="42"/>
      <c r="G233" s="48"/>
      <c r="H233" s="50"/>
      <c r="I233" s="168">
        <f>IF(G233=Precios!$AF$4,Precios!$AG$4,IF(G233=Precios!$AF$5,Precios!$AG$5,IF(G233=Precios!$AF$6,Precios!$AG$6,IF(G233=Precios!$AF$7,Precios!$AG$7,IF(G233=Precios!$AF$8,Precios!$AG$8,IF(G233=Precios!$AF$9,Precios!$AG$9,IF(G233=Precios!$AF$10,Precios!$AG$10,IF(G233=Precios!$AF$11,Precios!$AG$11,IF(G233=Precios!$AF$12,Precios!$AG$12,IF(G233=Precios!$AF$137,Precios!$AG$137,IF(G233=Precios!$AF$14,Precios!$AG$14,IF(G233=Precios!$AF$15,Precios!$AG$15,IF(G233=Precios!$AF$16,Precios!$AG$16,IF(G233=Precios!$AF$17,Precios!$AG$17,IF(G233=Precios!$AF$18,Precios!$AG$18,0)))))))))))))))</f>
        <v>0</v>
      </c>
      <c r="J233" s="50"/>
      <c r="K233" s="169">
        <f>+IF(J233=1,I233,IF(J233=2,I233*(1-Precios!$AL$3),0))</f>
        <v>0</v>
      </c>
      <c r="L233" s="169">
        <f t="shared" si="14"/>
        <v>0</v>
      </c>
      <c r="M233" s="49"/>
      <c r="N233" s="43"/>
      <c r="O233" s="43"/>
      <c r="P233" s="43"/>
      <c r="Q233" s="43"/>
      <c r="R233" s="43"/>
      <c r="S233" s="43"/>
      <c r="T233" s="43"/>
      <c r="U233" s="91"/>
      <c r="V233" s="43"/>
      <c r="W233" s="43"/>
      <c r="X233" s="43"/>
      <c r="Y233" s="38">
        <f>IF(G233=Precios!$AF$4,Precios!$AI$4,IF(G233=Precios!$AF$5,Precios!$AI$5,IF(G233=Precios!$AF$6,Precios!$AI$6,IF(G233=Precios!$AF$7,Precios!$AI$7,IF(G233=Precios!$AF$8,Precios!$AI$8,IF(G233=Precios!$AF$9,Precios!$AI$9,IF(G233=Precios!$AF$10,Precios!$AI$10,IF(G233=Precios!$AF$11,Precios!$AI$11,IF(G233=Precios!$AF$12,Precios!$AI$12,IF(G233=Precios!$AF$137,Precios!$AI$137,IF(G233=Precios!$AF$14,Precios!$AI$14,IF(G233=Precios!$AF$15,Precios!$AI$15,IF(G233=Precios!$AF$16,Precios!$AI$16,IF(G233=Precios!$AF$17,Precios!$AI$17,IF(G233=Precios!$AF$18,Precios!$AI$18,0)))))))))))))))*H233</f>
        <v>0</v>
      </c>
      <c r="Z233" s="46"/>
      <c r="AA233" s="271"/>
    </row>
    <row r="234" spans="1:27" x14ac:dyDescent="0.25">
      <c r="A234" s="234"/>
      <c r="B234" s="40"/>
      <c r="C234" s="41"/>
      <c r="D234" s="42"/>
      <c r="E234" s="42"/>
      <c r="F234" s="42"/>
      <c r="G234" s="48"/>
      <c r="H234" s="50"/>
      <c r="I234" s="168">
        <f>IF(G234=Precios!$AF$4,Precios!$AG$4,IF(G234=Precios!$AF$5,Precios!$AG$5,IF(G234=Precios!$AF$6,Precios!$AG$6,IF(G234=Precios!$AF$7,Precios!$AG$7,IF(G234=Precios!$AF$8,Precios!$AG$8,IF(G234=Precios!$AF$9,Precios!$AG$9,IF(G234=Precios!$AF$10,Precios!$AG$10,IF(G234=Precios!$AF$11,Precios!$AG$11,IF(G234=Precios!$AF$12,Precios!$AG$12,IF(G234=Precios!$AF$137,Precios!$AG$137,IF(G234=Precios!$AF$14,Precios!$AG$14,IF(G234=Precios!$AF$15,Precios!$AG$15,IF(G234=Precios!$AF$16,Precios!$AG$16,IF(G234=Precios!$AF$17,Precios!$AG$17,IF(G234=Precios!$AF$18,Precios!$AG$18,0)))))))))))))))</f>
        <v>0</v>
      </c>
      <c r="J234" s="50"/>
      <c r="K234" s="169">
        <f>+IF(J234=1,I234,IF(J234=2,I234*(1-Precios!$AL$3),0))</f>
        <v>0</v>
      </c>
      <c r="L234" s="169">
        <f t="shared" si="14"/>
        <v>0</v>
      </c>
      <c r="M234" s="49"/>
      <c r="N234" s="43"/>
      <c r="O234" s="43"/>
      <c r="P234" s="43"/>
      <c r="Q234" s="43"/>
      <c r="R234" s="43"/>
      <c r="S234" s="43"/>
      <c r="T234" s="43"/>
      <c r="U234" s="91"/>
      <c r="V234" s="43"/>
      <c r="W234" s="43"/>
      <c r="X234" s="43"/>
      <c r="Y234" s="38">
        <f>IF(G234=Precios!$AF$4,Precios!$AI$4,IF(G234=Precios!$AF$5,Precios!$AI$5,IF(G234=Precios!$AF$6,Precios!$AI$6,IF(G234=Precios!$AF$7,Precios!$AI$7,IF(G234=Precios!$AF$8,Precios!$AI$8,IF(G234=Precios!$AF$9,Precios!$AI$9,IF(G234=Precios!$AF$10,Precios!$AI$10,IF(G234=Precios!$AF$11,Precios!$AI$11,IF(G234=Precios!$AF$12,Precios!$AI$12,IF(G234=Precios!$AF$137,Precios!$AI$137,IF(G234=Precios!$AF$14,Precios!$AI$14,IF(G234=Precios!$AF$15,Precios!$AI$15,IF(G234=Precios!$AF$16,Precios!$AI$16,IF(G234=Precios!$AF$17,Precios!$AI$17,IF(G234=Precios!$AF$18,Precios!$AI$18,0)))))))))))))))*H234</f>
        <v>0</v>
      </c>
      <c r="Z234" s="46"/>
      <c r="AA234" s="271"/>
    </row>
    <row r="235" spans="1:27" x14ac:dyDescent="0.25">
      <c r="A235" s="234"/>
      <c r="B235" s="40"/>
      <c r="C235" s="41"/>
      <c r="D235" s="42"/>
      <c r="E235" s="42"/>
      <c r="F235" s="42"/>
      <c r="G235" s="48"/>
      <c r="H235" s="50"/>
      <c r="I235" s="168">
        <f>IF(G235=Precios!$AF$4,Precios!$AG$4,IF(G235=Precios!$AF$5,Precios!$AG$5,IF(G235=Precios!$AF$6,Precios!$AG$6,IF(G235=Precios!$AF$7,Precios!$AG$7,IF(G235=Precios!$AF$8,Precios!$AG$8,IF(G235=Precios!$AF$9,Precios!$AG$9,IF(G235=Precios!$AF$10,Precios!$AG$10,IF(G235=Precios!$AF$11,Precios!$AG$11,IF(G235=Precios!$AF$12,Precios!$AG$12,IF(G235=Precios!$AF$137,Precios!$AG$137,IF(G235=Precios!$AF$14,Precios!$AG$14,IF(G235=Precios!$AF$15,Precios!$AG$15,IF(G235=Precios!$AF$16,Precios!$AG$16,IF(G235=Precios!$AF$17,Precios!$AG$17,IF(G235=Precios!$AF$18,Precios!$AG$18,0)))))))))))))))</f>
        <v>0</v>
      </c>
      <c r="J235" s="50"/>
      <c r="K235" s="169">
        <f>+IF(J235=1,I235,IF(J235=2,I235*(1-Precios!$AL$3),0))</f>
        <v>0</v>
      </c>
      <c r="L235" s="169">
        <f t="shared" si="14"/>
        <v>0</v>
      </c>
      <c r="M235" s="49"/>
      <c r="N235" s="43"/>
      <c r="O235" s="43"/>
      <c r="P235" s="43"/>
      <c r="Q235" s="43"/>
      <c r="R235" s="43"/>
      <c r="S235" s="43"/>
      <c r="T235" s="43"/>
      <c r="U235" s="91"/>
      <c r="V235" s="43"/>
      <c r="W235" s="43"/>
      <c r="X235" s="43"/>
      <c r="Y235" s="38">
        <f>IF(G235=Precios!$AF$4,Precios!$AI$4,IF(G235=Precios!$AF$5,Precios!$AI$5,IF(G235=Precios!$AF$6,Precios!$AI$6,IF(G235=Precios!$AF$7,Precios!$AI$7,IF(G235=Precios!$AF$8,Precios!$AI$8,IF(G235=Precios!$AF$9,Precios!$AI$9,IF(G235=Precios!$AF$10,Precios!$AI$10,IF(G235=Precios!$AF$11,Precios!$AI$11,IF(G235=Precios!$AF$12,Precios!$AI$12,IF(G235=Precios!$AF$137,Precios!$AI$137,IF(G235=Precios!$AF$14,Precios!$AI$14,IF(G235=Precios!$AF$15,Precios!$AI$15,IF(G235=Precios!$AF$16,Precios!$AI$16,IF(G235=Precios!$AF$17,Precios!$AI$17,IF(G235=Precios!$AF$18,Precios!$AI$18,0)))))))))))))))*H235</f>
        <v>0</v>
      </c>
      <c r="Z235" s="46"/>
      <c r="AA235" s="271"/>
    </row>
    <row r="236" spans="1:27" ht="15.75" thickBot="1" x14ac:dyDescent="0.3">
      <c r="A236" s="236"/>
      <c r="B236" s="237"/>
      <c r="C236" s="247"/>
      <c r="D236" s="239"/>
      <c r="E236" s="239"/>
      <c r="F236" s="239"/>
      <c r="G236" s="240"/>
      <c r="H236" s="241"/>
      <c r="I236" s="168">
        <f>IF(G236=Precios!$AF$4,Precios!$AG$4,IF(G236=Precios!$AF$5,Precios!$AG$5,IF(G236=Precios!$AF$6,Precios!$AG$6,IF(G236=Precios!$AF$7,Precios!$AG$7,IF(G236=Precios!$AF$8,Precios!$AG$8,IF(G236=Precios!$AF$9,Precios!$AG$9,IF(G236=Precios!$AF$10,Precios!$AG$10,IF(G236=Precios!$AF$11,Precios!$AG$11,IF(G236=Precios!$AF$12,Precios!$AG$12,IF(G236=Precios!$AF$137,Precios!$AG$137,IF(G236=Precios!$AF$14,Precios!$AG$14,IF(G236=Precios!$AF$15,Precios!$AG$15,IF(G236=Precios!$AF$16,Precios!$AG$16,IF(G236=Precios!$AF$17,Precios!$AG$17,IF(G236=Precios!$AF$18,Precios!$AG$18,0)))))))))))))))</f>
        <v>0</v>
      </c>
      <c r="J236" s="241"/>
      <c r="K236" s="243">
        <f>+IF(J236=1,I236,IF(J236=2,I236*(1-Precios!$AL$3),0))</f>
        <v>0</v>
      </c>
      <c r="L236" s="243">
        <f t="shared" si="14"/>
        <v>0</v>
      </c>
      <c r="M236" s="272"/>
      <c r="N236" s="273"/>
      <c r="O236" s="273"/>
      <c r="P236" s="273"/>
      <c r="Q236" s="273"/>
      <c r="R236" s="273"/>
      <c r="S236" s="273"/>
      <c r="T236" s="273"/>
      <c r="U236" s="274"/>
      <c r="V236" s="273"/>
      <c r="W236" s="273"/>
      <c r="X236" s="273"/>
      <c r="Y236" s="281">
        <f>IF(G236=Precios!$AF$4,Precios!$AI$4,IF(G236=Precios!$AF$5,Precios!$AI$5,IF(G236=Precios!$AF$6,Precios!$AI$6,IF(G236=Precios!$AF$7,Precios!$AI$7,IF(G236=Precios!$AF$8,Precios!$AI$8,IF(G236=Precios!$AF$9,Precios!$AI$9,IF(G236=Precios!$AF$10,Precios!$AI$10,IF(G236=Precios!$AF$11,Precios!$AI$11,IF(G236=Precios!$AF$12,Precios!$AI$12,IF(G236=Precios!$AF$137,Precios!$AI$137,IF(G236=Precios!$AF$14,Precios!$AI$14,IF(G236=Precios!$AF$15,Precios!$AI$15,IF(G236=Precios!$AF$16,Precios!$AI$16,IF(G236=Precios!$AF$17,Precios!$AI$17,IF(G236=Precios!$AF$18,Precios!$AI$18,0)))))))))))))))*H236</f>
        <v>0</v>
      </c>
      <c r="Z236" s="275"/>
      <c r="AA236" s="276"/>
    </row>
    <row r="237" spans="1:27" x14ac:dyDescent="0.25">
      <c r="A237" s="225"/>
      <c r="B237" s="226"/>
      <c r="C237" s="227"/>
      <c r="D237" s="228"/>
      <c r="E237" s="228"/>
      <c r="F237" s="228"/>
      <c r="G237" s="230"/>
      <c r="H237" s="231"/>
      <c r="I237" s="232">
        <f>IF(G237=Precios!$AF$4,Precios!$AG$4,IF(G237=Precios!$AF$5,Precios!$AG$5,IF(G237=Precios!$AF$6,Precios!$AG$6,IF(G237=Precios!$AF$7,Precios!$AG$7,IF(G237=Precios!$AF$8,Precios!$AG$8,IF(G237=Precios!$AF$9,Precios!$AG$9,IF(G237=Precios!$AF$10,Precios!$AG$10,IF(G237=Precios!$AF$11,Precios!$AG$11,IF(G237=Precios!$AF$12,Precios!$AG$12,IF(G237=Precios!$AF$137,Precios!$AG$137,IF(G237=Precios!$AF$14,Precios!$AG$14,IF(G237=Precios!$AF$15,Precios!$AG$15,IF(G237=Precios!$AF$16,Precios!$AG$16,IF(G237=Precios!$AF$17,Precios!$AG$17,IF(G237=Precios!$AF$18,Precios!$AG$18,0)))))))))))))))</f>
        <v>0</v>
      </c>
      <c r="J237" s="230"/>
      <c r="K237" s="233">
        <f>+IF(J237=1,I237,IF(J237=2,I237*(1-Precios!$AL$3),0))</f>
        <v>0</v>
      </c>
      <c r="L237" s="233">
        <f t="shared" si="14"/>
        <v>0</v>
      </c>
      <c r="M237" s="259">
        <f>+SUM(L237:L241)</f>
        <v>0</v>
      </c>
      <c r="N237" s="260">
        <f>+M237+P237+R237+S237</f>
        <v>0</v>
      </c>
      <c r="O237" s="261">
        <f>+IF(J237=1,N237*$O$181,0)</f>
        <v>0</v>
      </c>
      <c r="P237" s="262"/>
      <c r="Q237" s="263">
        <f>+N237-SUM(O237:P237)</f>
        <v>0</v>
      </c>
      <c r="R237" s="262"/>
      <c r="S237" s="262"/>
      <c r="T237" s="262"/>
      <c r="U237" s="264" t="e">
        <f>+(+O237+#REF!)/M237</f>
        <v>#REF!</v>
      </c>
      <c r="V237" s="265">
        <f>+Q237-SUM(R237:T237)</f>
        <v>0</v>
      </c>
      <c r="W237" s="266">
        <f>IF(J237=2,V237,0)</f>
        <v>0</v>
      </c>
      <c r="X237" s="267">
        <f>IF(J237=1,V237,0)</f>
        <v>0</v>
      </c>
      <c r="Y237" s="268">
        <f>IF(G237=Precios!$AF$4,Precios!$AI$4,IF(G237=Precios!$AF$5,Precios!$AI$5,IF(G237=Precios!$AF$6,Precios!$AI$6,IF(G237=Precios!$AF$7,Precios!$AI$7,IF(G237=Precios!$AF$8,Precios!$AI$8,IF(G237=Precios!$AF$9,Precios!$AI$9,IF(G237=Precios!$AF$10,Precios!$AI$10,IF(G237=Precios!$AF$11,Precios!$AI$11,IF(G237=Precios!$AF$12,Precios!$AI$12,IF(G237=Precios!$AF$137,Precios!$AI$137,IF(G237=Precios!$AF$14,Precios!$AI$14,IF(G237=Precios!$AF$15,Precios!$AI$15,IF(G237=Precios!$AF$16,Precios!$AI$16,IF(G237=Precios!$AF$17,Precios!$AI$17,IF(G237=Precios!$AF$18,Precios!$AI$18,0)))))))))))))))*H237</f>
        <v>0</v>
      </c>
      <c r="Z237" s="269">
        <f>+V237-SUM(Y237:Y241)</f>
        <v>0</v>
      </c>
      <c r="AA237" s="270" t="e">
        <f>+Z237/M237</f>
        <v>#DIV/0!</v>
      </c>
    </row>
    <row r="238" spans="1:27" x14ac:dyDescent="0.25">
      <c r="A238" s="234"/>
      <c r="B238" s="40"/>
      <c r="C238" s="41"/>
      <c r="D238" s="42"/>
      <c r="E238" s="42"/>
      <c r="F238" s="42"/>
      <c r="G238" s="48"/>
      <c r="H238" s="50"/>
      <c r="I238" s="168">
        <f>IF(G238=Precios!$AF$4,Precios!$AG$4,IF(G238=Precios!$AF$5,Precios!$AG$5,IF(G238=Precios!$AF$6,Precios!$AG$6,IF(G238=Precios!$AF$7,Precios!$AG$7,IF(G238=Precios!$AF$8,Precios!$AG$8,IF(G238=Precios!$AF$9,Precios!$AG$9,IF(G238=Precios!$AF$10,Precios!$AG$10,IF(G238=Precios!$AF$11,Precios!$AG$11,IF(G238=Precios!$AF$12,Precios!$AG$12,IF(G238=Precios!$AF$137,Precios!$AG$137,IF(G238=Precios!$AF$14,Precios!$AG$14,IF(G238=Precios!$AF$15,Precios!$AG$15,IF(G238=Precios!$AF$16,Precios!$AG$16,IF(G238=Precios!$AF$17,Precios!$AG$17,IF(G238=Precios!$AF$18,Precios!$AG$18,0)))))))))))))))</f>
        <v>0</v>
      </c>
      <c r="J238" s="50"/>
      <c r="K238" s="169">
        <f>+IF(J238=1,I238,IF(J238=2,I238*(1-Precios!$AL$3),0))</f>
        <v>0</v>
      </c>
      <c r="L238" s="169">
        <f t="shared" si="14"/>
        <v>0</v>
      </c>
      <c r="M238" s="49"/>
      <c r="N238" s="43"/>
      <c r="O238" s="43"/>
      <c r="P238" s="43"/>
      <c r="Q238" s="43"/>
      <c r="R238" s="43"/>
      <c r="S238" s="43"/>
      <c r="T238" s="43"/>
      <c r="U238" s="91"/>
      <c r="V238" s="43"/>
      <c r="W238" s="43"/>
      <c r="X238" s="43"/>
      <c r="Y238" s="38">
        <f>IF(G238=Precios!$AF$4,Precios!$AI$4,IF(G238=Precios!$AF$5,Precios!$AI$5,IF(G238=Precios!$AF$6,Precios!$AI$6,IF(G238=Precios!$AF$7,Precios!$AI$7,IF(G238=Precios!$AF$8,Precios!$AI$8,IF(G238=Precios!$AF$9,Precios!$AI$9,IF(G238=Precios!$AF$10,Precios!$AI$10,IF(G238=Precios!$AF$11,Precios!$AI$11,IF(G238=Precios!$AF$12,Precios!$AI$12,IF(G238=Precios!$AF$137,Precios!$AI$137,IF(G238=Precios!$AF$14,Precios!$AI$14,IF(G238=Precios!$AF$15,Precios!$AI$15,IF(G238=Precios!$AF$16,Precios!$AI$16,IF(G238=Precios!$AF$17,Precios!$AI$17,IF(G238=Precios!$AF$18,Precios!$AI$18,0)))))))))))))))*H238</f>
        <v>0</v>
      </c>
      <c r="Z238" s="46"/>
      <c r="AA238" s="271"/>
    </row>
    <row r="239" spans="1:27" x14ac:dyDescent="0.25">
      <c r="A239" s="234"/>
      <c r="B239" s="40"/>
      <c r="C239" s="41"/>
      <c r="D239" s="42"/>
      <c r="E239" s="42"/>
      <c r="F239" s="42"/>
      <c r="G239" s="48"/>
      <c r="H239" s="50"/>
      <c r="I239" s="168">
        <f>IF(G239=Precios!$AF$4,Precios!$AG$4,IF(G239=Precios!$AF$5,Precios!$AG$5,IF(G239=Precios!$AF$6,Precios!$AG$6,IF(G239=Precios!$AF$7,Precios!$AG$7,IF(G239=Precios!$AF$8,Precios!$AG$8,IF(G239=Precios!$AF$9,Precios!$AG$9,IF(G239=Precios!$AF$10,Precios!$AG$10,IF(G239=Precios!$AF$11,Precios!$AG$11,IF(G239=Precios!$AF$12,Precios!$AG$12,IF(G239=Precios!$AF$137,Precios!$AG$137,IF(G239=Precios!$AF$14,Precios!$AG$14,IF(G239=Precios!$AF$15,Precios!$AG$15,IF(G239=Precios!$AF$16,Precios!$AG$16,IF(G239=Precios!$AF$17,Precios!$AG$17,IF(G239=Precios!$AF$18,Precios!$AG$18,0)))))))))))))))</f>
        <v>0</v>
      </c>
      <c r="J239" s="50"/>
      <c r="K239" s="169">
        <f>+IF(J239=1,I239,IF(J239=2,I239*(1-Precios!$AL$3),0))</f>
        <v>0</v>
      </c>
      <c r="L239" s="169">
        <f t="shared" si="14"/>
        <v>0</v>
      </c>
      <c r="M239" s="49"/>
      <c r="N239" s="43"/>
      <c r="O239" s="43"/>
      <c r="P239" s="43"/>
      <c r="Q239" s="43"/>
      <c r="R239" s="43"/>
      <c r="S239" s="43"/>
      <c r="T239" s="43"/>
      <c r="U239" s="91"/>
      <c r="V239" s="43"/>
      <c r="W239" s="43"/>
      <c r="X239" s="43"/>
      <c r="Y239" s="38">
        <f>IF(G239=Precios!$AF$4,Precios!$AI$4,IF(G239=Precios!$AF$5,Precios!$AI$5,IF(G239=Precios!$AF$6,Precios!$AI$6,IF(G239=Precios!$AF$7,Precios!$AI$7,IF(G239=Precios!$AF$8,Precios!$AI$8,IF(G239=Precios!$AF$9,Precios!$AI$9,IF(G239=Precios!$AF$10,Precios!$AI$10,IF(G239=Precios!$AF$11,Precios!$AI$11,IF(G239=Precios!$AF$12,Precios!$AI$12,IF(G239=Precios!$AF$137,Precios!$AI$137,IF(G239=Precios!$AF$14,Precios!$AI$14,IF(G239=Precios!$AF$15,Precios!$AI$15,IF(G239=Precios!$AF$16,Precios!$AI$16,IF(G239=Precios!$AF$17,Precios!$AI$17,IF(G239=Precios!$AF$18,Precios!$AI$18,0)))))))))))))))*H239</f>
        <v>0</v>
      </c>
      <c r="Z239" s="46"/>
      <c r="AA239" s="271"/>
    </row>
    <row r="240" spans="1:27" x14ac:dyDescent="0.25">
      <c r="A240" s="234"/>
      <c r="B240" s="40"/>
      <c r="C240" s="41"/>
      <c r="D240" s="42"/>
      <c r="E240" s="42"/>
      <c r="F240" s="42"/>
      <c r="G240" s="48"/>
      <c r="H240" s="50"/>
      <c r="I240" s="168">
        <f>IF(G240=Precios!$AF$4,Precios!$AG$4,IF(G240=Precios!$AF$5,Precios!$AG$5,IF(G240=Precios!$AF$6,Precios!$AG$6,IF(G240=Precios!$AF$7,Precios!$AG$7,IF(G240=Precios!$AF$8,Precios!$AG$8,IF(G240=Precios!$AF$9,Precios!$AG$9,IF(G240=Precios!$AF$10,Precios!$AG$10,IF(G240=Precios!$AF$11,Precios!$AG$11,IF(G240=Precios!$AF$12,Precios!$AG$12,IF(G240=Precios!$AF$137,Precios!$AG$137,IF(G240=Precios!$AF$14,Precios!$AG$14,IF(G240=Precios!$AF$15,Precios!$AG$15,IF(G240=Precios!$AF$16,Precios!$AG$16,IF(G240=Precios!$AF$17,Precios!$AG$17,IF(G240=Precios!$AF$18,Precios!$AG$18,0)))))))))))))))</f>
        <v>0</v>
      </c>
      <c r="J240" s="50"/>
      <c r="K240" s="169">
        <f>+IF(J240=1,I240,IF(J240=2,I240*(1-Precios!$AL$3),0))</f>
        <v>0</v>
      </c>
      <c r="L240" s="169">
        <f t="shared" si="14"/>
        <v>0</v>
      </c>
      <c r="M240" s="49"/>
      <c r="N240" s="43"/>
      <c r="O240" s="43"/>
      <c r="P240" s="43"/>
      <c r="Q240" s="43"/>
      <c r="R240" s="43"/>
      <c r="S240" s="43"/>
      <c r="T240" s="43"/>
      <c r="U240" s="91"/>
      <c r="V240" s="43"/>
      <c r="W240" s="43"/>
      <c r="X240" s="43"/>
      <c r="Y240" s="38">
        <f>IF(G240=Precios!$AF$4,Precios!$AI$4,IF(G240=Precios!$AF$5,Precios!$AI$5,IF(G240=Precios!$AF$6,Precios!$AI$6,IF(G240=Precios!$AF$7,Precios!$AI$7,IF(G240=Precios!$AF$8,Precios!$AI$8,IF(G240=Precios!$AF$9,Precios!$AI$9,IF(G240=Precios!$AF$10,Precios!$AI$10,IF(G240=Precios!$AF$11,Precios!$AI$11,IF(G240=Precios!$AF$12,Precios!$AI$12,IF(G240=Precios!$AF$137,Precios!$AI$137,IF(G240=Precios!$AF$14,Precios!$AI$14,IF(G240=Precios!$AF$15,Precios!$AI$15,IF(G240=Precios!$AF$16,Precios!$AI$16,IF(G240=Precios!$AF$17,Precios!$AI$17,IF(G240=Precios!$AF$18,Precios!$AI$18,0)))))))))))))))*H240</f>
        <v>0</v>
      </c>
      <c r="Z240" s="46"/>
      <c r="AA240" s="271"/>
    </row>
    <row r="241" spans="1:27" ht="15.75" thickBot="1" x14ac:dyDescent="0.3">
      <c r="A241" s="236"/>
      <c r="B241" s="237"/>
      <c r="C241" s="247"/>
      <c r="D241" s="239"/>
      <c r="E241" s="239"/>
      <c r="F241" s="239"/>
      <c r="G241" s="240"/>
      <c r="H241" s="241"/>
      <c r="I241" s="168">
        <f>IF(G241=Precios!$AF$4,Precios!$AG$4,IF(G241=Precios!$AF$5,Precios!$AG$5,IF(G241=Precios!$AF$6,Precios!$AG$6,IF(G241=Precios!$AF$7,Precios!$AG$7,IF(G241=Precios!$AF$8,Precios!$AG$8,IF(G241=Precios!$AF$9,Precios!$AG$9,IF(G241=Precios!$AF$10,Precios!$AG$10,IF(G241=Precios!$AF$11,Precios!$AG$11,IF(G241=Precios!$AF$12,Precios!$AG$12,IF(G241=Precios!$AF$137,Precios!$AG$137,IF(G241=Precios!$AF$14,Precios!$AG$14,IF(G241=Precios!$AF$15,Precios!$AG$15,IF(G241=Precios!$AF$16,Precios!$AG$16,IF(G241=Precios!$AF$17,Precios!$AG$17,IF(G241=Precios!$AF$18,Precios!$AG$18,0)))))))))))))))</f>
        <v>0</v>
      </c>
      <c r="J241" s="241"/>
      <c r="K241" s="243">
        <f>+IF(J241=1,I241,IF(J241=2,I241*(1-Precios!$AL$3),0))</f>
        <v>0</v>
      </c>
      <c r="L241" s="243">
        <f t="shared" si="14"/>
        <v>0</v>
      </c>
      <c r="M241" s="272"/>
      <c r="N241" s="273"/>
      <c r="O241" s="273"/>
      <c r="P241" s="273"/>
      <c r="Q241" s="273"/>
      <c r="R241" s="273"/>
      <c r="S241" s="273"/>
      <c r="T241" s="273"/>
      <c r="U241" s="274"/>
      <c r="V241" s="273"/>
      <c r="W241" s="273"/>
      <c r="X241" s="273"/>
      <c r="Y241" s="281">
        <f>IF(G241=Precios!$AF$4,Precios!$AI$4,IF(G241=Precios!$AF$5,Precios!$AI$5,IF(G241=Precios!$AF$6,Precios!$AI$6,IF(G241=Precios!$AF$7,Precios!$AI$7,IF(G241=Precios!$AF$8,Precios!$AI$8,IF(G241=Precios!$AF$9,Precios!$AI$9,IF(G241=Precios!$AF$10,Precios!$AI$10,IF(G241=Precios!$AF$11,Precios!$AI$11,IF(G241=Precios!$AF$12,Precios!$AI$12,IF(G241=Precios!$AF$137,Precios!$AI$137,IF(G241=Precios!$AF$14,Precios!$AI$14,IF(G241=Precios!$AF$15,Precios!$AI$15,IF(G241=Precios!$AF$16,Precios!$AI$16,IF(G241=Precios!$AF$17,Precios!$AI$17,IF(G241=Precios!$AF$18,Precios!$AI$18,0)))))))))))))))*H241</f>
        <v>0</v>
      </c>
      <c r="Z241" s="275"/>
      <c r="AA241" s="276"/>
    </row>
    <row r="242" spans="1:27" x14ac:dyDescent="0.25">
      <c r="A242" s="225"/>
      <c r="B242" s="226"/>
      <c r="C242" s="227"/>
      <c r="D242" s="228"/>
      <c r="E242" s="228"/>
      <c r="F242" s="228"/>
      <c r="G242" s="230"/>
      <c r="H242" s="231"/>
      <c r="I242" s="232">
        <f>IF(G242=Precios!$AF$4,Precios!$AG$4,IF(G242=Precios!$AF$5,Precios!$AG$5,IF(G242=Precios!$AF$6,Precios!$AG$6,IF(G242=Precios!$AF$7,Precios!$AG$7,IF(G242=Precios!$AF$8,Precios!$AG$8,IF(G242=Precios!$AF$9,Precios!$AG$9,IF(G242=Precios!$AF$10,Precios!$AG$10,IF(G242=Precios!$AF$11,Precios!$AG$11,IF(G242=Precios!$AF$12,Precios!$AG$12,IF(G242=Precios!$AF$137,Precios!$AG$137,IF(G242=Precios!$AF$14,Precios!$AG$14,IF(G242=Precios!$AF$15,Precios!$AG$15,IF(G242=Precios!$AF$16,Precios!$AG$16,IF(G242=Precios!$AF$17,Precios!$AG$17,IF(G242=Precios!$AF$18,Precios!$AG$18,0)))))))))))))))</f>
        <v>0</v>
      </c>
      <c r="J242" s="230"/>
      <c r="K242" s="233">
        <f>+IF(J242=1,I242,IF(J242=2,I242*(1-Precios!$AL$3),0))</f>
        <v>0</v>
      </c>
      <c r="L242" s="233">
        <f t="shared" si="14"/>
        <v>0</v>
      </c>
      <c r="M242" s="259">
        <f>+SUM(L242:L246)</f>
        <v>0</v>
      </c>
      <c r="N242" s="260">
        <f>+M242+P242+R242+S242</f>
        <v>0</v>
      </c>
      <c r="O242" s="261">
        <f>+IF(J242=1,N242*$O$181,0)</f>
        <v>0</v>
      </c>
      <c r="P242" s="262"/>
      <c r="Q242" s="263">
        <f>+N242-SUM(O242:P242)</f>
        <v>0</v>
      </c>
      <c r="R242" s="262"/>
      <c r="S242" s="262"/>
      <c r="T242" s="262"/>
      <c r="U242" s="264" t="e">
        <f>+(+O242+#REF!)/M242</f>
        <v>#REF!</v>
      </c>
      <c r="V242" s="265">
        <f>+Q242-SUM(R242:T242)</f>
        <v>0</v>
      </c>
      <c r="W242" s="266">
        <f>IF(J242=2,V242,0)</f>
        <v>0</v>
      </c>
      <c r="X242" s="267">
        <f>IF(J242=1,V242,0)</f>
        <v>0</v>
      </c>
      <c r="Y242" s="268">
        <f>IF(G242=Precios!$AF$4,Precios!$AI$4,IF(G242=Precios!$AF$5,Precios!$AI$5,IF(G242=Precios!$AF$6,Precios!$AI$6,IF(G242=Precios!$AF$7,Precios!$AI$7,IF(G242=Precios!$AF$8,Precios!$AI$8,IF(G242=Precios!$AF$9,Precios!$AI$9,IF(G242=Precios!$AF$10,Precios!$AI$10,IF(G242=Precios!$AF$11,Precios!$AI$11,IF(G242=Precios!$AF$12,Precios!$AI$12,IF(G242=Precios!$AF$137,Precios!$AI$137,IF(G242=Precios!$AF$14,Precios!$AI$14,IF(G242=Precios!$AF$15,Precios!$AI$15,IF(G242=Precios!$AF$16,Precios!$AI$16,IF(G242=Precios!$AF$17,Precios!$AI$17,IF(G242=Precios!$AF$18,Precios!$AI$18,0)))))))))))))))*H242</f>
        <v>0</v>
      </c>
      <c r="Z242" s="269">
        <f>+V242-SUM(Y242:Y246)</f>
        <v>0</v>
      </c>
      <c r="AA242" s="270" t="e">
        <f>+Z242/M242</f>
        <v>#DIV/0!</v>
      </c>
    </row>
    <row r="243" spans="1:27" x14ac:dyDescent="0.25">
      <c r="A243" s="234"/>
      <c r="B243" s="40"/>
      <c r="C243" s="41"/>
      <c r="D243" s="42"/>
      <c r="E243" s="42"/>
      <c r="F243" s="42"/>
      <c r="G243" s="48"/>
      <c r="H243" s="50"/>
      <c r="I243" s="168">
        <f>IF(G243=Precios!$AF$4,Precios!$AG$4,IF(G243=Precios!$AF$5,Precios!$AG$5,IF(G243=Precios!$AF$6,Precios!$AG$6,IF(G243=Precios!$AF$7,Precios!$AG$7,IF(G243=Precios!$AF$8,Precios!$AG$8,IF(G243=Precios!$AF$9,Precios!$AG$9,IF(G243=Precios!$AF$10,Precios!$AG$10,IF(G243=Precios!$AF$11,Precios!$AG$11,IF(G243=Precios!$AF$12,Precios!$AG$12,IF(G243=Precios!$AF$137,Precios!$AG$137,IF(G243=Precios!$AF$14,Precios!$AG$14,IF(G243=Precios!$AF$15,Precios!$AG$15,IF(G243=Precios!$AF$16,Precios!$AG$16,IF(G243=Precios!$AF$17,Precios!$AG$17,IF(G243=Precios!$AF$18,Precios!$AG$18,0)))))))))))))))</f>
        <v>0</v>
      </c>
      <c r="J243" s="50"/>
      <c r="K243" s="169">
        <f>+IF(J243=1,I243,IF(J243=2,I243*(1-Precios!$AL$3),0))</f>
        <v>0</v>
      </c>
      <c r="L243" s="169">
        <f t="shared" si="14"/>
        <v>0</v>
      </c>
      <c r="M243" s="49"/>
      <c r="N243" s="43"/>
      <c r="O243" s="43"/>
      <c r="P243" s="43"/>
      <c r="Q243" s="43"/>
      <c r="R243" s="43"/>
      <c r="S243" s="43"/>
      <c r="T243" s="43"/>
      <c r="U243" s="91"/>
      <c r="V243" s="43"/>
      <c r="W243" s="43"/>
      <c r="X243" s="43"/>
      <c r="Y243" s="38">
        <f>IF(G243=Precios!$AF$4,Precios!$AI$4,IF(G243=Precios!$AF$5,Precios!$AI$5,IF(G243=Precios!$AF$6,Precios!$AI$6,IF(G243=Precios!$AF$7,Precios!$AI$7,IF(G243=Precios!$AF$8,Precios!$AI$8,IF(G243=Precios!$AF$9,Precios!$AI$9,IF(G243=Precios!$AF$10,Precios!$AI$10,IF(G243=Precios!$AF$11,Precios!$AI$11,IF(G243=Precios!$AF$12,Precios!$AI$12,IF(G243=Precios!$AF$137,Precios!$AI$137,IF(G243=Precios!$AF$14,Precios!$AI$14,IF(G243=Precios!$AF$15,Precios!$AI$15,IF(G243=Precios!$AF$16,Precios!$AI$16,IF(G243=Precios!$AF$17,Precios!$AI$17,IF(G243=Precios!$AF$18,Precios!$AI$18,0)))))))))))))))*H243</f>
        <v>0</v>
      </c>
      <c r="Z243" s="46"/>
      <c r="AA243" s="271"/>
    </row>
    <row r="244" spans="1:27" x14ac:dyDescent="0.25">
      <c r="A244" s="234"/>
      <c r="B244" s="40"/>
      <c r="C244" s="41"/>
      <c r="D244" s="42"/>
      <c r="E244" s="42"/>
      <c r="F244" s="42"/>
      <c r="G244" s="48"/>
      <c r="H244" s="50"/>
      <c r="I244" s="168">
        <f>IF(G244=Precios!$AF$4,Precios!$AG$4,IF(G244=Precios!$AF$5,Precios!$AG$5,IF(G244=Precios!$AF$6,Precios!$AG$6,IF(G244=Precios!$AF$7,Precios!$AG$7,IF(G244=Precios!$AF$8,Precios!$AG$8,IF(G244=Precios!$AF$9,Precios!$AG$9,IF(G244=Precios!$AF$10,Precios!$AG$10,IF(G244=Precios!$AF$11,Precios!$AG$11,IF(G244=Precios!$AF$12,Precios!$AG$12,IF(G244=Precios!$AF$137,Precios!$AG$137,IF(G244=Precios!$AF$14,Precios!$AG$14,IF(G244=Precios!$AF$15,Precios!$AG$15,IF(G244=Precios!$AF$16,Precios!$AG$16,IF(G244=Precios!$AF$17,Precios!$AG$17,IF(G244=Precios!$AF$18,Precios!$AG$18,0)))))))))))))))</f>
        <v>0</v>
      </c>
      <c r="J244" s="50"/>
      <c r="K244" s="169">
        <f>+IF(J244=1,I244,IF(J244=2,I244*(1-Precios!$AL$3),0))</f>
        <v>0</v>
      </c>
      <c r="L244" s="169">
        <f t="shared" si="14"/>
        <v>0</v>
      </c>
      <c r="M244" s="49"/>
      <c r="N244" s="43"/>
      <c r="O244" s="43"/>
      <c r="P244" s="43"/>
      <c r="Q244" s="43"/>
      <c r="R244" s="43"/>
      <c r="S244" s="43"/>
      <c r="T244" s="43"/>
      <c r="U244" s="91"/>
      <c r="V244" s="43"/>
      <c r="W244" s="43"/>
      <c r="X244" s="43"/>
      <c r="Y244" s="38">
        <f>IF(G244=Precios!$AF$4,Precios!$AI$4,IF(G244=Precios!$AF$5,Precios!$AI$5,IF(G244=Precios!$AF$6,Precios!$AI$6,IF(G244=Precios!$AF$7,Precios!$AI$7,IF(G244=Precios!$AF$8,Precios!$AI$8,IF(G244=Precios!$AF$9,Precios!$AI$9,IF(G244=Precios!$AF$10,Precios!$AI$10,IF(G244=Precios!$AF$11,Precios!$AI$11,IF(G244=Precios!$AF$12,Precios!$AI$12,IF(G244=Precios!$AF$137,Precios!$AI$137,IF(G244=Precios!$AF$14,Precios!$AI$14,IF(G244=Precios!$AF$15,Precios!$AI$15,IF(G244=Precios!$AF$16,Precios!$AI$16,IF(G244=Precios!$AF$17,Precios!$AI$17,IF(G244=Precios!$AF$18,Precios!$AI$18,0)))))))))))))))*H244</f>
        <v>0</v>
      </c>
      <c r="Z244" s="46"/>
      <c r="AA244" s="271"/>
    </row>
    <row r="245" spans="1:27" x14ac:dyDescent="0.25">
      <c r="A245" s="234"/>
      <c r="B245" s="40"/>
      <c r="C245" s="41"/>
      <c r="D245" s="42"/>
      <c r="E245" s="42"/>
      <c r="F245" s="42"/>
      <c r="G245" s="48"/>
      <c r="H245" s="50"/>
      <c r="I245" s="168">
        <f>IF(G245=Precios!$AF$4,Precios!$AG$4,IF(G245=Precios!$AF$5,Precios!$AG$5,IF(G245=Precios!$AF$6,Precios!$AG$6,IF(G245=Precios!$AF$7,Precios!$AG$7,IF(G245=Precios!$AF$8,Precios!$AG$8,IF(G245=Precios!$AF$9,Precios!$AG$9,IF(G245=Precios!$AF$10,Precios!$AG$10,IF(G245=Precios!$AF$11,Precios!$AG$11,IF(G245=Precios!$AF$12,Precios!$AG$12,IF(G245=Precios!$AF$137,Precios!$AG$137,IF(G245=Precios!$AF$14,Precios!$AG$14,IF(G245=Precios!$AF$15,Precios!$AG$15,IF(G245=Precios!$AF$16,Precios!$AG$16,IF(G245=Precios!$AF$17,Precios!$AG$17,IF(G245=Precios!$AF$18,Precios!$AG$18,0)))))))))))))))</f>
        <v>0</v>
      </c>
      <c r="J245" s="50"/>
      <c r="K245" s="169">
        <f>+IF(J245=1,I245,IF(J245=2,I245*(1-Precios!$AL$3),0))</f>
        <v>0</v>
      </c>
      <c r="L245" s="169">
        <f t="shared" si="14"/>
        <v>0</v>
      </c>
      <c r="M245" s="49"/>
      <c r="N245" s="43"/>
      <c r="O245" s="43"/>
      <c r="P245" s="43"/>
      <c r="Q245" s="43"/>
      <c r="R245" s="43"/>
      <c r="S245" s="43"/>
      <c r="T245" s="43"/>
      <c r="U245" s="91"/>
      <c r="V245" s="43"/>
      <c r="W245" s="43"/>
      <c r="X245" s="43"/>
      <c r="Y245" s="38">
        <f>IF(G245=Precios!$AF$4,Precios!$AI$4,IF(G245=Precios!$AF$5,Precios!$AI$5,IF(G245=Precios!$AF$6,Precios!$AI$6,IF(G245=Precios!$AF$7,Precios!$AI$7,IF(G245=Precios!$AF$8,Precios!$AI$8,IF(G245=Precios!$AF$9,Precios!$AI$9,IF(G245=Precios!$AF$10,Precios!$AI$10,IF(G245=Precios!$AF$11,Precios!$AI$11,IF(G245=Precios!$AF$12,Precios!$AI$12,IF(G245=Precios!$AF$137,Precios!$AI$137,IF(G245=Precios!$AF$14,Precios!$AI$14,IF(G245=Precios!$AF$15,Precios!$AI$15,IF(G245=Precios!$AF$16,Precios!$AI$16,IF(G245=Precios!$AF$17,Precios!$AI$17,IF(G245=Precios!$AF$18,Precios!$AI$18,0)))))))))))))))*H245</f>
        <v>0</v>
      </c>
      <c r="Z245" s="46"/>
      <c r="AA245" s="271"/>
    </row>
    <row r="246" spans="1:27" ht="15.75" thickBot="1" x14ac:dyDescent="0.3">
      <c r="A246" s="236"/>
      <c r="B246" s="237"/>
      <c r="C246" s="247"/>
      <c r="D246" s="239"/>
      <c r="E246" s="239"/>
      <c r="F246" s="239"/>
      <c r="G246" s="240"/>
      <c r="H246" s="241"/>
      <c r="I246" s="168">
        <f>IF(G246=Precios!$AF$4,Precios!$AG$4,IF(G246=Precios!$AF$5,Precios!$AG$5,IF(G246=Precios!$AF$6,Precios!$AG$6,IF(G246=Precios!$AF$7,Precios!$AG$7,IF(G246=Precios!$AF$8,Precios!$AG$8,IF(G246=Precios!$AF$9,Precios!$AG$9,IF(G246=Precios!$AF$10,Precios!$AG$10,IF(G246=Precios!$AF$11,Precios!$AG$11,IF(G246=Precios!$AF$12,Precios!$AG$12,IF(G246=Precios!$AF$137,Precios!$AG$137,IF(G246=Precios!$AF$14,Precios!$AG$14,IF(G246=Precios!$AF$15,Precios!$AG$15,IF(G246=Precios!$AF$16,Precios!$AG$16,IF(G246=Precios!$AF$17,Precios!$AG$17,IF(G246=Precios!$AF$18,Precios!$AG$18,0)))))))))))))))</f>
        <v>0</v>
      </c>
      <c r="J246" s="241"/>
      <c r="K246" s="243">
        <f>+IF(J246=1,I246,IF(J246=2,I246*(1-Precios!$AL$3),0))</f>
        <v>0</v>
      </c>
      <c r="L246" s="243">
        <f t="shared" si="14"/>
        <v>0</v>
      </c>
      <c r="M246" s="272"/>
      <c r="N246" s="273"/>
      <c r="O246" s="273"/>
      <c r="P246" s="273"/>
      <c r="Q246" s="273"/>
      <c r="R246" s="273"/>
      <c r="S246" s="273"/>
      <c r="T246" s="273"/>
      <c r="U246" s="274"/>
      <c r="V246" s="273"/>
      <c r="W246" s="273"/>
      <c r="X246" s="273"/>
      <c r="Y246" s="281">
        <f>IF(G246=Precios!$AF$4,Precios!$AI$4,IF(G246=Precios!$AF$5,Precios!$AI$5,IF(G246=Precios!$AF$6,Precios!$AI$6,IF(G246=Precios!$AF$7,Precios!$AI$7,IF(G246=Precios!$AF$8,Precios!$AI$8,IF(G246=Precios!$AF$9,Precios!$AI$9,IF(G246=Precios!$AF$10,Precios!$AI$10,IF(G246=Precios!$AF$11,Precios!$AI$11,IF(G246=Precios!$AF$12,Precios!$AI$12,IF(G246=Precios!$AF$137,Precios!$AI$137,IF(G246=Precios!$AF$14,Precios!$AI$14,IF(G246=Precios!$AF$15,Precios!$AI$15,IF(G246=Precios!$AF$16,Precios!$AI$16,IF(G246=Precios!$AF$17,Precios!$AI$17,IF(G246=Precios!$AF$18,Precios!$AI$18,0)))))))))))))))*H246</f>
        <v>0</v>
      </c>
      <c r="Z246" s="275"/>
      <c r="AA246" s="276"/>
    </row>
    <row r="247" spans="1:27" x14ac:dyDescent="0.25">
      <c r="A247" s="225"/>
      <c r="B247" s="226"/>
      <c r="C247" s="227"/>
      <c r="D247" s="228"/>
      <c r="E247" s="228"/>
      <c r="F247" s="228"/>
      <c r="G247" s="230"/>
      <c r="H247" s="231"/>
      <c r="I247" s="232">
        <f>IF(G247=Precios!$AF$4,Precios!$AG$4,IF(G247=Precios!$AF$5,Precios!$AG$5,IF(G247=Precios!$AF$6,Precios!$AG$6,IF(G247=Precios!$AF$7,Precios!$AG$7,IF(G247=Precios!$AF$8,Precios!$AG$8,IF(G247=Precios!$AF$9,Precios!$AG$9,IF(G247=Precios!$AF$10,Precios!$AG$10,IF(G247=Precios!$AF$11,Precios!$AG$11,IF(G247=Precios!$AF$12,Precios!$AG$12,IF(G247=Precios!$AF$137,Precios!$AG$137,IF(G247=Precios!$AF$14,Precios!$AG$14,IF(G247=Precios!$AF$15,Precios!$AG$15,IF(G247=Precios!$AF$16,Precios!$AG$16,IF(G247=Precios!$AF$17,Precios!$AG$17,IF(G247=Precios!$AF$18,Precios!$AG$18,0)))))))))))))))</f>
        <v>0</v>
      </c>
      <c r="J247" s="230"/>
      <c r="K247" s="233">
        <f>+IF(J247=1,I247,IF(J247=2,I247*(1-Precios!$AL$3),0))</f>
        <v>0</v>
      </c>
      <c r="L247" s="233">
        <f t="shared" si="14"/>
        <v>0</v>
      </c>
      <c r="M247" s="259">
        <f>+SUM(L247:L251)</f>
        <v>0</v>
      </c>
      <c r="N247" s="260">
        <f>+M247+P247+R247+S247</f>
        <v>0</v>
      </c>
      <c r="O247" s="261">
        <f>+IF(J247=1,N247*$O$181,0)</f>
        <v>0</v>
      </c>
      <c r="P247" s="262"/>
      <c r="Q247" s="263">
        <f>+N247-SUM(O247:P247)</f>
        <v>0</v>
      </c>
      <c r="R247" s="262"/>
      <c r="S247" s="262"/>
      <c r="T247" s="262"/>
      <c r="U247" s="264" t="e">
        <f>+(+O247+#REF!)/M247</f>
        <v>#REF!</v>
      </c>
      <c r="V247" s="265">
        <f>+Q247-SUM(R247:T247)</f>
        <v>0</v>
      </c>
      <c r="W247" s="266">
        <f>IF(J247=2,V247,0)</f>
        <v>0</v>
      </c>
      <c r="X247" s="267">
        <f>IF(J247=1,V247,0)</f>
        <v>0</v>
      </c>
      <c r="Y247" s="268">
        <f>IF(G247=Precios!$AF$4,Precios!$AI$4,IF(G247=Precios!$AF$5,Precios!$AI$5,IF(G247=Precios!$AF$6,Precios!$AI$6,IF(G247=Precios!$AF$7,Precios!$AI$7,IF(G247=Precios!$AF$8,Precios!$AI$8,IF(G247=Precios!$AF$9,Precios!$AI$9,IF(G247=Precios!$AF$10,Precios!$AI$10,IF(G247=Precios!$AF$11,Precios!$AI$11,IF(G247=Precios!$AF$12,Precios!$AI$12,IF(G247=Precios!$AF$137,Precios!$AI$137,IF(G247=Precios!$AF$14,Precios!$AI$14,IF(G247=Precios!$AF$15,Precios!$AI$15,IF(G247=Precios!$AF$16,Precios!$AI$16,IF(G247=Precios!$AF$17,Precios!$AI$17,IF(G247=Precios!$AF$18,Precios!$AI$18,0)))))))))))))))*H247</f>
        <v>0</v>
      </c>
      <c r="Z247" s="269">
        <f>+V247-SUM(Y247:Y251)</f>
        <v>0</v>
      </c>
      <c r="AA247" s="270" t="e">
        <f>+Z247/M247</f>
        <v>#DIV/0!</v>
      </c>
    </row>
    <row r="248" spans="1:27" x14ac:dyDescent="0.25">
      <c r="A248" s="234"/>
      <c r="B248" s="40"/>
      <c r="C248" s="41"/>
      <c r="D248" s="42"/>
      <c r="E248" s="42"/>
      <c r="F248" s="42"/>
      <c r="G248" s="48"/>
      <c r="H248" s="50"/>
      <c r="I248" s="168">
        <f>IF(G248=Precios!$AF$4,Precios!$AG$4,IF(G248=Precios!$AF$5,Precios!$AG$5,IF(G248=Precios!$AF$6,Precios!$AG$6,IF(G248=Precios!$AF$7,Precios!$AG$7,IF(G248=Precios!$AF$8,Precios!$AG$8,IF(G248=Precios!$AF$9,Precios!$AG$9,IF(G248=Precios!$AF$10,Precios!$AG$10,IF(G248=Precios!$AF$11,Precios!$AG$11,IF(G248=Precios!$AF$12,Precios!$AG$12,IF(G248=Precios!$AF$137,Precios!$AG$137,IF(G248=Precios!$AF$14,Precios!$AG$14,IF(G248=Precios!$AF$15,Precios!$AG$15,IF(G248=Precios!$AF$16,Precios!$AG$16,IF(G248=Precios!$AF$17,Precios!$AG$17,IF(G248=Precios!$AF$18,Precios!$AG$18,0)))))))))))))))</f>
        <v>0</v>
      </c>
      <c r="J248" s="50"/>
      <c r="K248" s="169">
        <f>+IF(J248=1,I248,IF(J248=2,I248*(1-Precios!$AL$3),0))</f>
        <v>0</v>
      </c>
      <c r="L248" s="169">
        <f t="shared" si="14"/>
        <v>0</v>
      </c>
      <c r="M248" s="49"/>
      <c r="N248" s="43"/>
      <c r="O248" s="43"/>
      <c r="P248" s="43"/>
      <c r="Q248" s="43"/>
      <c r="R248" s="43"/>
      <c r="S248" s="43"/>
      <c r="T248" s="43"/>
      <c r="U248" s="91"/>
      <c r="V248" s="43"/>
      <c r="W248" s="43"/>
      <c r="X248" s="43"/>
      <c r="Y248" s="38">
        <f>IF(G248=Precios!$AF$4,Precios!$AI$4,IF(G248=Precios!$AF$5,Precios!$AI$5,IF(G248=Precios!$AF$6,Precios!$AI$6,IF(G248=Precios!$AF$7,Precios!$AI$7,IF(G248=Precios!$AF$8,Precios!$AI$8,IF(G248=Precios!$AF$9,Precios!$AI$9,IF(G248=Precios!$AF$10,Precios!$AI$10,IF(G248=Precios!$AF$11,Precios!$AI$11,IF(G248=Precios!$AF$12,Precios!$AI$12,IF(G248=Precios!$AF$137,Precios!$AI$137,IF(G248=Precios!$AF$14,Precios!$AI$14,IF(G248=Precios!$AF$15,Precios!$AI$15,IF(G248=Precios!$AF$16,Precios!$AI$16,IF(G248=Precios!$AF$17,Precios!$AI$17,IF(G248=Precios!$AF$18,Precios!$AI$18,0)))))))))))))))*H248</f>
        <v>0</v>
      </c>
      <c r="Z248" s="46"/>
      <c r="AA248" s="271"/>
    </row>
    <row r="249" spans="1:27" x14ac:dyDescent="0.25">
      <c r="A249" s="234"/>
      <c r="B249" s="40"/>
      <c r="C249" s="41"/>
      <c r="D249" s="42"/>
      <c r="E249" s="42"/>
      <c r="F249" s="42"/>
      <c r="G249" s="48"/>
      <c r="H249" s="50"/>
      <c r="I249" s="168">
        <f>IF(G249=Precios!$AF$4,Precios!$AG$4,IF(G249=Precios!$AF$5,Precios!$AG$5,IF(G249=Precios!$AF$6,Precios!$AG$6,IF(G249=Precios!$AF$7,Precios!$AG$7,IF(G249=Precios!$AF$8,Precios!$AG$8,IF(G249=Precios!$AF$9,Precios!$AG$9,IF(G249=Precios!$AF$10,Precios!$AG$10,IF(G249=Precios!$AF$11,Precios!$AG$11,IF(G249=Precios!$AF$12,Precios!$AG$12,IF(G249=Precios!$AF$137,Precios!$AG$137,IF(G249=Precios!$AF$14,Precios!$AG$14,IF(G249=Precios!$AF$15,Precios!$AG$15,IF(G249=Precios!$AF$16,Precios!$AG$16,IF(G249=Precios!$AF$17,Precios!$AG$17,IF(G249=Precios!$AF$18,Precios!$AG$18,0)))))))))))))))</f>
        <v>0</v>
      </c>
      <c r="J249" s="50"/>
      <c r="K249" s="169">
        <f>+IF(J249=1,I249,IF(J249=2,I249*(1-Precios!$AL$3),0))</f>
        <v>0</v>
      </c>
      <c r="L249" s="169">
        <f t="shared" si="14"/>
        <v>0</v>
      </c>
      <c r="M249" s="49"/>
      <c r="N249" s="43"/>
      <c r="O249" s="43"/>
      <c r="P249" s="43"/>
      <c r="Q249" s="43"/>
      <c r="R249" s="43"/>
      <c r="S249" s="43"/>
      <c r="T249" s="43"/>
      <c r="U249" s="91"/>
      <c r="V249" s="43"/>
      <c r="W249" s="43"/>
      <c r="X249" s="43"/>
      <c r="Y249" s="38">
        <f>IF(G249=Precios!$AF$4,Precios!$AI$4,IF(G249=Precios!$AF$5,Precios!$AI$5,IF(G249=Precios!$AF$6,Precios!$AI$6,IF(G249=Precios!$AF$7,Precios!$AI$7,IF(G249=Precios!$AF$8,Precios!$AI$8,IF(G249=Precios!$AF$9,Precios!$AI$9,IF(G249=Precios!$AF$10,Precios!$AI$10,IF(G249=Precios!$AF$11,Precios!$AI$11,IF(G249=Precios!$AF$12,Precios!$AI$12,IF(G249=Precios!$AF$137,Precios!$AI$137,IF(G249=Precios!$AF$14,Precios!$AI$14,IF(G249=Precios!$AF$15,Precios!$AI$15,IF(G249=Precios!$AF$16,Precios!$AI$16,IF(G249=Precios!$AF$17,Precios!$AI$17,IF(G249=Precios!$AF$18,Precios!$AI$18,0)))))))))))))))*H249</f>
        <v>0</v>
      </c>
      <c r="Z249" s="46"/>
      <c r="AA249" s="271"/>
    </row>
    <row r="250" spans="1:27" x14ac:dyDescent="0.25">
      <c r="A250" s="234"/>
      <c r="B250" s="40"/>
      <c r="C250" s="41"/>
      <c r="D250" s="42"/>
      <c r="E250" s="42"/>
      <c r="F250" s="42"/>
      <c r="G250" s="48"/>
      <c r="H250" s="50"/>
      <c r="I250" s="168">
        <f>IF(G250=Precios!$AF$4,Precios!$AG$4,IF(G250=Precios!$AF$5,Precios!$AG$5,IF(G250=Precios!$AF$6,Precios!$AG$6,IF(G250=Precios!$AF$7,Precios!$AG$7,IF(G250=Precios!$AF$8,Precios!$AG$8,IF(G250=Precios!$AF$9,Precios!$AG$9,IF(G250=Precios!$AF$10,Precios!$AG$10,IF(G250=Precios!$AF$11,Precios!$AG$11,IF(G250=Precios!$AF$12,Precios!$AG$12,IF(G250=Precios!$AF$137,Precios!$AG$137,IF(G250=Precios!$AF$14,Precios!$AG$14,IF(G250=Precios!$AF$15,Precios!$AG$15,IF(G250=Precios!$AF$16,Precios!$AG$16,IF(G250=Precios!$AF$17,Precios!$AG$17,IF(G250=Precios!$AF$18,Precios!$AG$18,0)))))))))))))))</f>
        <v>0</v>
      </c>
      <c r="J250" s="50"/>
      <c r="K250" s="169">
        <f>+IF(J250=1,I250,IF(J250=2,I250*(1-Precios!$AL$3),0))</f>
        <v>0</v>
      </c>
      <c r="L250" s="169">
        <f t="shared" si="14"/>
        <v>0</v>
      </c>
      <c r="M250" s="49"/>
      <c r="N250" s="43"/>
      <c r="O250" s="43"/>
      <c r="P250" s="43"/>
      <c r="Q250" s="43"/>
      <c r="R250" s="43"/>
      <c r="S250" s="43"/>
      <c r="T250" s="43"/>
      <c r="U250" s="91"/>
      <c r="V250" s="43"/>
      <c r="W250" s="43"/>
      <c r="X250" s="43"/>
      <c r="Y250" s="38">
        <f>IF(G250=Precios!$AF$4,Precios!$AI$4,IF(G250=Precios!$AF$5,Precios!$AI$5,IF(G250=Precios!$AF$6,Precios!$AI$6,IF(G250=Precios!$AF$7,Precios!$AI$7,IF(G250=Precios!$AF$8,Precios!$AI$8,IF(G250=Precios!$AF$9,Precios!$AI$9,IF(G250=Precios!$AF$10,Precios!$AI$10,IF(G250=Precios!$AF$11,Precios!$AI$11,IF(G250=Precios!$AF$12,Precios!$AI$12,IF(G250=Precios!$AF$137,Precios!$AI$137,IF(G250=Precios!$AF$14,Precios!$AI$14,IF(G250=Precios!$AF$15,Precios!$AI$15,IF(G250=Precios!$AF$16,Precios!$AI$16,IF(G250=Precios!$AF$17,Precios!$AI$17,IF(G250=Precios!$AF$18,Precios!$AI$18,0)))))))))))))))*H250</f>
        <v>0</v>
      </c>
      <c r="Z250" s="46"/>
      <c r="AA250" s="271"/>
    </row>
    <row r="251" spans="1:27" ht="15.75" thickBot="1" x14ac:dyDescent="0.3">
      <c r="A251" s="236"/>
      <c r="B251" s="237"/>
      <c r="C251" s="247"/>
      <c r="D251" s="239"/>
      <c r="E251" s="239"/>
      <c r="F251" s="239"/>
      <c r="G251" s="240"/>
      <c r="H251" s="241"/>
      <c r="I251" s="168">
        <f>IF(G251=Precios!$AF$4,Precios!$AG$4,IF(G251=Precios!$AF$5,Precios!$AG$5,IF(G251=Precios!$AF$6,Precios!$AG$6,IF(G251=Precios!$AF$7,Precios!$AG$7,IF(G251=Precios!$AF$8,Precios!$AG$8,IF(G251=Precios!$AF$9,Precios!$AG$9,IF(G251=Precios!$AF$10,Precios!$AG$10,IF(G251=Precios!$AF$11,Precios!$AG$11,IF(G251=Precios!$AF$12,Precios!$AG$12,IF(G251=Precios!$AF$137,Precios!$AG$137,IF(G251=Precios!$AF$14,Precios!$AG$14,IF(G251=Precios!$AF$15,Precios!$AG$15,IF(G251=Precios!$AF$16,Precios!$AG$16,IF(G251=Precios!$AF$17,Precios!$AG$17,IF(G251=Precios!$AF$18,Precios!$AG$18,0)))))))))))))))</f>
        <v>0</v>
      </c>
      <c r="J251" s="241"/>
      <c r="K251" s="243">
        <f>+IF(J251=1,I251,IF(J251=2,I251*(1-Precios!$AL$3),0))</f>
        <v>0</v>
      </c>
      <c r="L251" s="243">
        <f t="shared" si="14"/>
        <v>0</v>
      </c>
      <c r="M251" s="272"/>
      <c r="N251" s="273"/>
      <c r="O251" s="273"/>
      <c r="P251" s="273"/>
      <c r="Q251" s="273"/>
      <c r="R251" s="273"/>
      <c r="S251" s="273"/>
      <c r="T251" s="273"/>
      <c r="U251" s="274"/>
      <c r="V251" s="273"/>
      <c r="W251" s="273"/>
      <c r="X251" s="273"/>
      <c r="Y251" s="281">
        <f>IF(G251=Precios!$AF$4,Precios!$AI$4,IF(G251=Precios!$AF$5,Precios!$AI$5,IF(G251=Precios!$AF$6,Precios!$AI$6,IF(G251=Precios!$AF$7,Precios!$AI$7,IF(G251=Precios!$AF$8,Precios!$AI$8,IF(G251=Precios!$AF$9,Precios!$AI$9,IF(G251=Precios!$AF$10,Precios!$AI$10,IF(G251=Precios!$AF$11,Precios!$AI$11,IF(G251=Precios!$AF$12,Precios!$AI$12,IF(G251=Precios!$AF$137,Precios!$AI$137,IF(G251=Precios!$AF$14,Precios!$AI$14,IF(G251=Precios!$AF$15,Precios!$AI$15,IF(G251=Precios!$AF$16,Precios!$AI$16,IF(G251=Precios!$AF$17,Precios!$AI$17,IF(G251=Precios!$AF$18,Precios!$AI$18,0)))))))))))))))*H251</f>
        <v>0</v>
      </c>
      <c r="Z251" s="275"/>
      <c r="AA251" s="276"/>
    </row>
    <row r="252" spans="1:27" x14ac:dyDescent="0.25">
      <c r="A252" s="225"/>
      <c r="B252" s="226"/>
      <c r="C252" s="227"/>
      <c r="D252" s="228"/>
      <c r="E252" s="228"/>
      <c r="F252" s="228"/>
      <c r="G252" s="230"/>
      <c r="H252" s="231"/>
      <c r="I252" s="232">
        <f>IF(G252=Precios!$AF$4,Precios!$AG$4,IF(G252=Precios!$AF$5,Precios!$AG$5,IF(G252=Precios!$AF$6,Precios!$AG$6,IF(G252=Precios!$AF$7,Precios!$AG$7,IF(G252=Precios!$AF$8,Precios!$AG$8,IF(G252=Precios!$AF$9,Precios!$AG$9,IF(G252=Precios!$AF$10,Precios!$AG$10,IF(G252=Precios!$AF$11,Precios!$AG$11,IF(G252=Precios!$AF$12,Precios!$AG$12,IF(G252=Precios!$AF$137,Precios!$AG$137,IF(G252=Precios!$AF$14,Precios!$AG$14,IF(G252=Precios!$AF$15,Precios!$AG$15,IF(G252=Precios!$AF$16,Precios!$AG$16,IF(G252=Precios!$AF$17,Precios!$AG$17,IF(G252=Precios!$AF$18,Precios!$AG$18,0)))))))))))))))</f>
        <v>0</v>
      </c>
      <c r="J252" s="230"/>
      <c r="K252" s="233">
        <f>+IF(J252=1,I252,IF(J252=2,I252*(1-Precios!$AL$3),0))</f>
        <v>0</v>
      </c>
      <c r="L252" s="233">
        <f t="shared" si="14"/>
        <v>0</v>
      </c>
      <c r="M252" s="259">
        <f>+SUM(L252:L256)</f>
        <v>0</v>
      </c>
      <c r="N252" s="260">
        <f>+M252+P252+R252+S252</f>
        <v>0</v>
      </c>
      <c r="O252" s="261">
        <f>+IF(J252=1,N252*$O$181,0)</f>
        <v>0</v>
      </c>
      <c r="P252" s="262"/>
      <c r="Q252" s="263">
        <f>+N252-SUM(O252:P252)</f>
        <v>0</v>
      </c>
      <c r="R252" s="262"/>
      <c r="S252" s="262"/>
      <c r="T252" s="262"/>
      <c r="U252" s="264" t="e">
        <f>+(+O252+#REF!)/M252</f>
        <v>#REF!</v>
      </c>
      <c r="V252" s="265">
        <f>+Q252-SUM(R252:T252)</f>
        <v>0</v>
      </c>
      <c r="W252" s="266">
        <f>IF(J252=2,V252,0)</f>
        <v>0</v>
      </c>
      <c r="X252" s="267">
        <f>IF(J252=1,V252,0)</f>
        <v>0</v>
      </c>
      <c r="Y252" s="268">
        <f>IF(G252=Precios!$AF$4,Precios!$AI$4,IF(G252=Precios!$AF$5,Precios!$AI$5,IF(G252=Precios!$AF$6,Precios!$AI$6,IF(G252=Precios!$AF$7,Precios!$AI$7,IF(G252=Precios!$AF$8,Precios!$AI$8,IF(G252=Precios!$AF$9,Precios!$AI$9,IF(G252=Precios!$AF$10,Precios!$AI$10,IF(G252=Precios!$AF$11,Precios!$AI$11,IF(G252=Precios!$AF$12,Precios!$AI$12,IF(G252=Precios!$AF$137,Precios!$AI$137,IF(G252=Precios!$AF$14,Precios!$AI$14,IF(G252=Precios!$AF$15,Precios!$AI$15,IF(G252=Precios!$AF$16,Precios!$AI$16,IF(G252=Precios!$AF$17,Precios!$AI$17,IF(G252=Precios!$AF$18,Precios!$AI$18,0)))))))))))))))*H252</f>
        <v>0</v>
      </c>
      <c r="Z252" s="269">
        <f>+V252-SUM(Y252:Y256)</f>
        <v>0</v>
      </c>
      <c r="AA252" s="270" t="e">
        <f>+Z252/M252</f>
        <v>#DIV/0!</v>
      </c>
    </row>
    <row r="253" spans="1:27" x14ac:dyDescent="0.25">
      <c r="A253" s="234"/>
      <c r="B253" s="40"/>
      <c r="C253" s="41"/>
      <c r="D253" s="42"/>
      <c r="E253" s="42"/>
      <c r="F253" s="42"/>
      <c r="G253" s="48"/>
      <c r="H253" s="50"/>
      <c r="I253" s="168">
        <f>IF(G253=Precios!$AF$4,Precios!$AG$4,IF(G253=Precios!$AF$5,Precios!$AG$5,IF(G253=Precios!$AF$6,Precios!$AG$6,IF(G253=Precios!$AF$7,Precios!$AG$7,IF(G253=Precios!$AF$8,Precios!$AG$8,IF(G253=Precios!$AF$9,Precios!$AG$9,IF(G253=Precios!$AF$10,Precios!$AG$10,IF(G253=Precios!$AF$11,Precios!$AG$11,IF(G253=Precios!$AF$12,Precios!$AG$12,IF(G253=Precios!$AF$137,Precios!$AG$137,IF(G253=Precios!$AF$14,Precios!$AG$14,IF(G253=Precios!$AF$15,Precios!$AG$15,IF(G253=Precios!$AF$16,Precios!$AG$16,IF(G253=Precios!$AF$17,Precios!$AG$17,IF(G253=Precios!$AF$18,Precios!$AG$18,0)))))))))))))))</f>
        <v>0</v>
      </c>
      <c r="J253" s="50"/>
      <c r="K253" s="169">
        <f>+IF(J253=1,I253,IF(J253=2,I253*(1-Precios!$AL$3),0))</f>
        <v>0</v>
      </c>
      <c r="L253" s="169">
        <f t="shared" si="14"/>
        <v>0</v>
      </c>
      <c r="M253" s="49"/>
      <c r="N253" s="43"/>
      <c r="O253" s="43"/>
      <c r="P253" s="43"/>
      <c r="Q253" s="43"/>
      <c r="R253" s="43"/>
      <c r="S253" s="43"/>
      <c r="T253" s="43"/>
      <c r="U253" s="91"/>
      <c r="V253" s="43"/>
      <c r="W253" s="43"/>
      <c r="X253" s="43"/>
      <c r="Y253" s="38">
        <f>IF(G253=Precios!$AF$4,Precios!$AI$4,IF(G253=Precios!$AF$5,Precios!$AI$5,IF(G253=Precios!$AF$6,Precios!$AI$6,IF(G253=Precios!$AF$7,Precios!$AI$7,IF(G253=Precios!$AF$8,Precios!$AI$8,IF(G253=Precios!$AF$9,Precios!$AI$9,IF(G253=Precios!$AF$10,Precios!$AI$10,IF(G253=Precios!$AF$11,Precios!$AI$11,IF(G253=Precios!$AF$12,Precios!$AI$12,IF(G253=Precios!$AF$137,Precios!$AI$137,IF(G253=Precios!$AF$14,Precios!$AI$14,IF(G253=Precios!$AF$15,Precios!$AI$15,IF(G253=Precios!$AF$16,Precios!$AI$16,IF(G253=Precios!$AF$17,Precios!$AI$17,IF(G253=Precios!$AF$18,Precios!$AI$18,0)))))))))))))))*H253</f>
        <v>0</v>
      </c>
      <c r="Z253" s="46"/>
      <c r="AA253" s="271"/>
    </row>
    <row r="254" spans="1:27" x14ac:dyDescent="0.25">
      <c r="A254" s="234"/>
      <c r="B254" s="40"/>
      <c r="C254" s="41"/>
      <c r="D254" s="42"/>
      <c r="E254" s="42"/>
      <c r="F254" s="42"/>
      <c r="G254" s="48"/>
      <c r="H254" s="50"/>
      <c r="I254" s="168">
        <f>IF(G254=Precios!$AF$4,Precios!$AG$4,IF(G254=Precios!$AF$5,Precios!$AG$5,IF(G254=Precios!$AF$6,Precios!$AG$6,IF(G254=Precios!$AF$7,Precios!$AG$7,IF(G254=Precios!$AF$8,Precios!$AG$8,IF(G254=Precios!$AF$9,Precios!$AG$9,IF(G254=Precios!$AF$10,Precios!$AG$10,IF(G254=Precios!$AF$11,Precios!$AG$11,IF(G254=Precios!$AF$12,Precios!$AG$12,IF(G254=Precios!$AF$137,Precios!$AG$137,IF(G254=Precios!$AF$14,Precios!$AG$14,IF(G254=Precios!$AF$15,Precios!$AG$15,IF(G254=Precios!$AF$16,Precios!$AG$16,IF(G254=Precios!$AF$17,Precios!$AG$17,IF(G254=Precios!$AF$18,Precios!$AG$18,0)))))))))))))))</f>
        <v>0</v>
      </c>
      <c r="J254" s="50"/>
      <c r="K254" s="169">
        <f>+IF(J254=1,I254,IF(J254=2,I254*(1-Precios!$AL$3),0))</f>
        <v>0</v>
      </c>
      <c r="L254" s="169">
        <f t="shared" si="14"/>
        <v>0</v>
      </c>
      <c r="M254" s="49"/>
      <c r="N254" s="43"/>
      <c r="O254" s="43"/>
      <c r="P254" s="43"/>
      <c r="Q254" s="43"/>
      <c r="R254" s="43"/>
      <c r="S254" s="43"/>
      <c r="T254" s="43"/>
      <c r="U254" s="91"/>
      <c r="V254" s="43"/>
      <c r="W254" s="43"/>
      <c r="X254" s="43"/>
      <c r="Y254" s="38">
        <f>IF(G254=Precios!$AF$4,Precios!$AI$4,IF(G254=Precios!$AF$5,Precios!$AI$5,IF(G254=Precios!$AF$6,Precios!$AI$6,IF(G254=Precios!$AF$7,Precios!$AI$7,IF(G254=Precios!$AF$8,Precios!$AI$8,IF(G254=Precios!$AF$9,Precios!$AI$9,IF(G254=Precios!$AF$10,Precios!$AI$10,IF(G254=Precios!$AF$11,Precios!$AI$11,IF(G254=Precios!$AF$12,Precios!$AI$12,IF(G254=Precios!$AF$137,Precios!$AI$137,IF(G254=Precios!$AF$14,Precios!$AI$14,IF(G254=Precios!$AF$15,Precios!$AI$15,IF(G254=Precios!$AF$16,Precios!$AI$16,IF(G254=Precios!$AF$17,Precios!$AI$17,IF(G254=Precios!$AF$18,Precios!$AI$18,0)))))))))))))))*H254</f>
        <v>0</v>
      </c>
      <c r="Z254" s="46"/>
      <c r="AA254" s="271"/>
    </row>
    <row r="255" spans="1:27" x14ac:dyDescent="0.25">
      <c r="A255" s="234"/>
      <c r="B255" s="40"/>
      <c r="C255" s="41"/>
      <c r="D255" s="42"/>
      <c r="E255" s="42"/>
      <c r="F255" s="42"/>
      <c r="G255" s="48"/>
      <c r="H255" s="50"/>
      <c r="I255" s="168">
        <f>IF(G255=Precios!$AF$4,Precios!$AG$4,IF(G255=Precios!$AF$5,Precios!$AG$5,IF(G255=Precios!$AF$6,Precios!$AG$6,IF(G255=Precios!$AF$7,Precios!$AG$7,IF(G255=Precios!$AF$8,Precios!$AG$8,IF(G255=Precios!$AF$9,Precios!$AG$9,IF(G255=Precios!$AF$10,Precios!$AG$10,IF(G255=Precios!$AF$11,Precios!$AG$11,IF(G255=Precios!$AF$12,Precios!$AG$12,IF(G255=Precios!$AF$137,Precios!$AG$137,IF(G255=Precios!$AF$14,Precios!$AG$14,IF(G255=Precios!$AF$15,Precios!$AG$15,IF(G255=Precios!$AF$16,Precios!$AG$16,IF(G255=Precios!$AF$17,Precios!$AG$17,IF(G255=Precios!$AF$18,Precios!$AG$18,0)))))))))))))))</f>
        <v>0</v>
      </c>
      <c r="J255" s="50"/>
      <c r="K255" s="169">
        <f>+IF(J255=1,I255,IF(J255=2,I255*(1-Precios!$AL$3),0))</f>
        <v>0</v>
      </c>
      <c r="L255" s="169">
        <f t="shared" si="14"/>
        <v>0</v>
      </c>
      <c r="M255" s="49"/>
      <c r="N255" s="43"/>
      <c r="O255" s="43"/>
      <c r="P255" s="43"/>
      <c r="Q255" s="43"/>
      <c r="R255" s="43"/>
      <c r="S255" s="43"/>
      <c r="T255" s="43"/>
      <c r="U255" s="91"/>
      <c r="V255" s="43"/>
      <c r="W255" s="43"/>
      <c r="X255" s="43"/>
      <c r="Y255" s="38">
        <f>IF(G255=Precios!$AF$4,Precios!$AI$4,IF(G255=Precios!$AF$5,Precios!$AI$5,IF(G255=Precios!$AF$6,Precios!$AI$6,IF(G255=Precios!$AF$7,Precios!$AI$7,IF(G255=Precios!$AF$8,Precios!$AI$8,IF(G255=Precios!$AF$9,Precios!$AI$9,IF(G255=Precios!$AF$10,Precios!$AI$10,IF(G255=Precios!$AF$11,Precios!$AI$11,IF(G255=Precios!$AF$12,Precios!$AI$12,IF(G255=Precios!$AF$137,Precios!$AI$137,IF(G255=Precios!$AF$14,Precios!$AI$14,IF(G255=Precios!$AF$15,Precios!$AI$15,IF(G255=Precios!$AF$16,Precios!$AI$16,IF(G255=Precios!$AF$17,Precios!$AI$17,IF(G255=Precios!$AF$18,Precios!$AI$18,0)))))))))))))))*H255</f>
        <v>0</v>
      </c>
      <c r="Z255" s="46"/>
      <c r="AA255" s="271"/>
    </row>
    <row r="256" spans="1:27" ht="15.75" thickBot="1" x14ac:dyDescent="0.3">
      <c r="A256" s="236"/>
      <c r="B256" s="237"/>
      <c r="C256" s="247"/>
      <c r="D256" s="239"/>
      <c r="E256" s="239"/>
      <c r="F256" s="239"/>
      <c r="G256" s="240"/>
      <c r="H256" s="241"/>
      <c r="I256" s="168">
        <f>IF(G256=Precios!$AF$4,Precios!$AG$4,IF(G256=Precios!$AF$5,Precios!$AG$5,IF(G256=Precios!$AF$6,Precios!$AG$6,IF(G256=Precios!$AF$7,Precios!$AG$7,IF(G256=Precios!$AF$8,Precios!$AG$8,IF(G256=Precios!$AF$9,Precios!$AG$9,IF(G256=Precios!$AF$10,Precios!$AG$10,IF(G256=Precios!$AF$11,Precios!$AG$11,IF(G256=Precios!$AF$12,Precios!$AG$12,IF(G256=Precios!$AF$137,Precios!$AG$137,IF(G256=Precios!$AF$14,Precios!$AG$14,IF(G256=Precios!$AF$15,Precios!$AG$15,IF(G256=Precios!$AF$16,Precios!$AG$16,IF(G256=Precios!$AF$17,Precios!$AG$17,IF(G256=Precios!$AF$18,Precios!$AG$18,0)))))))))))))))</f>
        <v>0</v>
      </c>
      <c r="J256" s="241"/>
      <c r="K256" s="243">
        <f>+IF(J256=1,I256,IF(J256=2,I256*(1-Precios!$AL$3),0))</f>
        <v>0</v>
      </c>
      <c r="L256" s="243">
        <f t="shared" si="14"/>
        <v>0</v>
      </c>
      <c r="M256" s="272"/>
      <c r="N256" s="273"/>
      <c r="O256" s="273"/>
      <c r="P256" s="273"/>
      <c r="Q256" s="273"/>
      <c r="R256" s="273"/>
      <c r="S256" s="273"/>
      <c r="T256" s="273"/>
      <c r="U256" s="274"/>
      <c r="V256" s="273"/>
      <c r="W256" s="273"/>
      <c r="X256" s="273"/>
      <c r="Y256" s="281">
        <f>IF(G256=Precios!$AF$4,Precios!$AI$4,IF(G256=Precios!$AF$5,Precios!$AI$5,IF(G256=Precios!$AF$6,Precios!$AI$6,IF(G256=Precios!$AF$7,Precios!$AI$7,IF(G256=Precios!$AF$8,Precios!$AI$8,IF(G256=Precios!$AF$9,Precios!$AI$9,IF(G256=Precios!$AF$10,Precios!$AI$10,IF(G256=Precios!$AF$11,Precios!$AI$11,IF(G256=Precios!$AF$12,Precios!$AI$12,IF(G256=Precios!$AF$137,Precios!$AI$137,IF(G256=Precios!$AF$14,Precios!$AI$14,IF(G256=Precios!$AF$15,Precios!$AI$15,IF(G256=Precios!$AF$16,Precios!$AI$16,IF(G256=Precios!$AF$17,Precios!$AI$17,IF(G256=Precios!$AF$18,Precios!$AI$18,0)))))))))))))))*H256</f>
        <v>0</v>
      </c>
      <c r="Z256" s="275"/>
      <c r="AA256" s="276"/>
    </row>
    <row r="257" spans="1:27" x14ac:dyDescent="0.25">
      <c r="A257" s="225"/>
      <c r="B257" s="226"/>
      <c r="C257" s="227"/>
      <c r="D257" s="228"/>
      <c r="E257" s="228"/>
      <c r="F257" s="228"/>
      <c r="G257" s="230"/>
      <c r="H257" s="231"/>
      <c r="I257" s="232">
        <f>IF(G257=Precios!$AF$4,Precios!$AG$4,IF(G257=Precios!$AF$5,Precios!$AG$5,IF(G257=Precios!$AF$6,Precios!$AG$6,IF(G257=Precios!$AF$7,Precios!$AG$7,IF(G257=Precios!$AF$8,Precios!$AG$8,IF(G257=Precios!$AF$9,Precios!$AG$9,IF(G257=Precios!$AF$10,Precios!$AG$10,IF(G257=Precios!$AF$11,Precios!$AG$11,IF(G257=Precios!$AF$12,Precios!$AG$12,IF(G257=Precios!$AF$137,Precios!$AG$137,IF(G257=Precios!$AF$14,Precios!$AG$14,IF(G257=Precios!$AF$15,Precios!$AG$15,IF(G257=Precios!$AF$16,Precios!$AG$16,IF(G257=Precios!$AF$17,Precios!$AG$17,IF(G257=Precios!$AF$18,Precios!$AG$18,0)))))))))))))))</f>
        <v>0</v>
      </c>
      <c r="J257" s="230"/>
      <c r="K257" s="233">
        <f>+IF(J257=1,I257,IF(J257=2,I257*(1-Precios!$AL$3),0))</f>
        <v>0</v>
      </c>
      <c r="L257" s="233">
        <f t="shared" si="14"/>
        <v>0</v>
      </c>
      <c r="M257" s="259">
        <f>+SUM(L257:L261)</f>
        <v>0</v>
      </c>
      <c r="N257" s="260">
        <f>+M257+P257+R257+S257</f>
        <v>0</v>
      </c>
      <c r="O257" s="261">
        <f>+IF(J257=1,N257*$O$181,0)</f>
        <v>0</v>
      </c>
      <c r="P257" s="262"/>
      <c r="Q257" s="263">
        <f>+N257-SUM(O257:P257)</f>
        <v>0</v>
      </c>
      <c r="R257" s="262"/>
      <c r="S257" s="262"/>
      <c r="T257" s="262"/>
      <c r="U257" s="264" t="e">
        <f>+(+O257+#REF!)/M257</f>
        <v>#REF!</v>
      </c>
      <c r="V257" s="265">
        <f>+Q257-SUM(R257:T257)</f>
        <v>0</v>
      </c>
      <c r="W257" s="266">
        <f>IF(J257=2,V257,0)</f>
        <v>0</v>
      </c>
      <c r="X257" s="267">
        <f>IF(J257=1,V257,0)</f>
        <v>0</v>
      </c>
      <c r="Y257" s="268">
        <f>IF(G257=Precios!$AF$4,Precios!$AI$4,IF(G257=Precios!$AF$5,Precios!$AI$5,IF(G257=Precios!$AF$6,Precios!$AI$6,IF(G257=Precios!$AF$7,Precios!$AI$7,IF(G257=Precios!$AF$8,Precios!$AI$8,IF(G257=Precios!$AF$9,Precios!$AI$9,IF(G257=Precios!$AF$10,Precios!$AI$10,IF(G257=Precios!$AF$11,Precios!$AI$11,IF(G257=Precios!$AF$12,Precios!$AI$12,IF(G257=Precios!$AF$137,Precios!$AI$137,IF(G257=Precios!$AF$14,Precios!$AI$14,IF(G257=Precios!$AF$15,Precios!$AI$15,IF(G257=Precios!$AF$16,Precios!$AI$16,IF(G257=Precios!$AF$17,Precios!$AI$17,IF(G257=Precios!$AF$18,Precios!$AI$18,0)))))))))))))))*H257</f>
        <v>0</v>
      </c>
      <c r="Z257" s="269">
        <f>+V257-SUM(Y257:Y261)</f>
        <v>0</v>
      </c>
      <c r="AA257" s="270" t="e">
        <f>+Z257/M257</f>
        <v>#DIV/0!</v>
      </c>
    </row>
    <row r="258" spans="1:27" x14ac:dyDescent="0.25">
      <c r="A258" s="234"/>
      <c r="B258" s="40"/>
      <c r="C258" s="41"/>
      <c r="D258" s="42"/>
      <c r="E258" s="42"/>
      <c r="F258" s="42"/>
      <c r="G258" s="48"/>
      <c r="H258" s="50"/>
      <c r="I258" s="168">
        <f>IF(G258=Precios!$AF$4,Precios!$AG$4,IF(G258=Precios!$AF$5,Precios!$AG$5,IF(G258=Precios!$AF$6,Precios!$AG$6,IF(G258=Precios!$AF$7,Precios!$AG$7,IF(G258=Precios!$AF$8,Precios!$AG$8,IF(G258=Precios!$AF$9,Precios!$AG$9,IF(G258=Precios!$AF$10,Precios!$AG$10,IF(G258=Precios!$AF$11,Precios!$AG$11,IF(G258=Precios!$AF$12,Precios!$AG$12,IF(G258=Precios!$AF$137,Precios!$AG$137,IF(G258=Precios!$AF$14,Precios!$AG$14,IF(G258=Precios!$AF$15,Precios!$AG$15,IF(G258=Precios!$AF$16,Precios!$AG$16,IF(G258=Precios!$AF$17,Precios!$AG$17,IF(G258=Precios!$AF$18,Precios!$AG$18,0)))))))))))))))</f>
        <v>0</v>
      </c>
      <c r="J258" s="50"/>
      <c r="K258" s="169">
        <f>+IF(J258=1,I258,IF(J258=2,I258*(1-Precios!$AL$3),0))</f>
        <v>0</v>
      </c>
      <c r="L258" s="169">
        <f t="shared" si="14"/>
        <v>0</v>
      </c>
      <c r="M258" s="49"/>
      <c r="N258" s="43"/>
      <c r="O258" s="43"/>
      <c r="P258" s="43"/>
      <c r="Q258" s="43"/>
      <c r="R258" s="43"/>
      <c r="S258" s="43"/>
      <c r="T258" s="43"/>
      <c r="U258" s="91"/>
      <c r="V258" s="43"/>
      <c r="W258" s="43"/>
      <c r="X258" s="43"/>
      <c r="Y258" s="38">
        <f>IF(G258=Precios!$AF$4,Precios!$AI$4,IF(G258=Precios!$AF$5,Precios!$AI$5,IF(G258=Precios!$AF$6,Precios!$AI$6,IF(G258=Precios!$AF$7,Precios!$AI$7,IF(G258=Precios!$AF$8,Precios!$AI$8,IF(G258=Precios!$AF$9,Precios!$AI$9,IF(G258=Precios!$AF$10,Precios!$AI$10,IF(G258=Precios!$AF$11,Precios!$AI$11,IF(G258=Precios!$AF$12,Precios!$AI$12,IF(G258=Precios!$AF$137,Precios!$AI$137,IF(G258=Precios!$AF$14,Precios!$AI$14,IF(G258=Precios!$AF$15,Precios!$AI$15,IF(G258=Precios!$AF$16,Precios!$AI$16,IF(G258=Precios!$AF$17,Precios!$AI$17,IF(G258=Precios!$AF$18,Precios!$AI$18,0)))))))))))))))*H258</f>
        <v>0</v>
      </c>
      <c r="Z258" s="46"/>
      <c r="AA258" s="271"/>
    </row>
    <row r="259" spans="1:27" x14ac:dyDescent="0.25">
      <c r="A259" s="234"/>
      <c r="B259" s="40"/>
      <c r="C259" s="41"/>
      <c r="D259" s="42"/>
      <c r="E259" s="42"/>
      <c r="F259" s="42"/>
      <c r="G259" s="48"/>
      <c r="H259" s="50"/>
      <c r="I259" s="168">
        <f>IF(G259=Precios!$AF$4,Precios!$AG$4,IF(G259=Precios!$AF$5,Precios!$AG$5,IF(G259=Precios!$AF$6,Precios!$AG$6,IF(G259=Precios!$AF$7,Precios!$AG$7,IF(G259=Precios!$AF$8,Precios!$AG$8,IF(G259=Precios!$AF$9,Precios!$AG$9,IF(G259=Precios!$AF$10,Precios!$AG$10,IF(G259=Precios!$AF$11,Precios!$AG$11,IF(G259=Precios!$AF$12,Precios!$AG$12,IF(G259=Precios!$AF$137,Precios!$AG$137,IF(G259=Precios!$AF$14,Precios!$AG$14,IF(G259=Precios!$AF$15,Precios!$AG$15,IF(G259=Precios!$AF$16,Precios!$AG$16,IF(G259=Precios!$AF$17,Precios!$AG$17,IF(G259=Precios!$AF$18,Precios!$AG$18,0)))))))))))))))</f>
        <v>0</v>
      </c>
      <c r="J259" s="50"/>
      <c r="K259" s="169">
        <f>+IF(J259=1,I259,IF(J259=2,I259*(1-Precios!$AL$3),0))</f>
        <v>0</v>
      </c>
      <c r="L259" s="169">
        <f t="shared" si="14"/>
        <v>0</v>
      </c>
      <c r="M259" s="49"/>
      <c r="N259" s="43"/>
      <c r="O259" s="43"/>
      <c r="P259" s="43"/>
      <c r="Q259" s="43"/>
      <c r="R259" s="43"/>
      <c r="S259" s="43"/>
      <c r="T259" s="43"/>
      <c r="U259" s="91"/>
      <c r="V259" s="43"/>
      <c r="W259" s="43"/>
      <c r="X259" s="43"/>
      <c r="Y259" s="38">
        <f>IF(G259=Precios!$AF$4,Precios!$AI$4,IF(G259=Precios!$AF$5,Precios!$AI$5,IF(G259=Precios!$AF$6,Precios!$AI$6,IF(G259=Precios!$AF$7,Precios!$AI$7,IF(G259=Precios!$AF$8,Precios!$AI$8,IF(G259=Precios!$AF$9,Precios!$AI$9,IF(G259=Precios!$AF$10,Precios!$AI$10,IF(G259=Precios!$AF$11,Precios!$AI$11,IF(G259=Precios!$AF$12,Precios!$AI$12,IF(G259=Precios!$AF$137,Precios!$AI$137,IF(G259=Precios!$AF$14,Precios!$AI$14,IF(G259=Precios!$AF$15,Precios!$AI$15,IF(G259=Precios!$AF$16,Precios!$AI$16,IF(G259=Precios!$AF$17,Precios!$AI$17,IF(G259=Precios!$AF$18,Precios!$AI$18,0)))))))))))))))*H259</f>
        <v>0</v>
      </c>
      <c r="Z259" s="46"/>
      <c r="AA259" s="271"/>
    </row>
    <row r="260" spans="1:27" x14ac:dyDescent="0.25">
      <c r="A260" s="234"/>
      <c r="B260" s="40"/>
      <c r="C260" s="41"/>
      <c r="D260" s="42"/>
      <c r="E260" s="42"/>
      <c r="F260" s="42"/>
      <c r="G260" s="48"/>
      <c r="H260" s="50"/>
      <c r="I260" s="168">
        <f>IF(G260=Precios!$AF$4,Precios!$AG$4,IF(G260=Precios!$AF$5,Precios!$AG$5,IF(G260=Precios!$AF$6,Precios!$AG$6,IF(G260=Precios!$AF$7,Precios!$AG$7,IF(G260=Precios!$AF$8,Precios!$AG$8,IF(G260=Precios!$AF$9,Precios!$AG$9,IF(G260=Precios!$AF$10,Precios!$AG$10,IF(G260=Precios!$AF$11,Precios!$AG$11,IF(G260=Precios!$AF$12,Precios!$AG$12,IF(G260=Precios!$AF$137,Precios!$AG$137,IF(G260=Precios!$AF$14,Precios!$AG$14,IF(G260=Precios!$AF$15,Precios!$AG$15,IF(G260=Precios!$AF$16,Precios!$AG$16,IF(G260=Precios!$AF$17,Precios!$AG$17,IF(G260=Precios!$AF$18,Precios!$AG$18,0)))))))))))))))</f>
        <v>0</v>
      </c>
      <c r="J260" s="50"/>
      <c r="K260" s="169">
        <f>+IF(J260=1,I260,IF(J260=2,I260*(1-Precios!$AL$3),0))</f>
        <v>0</v>
      </c>
      <c r="L260" s="169">
        <f t="shared" si="14"/>
        <v>0</v>
      </c>
      <c r="M260" s="49"/>
      <c r="N260" s="43"/>
      <c r="O260" s="43"/>
      <c r="P260" s="43"/>
      <c r="Q260" s="43"/>
      <c r="R260" s="43"/>
      <c r="S260" s="43"/>
      <c r="T260" s="43"/>
      <c r="U260" s="91"/>
      <c r="V260" s="43"/>
      <c r="W260" s="43"/>
      <c r="X260" s="43"/>
      <c r="Y260" s="38">
        <f>IF(G260=Precios!$AF$4,Precios!$AI$4,IF(G260=Precios!$AF$5,Precios!$AI$5,IF(G260=Precios!$AF$6,Precios!$AI$6,IF(G260=Precios!$AF$7,Precios!$AI$7,IF(G260=Precios!$AF$8,Precios!$AI$8,IF(G260=Precios!$AF$9,Precios!$AI$9,IF(G260=Precios!$AF$10,Precios!$AI$10,IF(G260=Precios!$AF$11,Precios!$AI$11,IF(G260=Precios!$AF$12,Precios!$AI$12,IF(G260=Precios!$AF$137,Precios!$AI$137,IF(G260=Precios!$AF$14,Precios!$AI$14,IF(G260=Precios!$AF$15,Precios!$AI$15,IF(G260=Precios!$AF$16,Precios!$AI$16,IF(G260=Precios!$AF$17,Precios!$AI$17,IF(G260=Precios!$AF$18,Precios!$AI$18,0)))))))))))))))*H260</f>
        <v>0</v>
      </c>
      <c r="Z260" s="46"/>
      <c r="AA260" s="271"/>
    </row>
    <row r="261" spans="1:27" ht="15.75" thickBot="1" x14ac:dyDescent="0.3">
      <c r="A261" s="236"/>
      <c r="B261" s="237"/>
      <c r="C261" s="247"/>
      <c r="D261" s="239"/>
      <c r="E261" s="239"/>
      <c r="F261" s="239"/>
      <c r="G261" s="240"/>
      <c r="H261" s="241"/>
      <c r="I261" s="168">
        <f>IF(G261=Precios!$AF$4,Precios!$AG$4,IF(G261=Precios!$AF$5,Precios!$AG$5,IF(G261=Precios!$AF$6,Precios!$AG$6,IF(G261=Precios!$AF$7,Precios!$AG$7,IF(G261=Precios!$AF$8,Precios!$AG$8,IF(G261=Precios!$AF$9,Precios!$AG$9,IF(G261=Precios!$AF$10,Precios!$AG$10,IF(G261=Precios!$AF$11,Precios!$AG$11,IF(G261=Precios!$AF$12,Precios!$AG$12,IF(G261=Precios!$AF$137,Precios!$AG$137,IF(G261=Precios!$AF$14,Precios!$AG$14,IF(G261=Precios!$AF$15,Precios!$AG$15,IF(G261=Precios!$AF$16,Precios!$AG$16,IF(G261=Precios!$AF$17,Precios!$AG$17,IF(G261=Precios!$AF$18,Precios!$AG$18,0)))))))))))))))</f>
        <v>0</v>
      </c>
      <c r="J261" s="241"/>
      <c r="K261" s="243">
        <f>+IF(J261=1,I261,IF(J261=2,I261*(1-Precios!$AL$3),0))</f>
        <v>0</v>
      </c>
      <c r="L261" s="243">
        <f t="shared" si="14"/>
        <v>0</v>
      </c>
      <c r="M261" s="272"/>
      <c r="N261" s="273"/>
      <c r="O261" s="273"/>
      <c r="P261" s="273"/>
      <c r="Q261" s="273"/>
      <c r="R261" s="273"/>
      <c r="S261" s="273"/>
      <c r="T261" s="273"/>
      <c r="U261" s="274"/>
      <c r="V261" s="273"/>
      <c r="W261" s="273"/>
      <c r="X261" s="273"/>
      <c r="Y261" s="281">
        <f>IF(G261=Precios!$AF$4,Precios!$AI$4,IF(G261=Precios!$AF$5,Precios!$AI$5,IF(G261=Precios!$AF$6,Precios!$AI$6,IF(G261=Precios!$AF$7,Precios!$AI$7,IF(G261=Precios!$AF$8,Precios!$AI$8,IF(G261=Precios!$AF$9,Precios!$AI$9,IF(G261=Precios!$AF$10,Precios!$AI$10,IF(G261=Precios!$AF$11,Precios!$AI$11,IF(G261=Precios!$AF$12,Precios!$AI$12,IF(G261=Precios!$AF$137,Precios!$AI$137,IF(G261=Precios!$AF$14,Precios!$AI$14,IF(G261=Precios!$AF$15,Precios!$AI$15,IF(G261=Precios!$AF$16,Precios!$AI$16,IF(G261=Precios!$AF$17,Precios!$AI$17,IF(G261=Precios!$AF$18,Precios!$AI$18,0)))))))))))))))*H261</f>
        <v>0</v>
      </c>
      <c r="Z261" s="275"/>
      <c r="AA261" s="276"/>
    </row>
    <row r="262" spans="1:27" x14ac:dyDescent="0.25">
      <c r="A262" s="225"/>
      <c r="B262" s="226"/>
      <c r="C262" s="227"/>
      <c r="D262" s="228"/>
      <c r="E262" s="228"/>
      <c r="F262" s="228"/>
      <c r="G262" s="230"/>
      <c r="H262" s="231"/>
      <c r="I262" s="232">
        <f>IF(G262=Precios!$AF$4,Precios!$AG$4,IF(G262=Precios!$AF$5,Precios!$AG$5,IF(G262=Precios!$AF$6,Precios!$AG$6,IF(G262=Precios!$AF$7,Precios!$AG$7,IF(G262=Precios!$AF$8,Precios!$AG$8,IF(G262=Precios!$AF$9,Precios!$AG$9,IF(G262=Precios!$AF$10,Precios!$AG$10,IF(G262=Precios!$AF$11,Precios!$AG$11,IF(G262=Precios!$AF$12,Precios!$AG$12,IF(G262=Precios!$AF$137,Precios!$AG$137,IF(G262=Precios!$AF$14,Precios!$AG$14,IF(G262=Precios!$AF$15,Precios!$AG$15,IF(G262=Precios!$AF$16,Precios!$AG$16,IF(G262=Precios!$AF$17,Precios!$AG$17,IF(G262=Precios!$AF$18,Precios!$AG$18,0)))))))))))))))</f>
        <v>0</v>
      </c>
      <c r="J262" s="230"/>
      <c r="K262" s="233">
        <f>+IF(J262=1,I262,IF(J262=2,I262*(1-Precios!$AL$3),0))</f>
        <v>0</v>
      </c>
      <c r="L262" s="233">
        <f t="shared" si="14"/>
        <v>0</v>
      </c>
      <c r="M262" s="259">
        <f>+SUM(L262:L266)</f>
        <v>0</v>
      </c>
      <c r="N262" s="260">
        <f>+M262+P262+R262+S262</f>
        <v>0</v>
      </c>
      <c r="O262" s="261">
        <f>+IF(J262=1,N262*$O$181,0)</f>
        <v>0</v>
      </c>
      <c r="P262" s="262"/>
      <c r="Q262" s="263">
        <f>+N262-SUM(O262:P262)</f>
        <v>0</v>
      </c>
      <c r="R262" s="262"/>
      <c r="S262" s="262"/>
      <c r="T262" s="262"/>
      <c r="U262" s="264" t="e">
        <f>+(+O262+#REF!)/M262</f>
        <v>#REF!</v>
      </c>
      <c r="V262" s="265">
        <f>+Q262-SUM(R262:T262)</f>
        <v>0</v>
      </c>
      <c r="W262" s="266">
        <f>IF(J262=2,V262,0)</f>
        <v>0</v>
      </c>
      <c r="X262" s="267">
        <f>IF(J262=1,V262,0)</f>
        <v>0</v>
      </c>
      <c r="Y262" s="268">
        <f>IF(G262=Precios!$AF$4,Precios!$AI$4,IF(G262=Precios!$AF$5,Precios!$AI$5,IF(G262=Precios!$AF$6,Precios!$AI$6,IF(G262=Precios!$AF$7,Precios!$AI$7,IF(G262=Precios!$AF$8,Precios!$AI$8,IF(G262=Precios!$AF$9,Precios!$AI$9,IF(G262=Precios!$AF$10,Precios!$AI$10,IF(G262=Precios!$AF$11,Precios!$AI$11,IF(G262=Precios!$AF$12,Precios!$AI$12,IF(G262=Precios!$AF$137,Precios!$AI$137,IF(G262=Precios!$AF$14,Precios!$AI$14,IF(G262=Precios!$AF$15,Precios!$AI$15,IF(G262=Precios!$AF$16,Precios!$AI$16,IF(G262=Precios!$AF$17,Precios!$AI$17,IF(G262=Precios!$AF$18,Precios!$AI$18,0)))))))))))))))*H262</f>
        <v>0</v>
      </c>
      <c r="Z262" s="269">
        <f>+V262-SUM(Y262:Y266)</f>
        <v>0</v>
      </c>
      <c r="AA262" s="270" t="e">
        <f>+Z262/M262</f>
        <v>#DIV/0!</v>
      </c>
    </row>
    <row r="263" spans="1:27" x14ac:dyDescent="0.25">
      <c r="A263" s="234"/>
      <c r="B263" s="40"/>
      <c r="C263" s="41"/>
      <c r="D263" s="42"/>
      <c r="E263" s="42"/>
      <c r="F263" s="42"/>
      <c r="G263" s="48"/>
      <c r="H263" s="50"/>
      <c r="I263" s="168">
        <f>IF(G263=Precios!$AF$4,Precios!$AG$4,IF(G263=Precios!$AF$5,Precios!$AG$5,IF(G263=Precios!$AF$6,Precios!$AG$6,IF(G263=Precios!$AF$7,Precios!$AG$7,IF(G263=Precios!$AF$8,Precios!$AG$8,IF(G263=Precios!$AF$9,Precios!$AG$9,IF(G263=Precios!$AF$10,Precios!$AG$10,IF(G263=Precios!$AF$11,Precios!$AG$11,IF(G263=Precios!$AF$12,Precios!$AG$12,IF(G263=Precios!$AF$137,Precios!$AG$137,IF(G263=Precios!$AF$14,Precios!$AG$14,IF(G263=Precios!$AF$15,Precios!$AG$15,IF(G263=Precios!$AF$16,Precios!$AG$16,IF(G263=Precios!$AF$17,Precios!$AG$17,IF(G263=Precios!$AF$18,Precios!$AG$18,0)))))))))))))))</f>
        <v>0</v>
      </c>
      <c r="J263" s="50"/>
      <c r="K263" s="169">
        <f>+IF(J263=1,I263,IF(J263=2,I263*(1-Precios!$AL$3),0))</f>
        <v>0</v>
      </c>
      <c r="L263" s="169">
        <f t="shared" si="14"/>
        <v>0</v>
      </c>
      <c r="M263" s="49"/>
      <c r="N263" s="43"/>
      <c r="O263" s="43"/>
      <c r="P263" s="43"/>
      <c r="Q263" s="43"/>
      <c r="R263" s="43"/>
      <c r="S263" s="43"/>
      <c r="T263" s="43"/>
      <c r="U263" s="91"/>
      <c r="V263" s="43"/>
      <c r="W263" s="43"/>
      <c r="X263" s="43"/>
      <c r="Y263" s="38">
        <f>IF(G263=Precios!$AF$4,Precios!$AI$4,IF(G263=Precios!$AF$5,Precios!$AI$5,IF(G263=Precios!$AF$6,Precios!$AI$6,IF(G263=Precios!$AF$7,Precios!$AI$7,IF(G263=Precios!$AF$8,Precios!$AI$8,IF(G263=Precios!$AF$9,Precios!$AI$9,IF(G263=Precios!$AF$10,Precios!$AI$10,IF(G263=Precios!$AF$11,Precios!$AI$11,IF(G263=Precios!$AF$12,Precios!$AI$12,IF(G263=Precios!$AF$137,Precios!$AI$137,IF(G263=Precios!$AF$14,Precios!$AI$14,IF(G263=Precios!$AF$15,Precios!$AI$15,IF(G263=Precios!$AF$16,Precios!$AI$16,IF(G263=Precios!$AF$17,Precios!$AI$17,IF(G263=Precios!$AF$18,Precios!$AI$18,0)))))))))))))))*H263</f>
        <v>0</v>
      </c>
      <c r="Z263" s="46"/>
      <c r="AA263" s="271"/>
    </row>
    <row r="264" spans="1:27" x14ac:dyDescent="0.25">
      <c r="A264" s="234"/>
      <c r="B264" s="40"/>
      <c r="C264" s="41"/>
      <c r="D264" s="42"/>
      <c r="E264" s="42"/>
      <c r="F264" s="42"/>
      <c r="G264" s="48"/>
      <c r="H264" s="50"/>
      <c r="I264" s="168">
        <f>IF(G264=Precios!$AF$4,Precios!$AG$4,IF(G264=Precios!$AF$5,Precios!$AG$5,IF(G264=Precios!$AF$6,Precios!$AG$6,IF(G264=Precios!$AF$7,Precios!$AG$7,IF(G264=Precios!$AF$8,Precios!$AG$8,IF(G264=Precios!$AF$9,Precios!$AG$9,IF(G264=Precios!$AF$10,Precios!$AG$10,IF(G264=Precios!$AF$11,Precios!$AG$11,IF(G264=Precios!$AF$12,Precios!$AG$12,IF(G264=Precios!$AF$137,Precios!$AG$137,IF(G264=Precios!$AF$14,Precios!$AG$14,IF(G264=Precios!$AF$15,Precios!$AG$15,IF(G264=Precios!$AF$16,Precios!$AG$16,IF(G264=Precios!$AF$17,Precios!$AG$17,IF(G264=Precios!$AF$18,Precios!$AG$18,0)))))))))))))))</f>
        <v>0</v>
      </c>
      <c r="J264" s="50"/>
      <c r="K264" s="169">
        <f>+IF(J264=1,I264,IF(J264=2,I264*(1-Precios!$AL$3),0))</f>
        <v>0</v>
      </c>
      <c r="L264" s="169">
        <f t="shared" si="14"/>
        <v>0</v>
      </c>
      <c r="M264" s="49"/>
      <c r="N264" s="43"/>
      <c r="O264" s="43"/>
      <c r="P264" s="43"/>
      <c r="Q264" s="43"/>
      <c r="R264" s="43"/>
      <c r="S264" s="43"/>
      <c r="T264" s="43"/>
      <c r="U264" s="91"/>
      <c r="V264" s="43"/>
      <c r="W264" s="43"/>
      <c r="X264" s="43"/>
      <c r="Y264" s="38">
        <f>IF(G264=Precios!$AF$4,Precios!$AI$4,IF(G264=Precios!$AF$5,Precios!$AI$5,IF(G264=Precios!$AF$6,Precios!$AI$6,IF(G264=Precios!$AF$7,Precios!$AI$7,IF(G264=Precios!$AF$8,Precios!$AI$8,IF(G264=Precios!$AF$9,Precios!$AI$9,IF(G264=Precios!$AF$10,Precios!$AI$10,IF(G264=Precios!$AF$11,Precios!$AI$11,IF(G264=Precios!$AF$12,Precios!$AI$12,IF(G264=Precios!$AF$137,Precios!$AI$137,IF(G264=Precios!$AF$14,Precios!$AI$14,IF(G264=Precios!$AF$15,Precios!$AI$15,IF(G264=Precios!$AF$16,Precios!$AI$16,IF(G264=Precios!$AF$17,Precios!$AI$17,IF(G264=Precios!$AF$18,Precios!$AI$18,0)))))))))))))))*H264</f>
        <v>0</v>
      </c>
      <c r="Z264" s="46"/>
      <c r="AA264" s="271"/>
    </row>
    <row r="265" spans="1:27" x14ac:dyDescent="0.25">
      <c r="A265" s="234"/>
      <c r="B265" s="40"/>
      <c r="C265" s="41"/>
      <c r="D265" s="42"/>
      <c r="E265" s="42"/>
      <c r="F265" s="42"/>
      <c r="G265" s="48"/>
      <c r="H265" s="50"/>
      <c r="I265" s="168">
        <f>IF(G265=Precios!$AF$4,Precios!$AG$4,IF(G265=Precios!$AF$5,Precios!$AG$5,IF(G265=Precios!$AF$6,Precios!$AG$6,IF(G265=Precios!$AF$7,Precios!$AG$7,IF(G265=Precios!$AF$8,Precios!$AG$8,IF(G265=Precios!$AF$9,Precios!$AG$9,IF(G265=Precios!$AF$10,Precios!$AG$10,IF(G265=Precios!$AF$11,Precios!$AG$11,IF(G265=Precios!$AF$12,Precios!$AG$12,IF(G265=Precios!$AF$137,Precios!$AG$137,IF(G265=Precios!$AF$14,Precios!$AG$14,IF(G265=Precios!$AF$15,Precios!$AG$15,IF(G265=Precios!$AF$16,Precios!$AG$16,IF(G265=Precios!$AF$17,Precios!$AG$17,IF(G265=Precios!$AF$18,Precios!$AG$18,0)))))))))))))))</f>
        <v>0</v>
      </c>
      <c r="J265" s="50"/>
      <c r="K265" s="169">
        <f>+IF(J265=1,I265,IF(J265=2,I265*(1-Precios!$AL$3),0))</f>
        <v>0</v>
      </c>
      <c r="L265" s="169">
        <f t="shared" si="14"/>
        <v>0</v>
      </c>
      <c r="M265" s="49"/>
      <c r="N265" s="43"/>
      <c r="O265" s="43"/>
      <c r="P265" s="43"/>
      <c r="Q265" s="43"/>
      <c r="R265" s="43"/>
      <c r="S265" s="43"/>
      <c r="T265" s="43"/>
      <c r="U265" s="91"/>
      <c r="V265" s="43"/>
      <c r="W265" s="43"/>
      <c r="X265" s="43"/>
      <c r="Y265" s="38">
        <f>IF(G265=Precios!$AF$4,Precios!$AI$4,IF(G265=Precios!$AF$5,Precios!$AI$5,IF(G265=Precios!$AF$6,Precios!$AI$6,IF(G265=Precios!$AF$7,Precios!$AI$7,IF(G265=Precios!$AF$8,Precios!$AI$8,IF(G265=Precios!$AF$9,Precios!$AI$9,IF(G265=Precios!$AF$10,Precios!$AI$10,IF(G265=Precios!$AF$11,Precios!$AI$11,IF(G265=Precios!$AF$12,Precios!$AI$12,IF(G265=Precios!$AF$137,Precios!$AI$137,IF(G265=Precios!$AF$14,Precios!$AI$14,IF(G265=Precios!$AF$15,Precios!$AI$15,IF(G265=Precios!$AF$16,Precios!$AI$16,IF(G265=Precios!$AF$17,Precios!$AI$17,IF(G265=Precios!$AF$18,Precios!$AI$18,0)))))))))))))))*H265</f>
        <v>0</v>
      </c>
      <c r="Z265" s="46"/>
      <c r="AA265" s="271"/>
    </row>
    <row r="266" spans="1:27" ht="15.75" thickBot="1" x14ac:dyDescent="0.3">
      <c r="A266" s="236"/>
      <c r="B266" s="237"/>
      <c r="C266" s="247"/>
      <c r="D266" s="239"/>
      <c r="E266" s="239"/>
      <c r="F266" s="239"/>
      <c r="G266" s="240"/>
      <c r="H266" s="241"/>
      <c r="I266" s="168">
        <f>IF(G266=Precios!$AF$4,Precios!$AG$4,IF(G266=Precios!$AF$5,Precios!$AG$5,IF(G266=Precios!$AF$6,Precios!$AG$6,IF(G266=Precios!$AF$7,Precios!$AG$7,IF(G266=Precios!$AF$8,Precios!$AG$8,IF(G266=Precios!$AF$9,Precios!$AG$9,IF(G266=Precios!$AF$10,Precios!$AG$10,IF(G266=Precios!$AF$11,Precios!$AG$11,IF(G266=Precios!$AF$12,Precios!$AG$12,IF(G266=Precios!$AF$137,Precios!$AG$137,IF(G266=Precios!$AF$14,Precios!$AG$14,IF(G266=Precios!$AF$15,Precios!$AG$15,IF(G266=Precios!$AF$16,Precios!$AG$16,IF(G266=Precios!$AF$17,Precios!$AG$17,IF(G266=Precios!$AF$18,Precios!$AG$18,0)))))))))))))))</f>
        <v>0</v>
      </c>
      <c r="J266" s="241"/>
      <c r="K266" s="243">
        <f>+IF(J266=1,I266,IF(J266=2,I266*(1-Precios!$AL$3),0))</f>
        <v>0</v>
      </c>
      <c r="L266" s="243">
        <f t="shared" si="14"/>
        <v>0</v>
      </c>
      <c r="M266" s="272"/>
      <c r="N266" s="273"/>
      <c r="O266" s="273"/>
      <c r="P266" s="273"/>
      <c r="Q266" s="273"/>
      <c r="R266" s="273"/>
      <c r="S266" s="273"/>
      <c r="T266" s="273"/>
      <c r="U266" s="274"/>
      <c r="V266" s="273"/>
      <c r="W266" s="273"/>
      <c r="X266" s="273"/>
      <c r="Y266" s="281">
        <f>IF(G266=Precios!$AF$4,Precios!$AI$4,IF(G266=Precios!$AF$5,Precios!$AI$5,IF(G266=Precios!$AF$6,Precios!$AI$6,IF(G266=Precios!$AF$7,Precios!$AI$7,IF(G266=Precios!$AF$8,Precios!$AI$8,IF(G266=Precios!$AF$9,Precios!$AI$9,IF(G266=Precios!$AF$10,Precios!$AI$10,IF(G266=Precios!$AF$11,Precios!$AI$11,IF(G266=Precios!$AF$12,Precios!$AI$12,IF(G266=Precios!$AF$137,Precios!$AI$137,IF(G266=Precios!$AF$14,Precios!$AI$14,IF(G266=Precios!$AF$15,Precios!$AI$15,IF(G266=Precios!$AF$16,Precios!$AI$16,IF(G266=Precios!$AF$17,Precios!$AI$17,IF(G266=Precios!$AF$18,Precios!$AI$18,0)))))))))))))))*H266</f>
        <v>0</v>
      </c>
      <c r="Z266" s="275"/>
      <c r="AA266" s="276"/>
    </row>
    <row r="267" spans="1:27" x14ac:dyDescent="0.25">
      <c r="A267" s="225"/>
      <c r="B267" s="226"/>
      <c r="C267" s="227"/>
      <c r="D267" s="228"/>
      <c r="E267" s="228"/>
      <c r="F267" s="228"/>
      <c r="G267" s="230"/>
      <c r="H267" s="231"/>
      <c r="I267" s="232">
        <f>IF(G267=Precios!$AF$4,Precios!$AG$4,IF(G267=Precios!$AF$5,Precios!$AG$5,IF(G267=Precios!$AF$6,Precios!$AG$6,IF(G267=Precios!$AF$7,Precios!$AG$7,IF(G267=Precios!$AF$8,Precios!$AG$8,IF(G267=Precios!$AF$9,Precios!$AG$9,IF(G267=Precios!$AF$10,Precios!$AG$10,IF(G267=Precios!$AF$11,Precios!$AG$11,IF(G267=Precios!$AF$12,Precios!$AG$12,IF(G267=Precios!$AF$137,Precios!$AG$137,IF(G267=Precios!$AF$14,Precios!$AG$14,IF(G267=Precios!$AF$15,Precios!$AG$15,IF(G267=Precios!$AF$16,Precios!$AG$16,IF(G267=Precios!$AF$17,Precios!$AG$17,IF(G267=Precios!$AF$18,Precios!$AG$18,0)))))))))))))))</f>
        <v>0</v>
      </c>
      <c r="J267" s="230"/>
      <c r="K267" s="233">
        <f>+IF(J267=1,I267,IF(J267=2,I267*(1-Precios!$AL$3),0))</f>
        <v>0</v>
      </c>
      <c r="L267" s="233">
        <f>H267*K267</f>
        <v>0</v>
      </c>
      <c r="M267" s="259">
        <f>+SUM(L267:L271)</f>
        <v>0</v>
      </c>
      <c r="N267" s="260">
        <f>+M267+P267+R267+S267</f>
        <v>0</v>
      </c>
      <c r="O267" s="261">
        <f>+IF(J267=1,N267*$O$181,0)</f>
        <v>0</v>
      </c>
      <c r="P267" s="262"/>
      <c r="Q267" s="263">
        <f>+N267-SUM(O267:P267)</f>
        <v>0</v>
      </c>
      <c r="R267" s="262"/>
      <c r="S267" s="262"/>
      <c r="T267" s="262"/>
      <c r="U267" s="264" t="e">
        <f>+(+O267+#REF!)/M267</f>
        <v>#REF!</v>
      </c>
      <c r="V267" s="265">
        <f>+Q267-SUM(R267:T267)</f>
        <v>0</v>
      </c>
      <c r="W267" s="266">
        <f>IF(J267=2,V267,0)</f>
        <v>0</v>
      </c>
      <c r="X267" s="267">
        <f>IF(J267=1,V267,0)</f>
        <v>0</v>
      </c>
      <c r="Y267" s="268">
        <f>IF(G267=Precios!$AF$4,Precios!$AI$4,IF(G267=Precios!$AF$5,Precios!$AI$5,IF(G267=Precios!$AF$6,Precios!$AI$6,IF(G267=Precios!$AF$7,Precios!$AI$7,IF(G267=Precios!$AF$8,Precios!$AI$8,IF(G267=Precios!$AF$9,Precios!$AI$9,IF(G267=Precios!$AF$10,Precios!$AI$10,IF(G267=Precios!$AF$11,Precios!$AI$11,IF(G267=Precios!$AF$12,Precios!$AI$12,IF(G267=Precios!$AF$137,Precios!$AI$137,IF(G267=Precios!$AF$14,Precios!$AI$14,IF(G267=Precios!$AF$15,Precios!$AI$15,IF(G267=Precios!$AF$16,Precios!$AI$16,IF(G267=Precios!$AF$17,Precios!$AI$17,IF(G267=Precios!$AF$18,Precios!$AI$18,0)))))))))))))))*H267</f>
        <v>0</v>
      </c>
      <c r="Z267" s="269">
        <f>+V267-SUM(Y267:Y271)</f>
        <v>0</v>
      </c>
      <c r="AA267" s="270" t="e">
        <f>+Z267/M267</f>
        <v>#DIV/0!</v>
      </c>
    </row>
    <row r="268" spans="1:27" x14ac:dyDescent="0.25">
      <c r="A268" s="234"/>
      <c r="B268" s="40"/>
      <c r="C268" s="41"/>
      <c r="D268" s="42"/>
      <c r="E268" s="42"/>
      <c r="F268" s="42"/>
      <c r="G268" s="48"/>
      <c r="H268" s="50"/>
      <c r="I268" s="168">
        <f>IF(G268=Precios!$AF$4,Precios!$AG$4,IF(G268=Precios!$AF$5,Precios!$AG$5,IF(G268=Precios!$AF$6,Precios!$AG$6,IF(G268=Precios!$AF$7,Precios!$AG$7,IF(G268=Precios!$AF$8,Precios!$AG$8,IF(G268=Precios!$AF$9,Precios!$AG$9,IF(G268=Precios!$AF$10,Precios!$AG$10,IF(G268=Precios!$AF$11,Precios!$AG$11,IF(G268=Precios!$AF$12,Precios!$AG$12,IF(G268=Precios!$AF$137,Precios!$AG$137,IF(G268=Precios!$AF$14,Precios!$AG$14,IF(G268=Precios!$AF$15,Precios!$AG$15,IF(G268=Precios!$AF$16,Precios!$AG$16,IF(G268=Precios!$AF$17,Precios!$AG$17,IF(G268=Precios!$AF$18,Precios!$AG$18,0)))))))))))))))</f>
        <v>0</v>
      </c>
      <c r="J268" s="50"/>
      <c r="K268" s="169">
        <f>+IF(J268=1,I268,IF(J268=2,I268*(1-Precios!$AL$3),0))</f>
        <v>0</v>
      </c>
      <c r="L268" s="169">
        <f>H268*K268</f>
        <v>0</v>
      </c>
      <c r="M268" s="49"/>
      <c r="N268" s="43"/>
      <c r="O268" s="43"/>
      <c r="P268" s="43"/>
      <c r="Q268" s="43"/>
      <c r="R268" s="43"/>
      <c r="S268" s="43"/>
      <c r="T268" s="43"/>
      <c r="U268" s="91"/>
      <c r="V268" s="43"/>
      <c r="W268" s="43"/>
      <c r="X268" s="43"/>
      <c r="Y268" s="38">
        <f>IF(G268=Precios!$AF$4,Precios!$AI$4,IF(G268=Precios!$AF$5,Precios!$AI$5,IF(G268=Precios!$AF$6,Precios!$AI$6,IF(G268=Precios!$AF$7,Precios!$AI$7,IF(G268=Precios!$AF$8,Precios!$AI$8,IF(G268=Precios!$AF$9,Precios!$AI$9,IF(G268=Precios!$AF$10,Precios!$AI$10,IF(G268=Precios!$AF$11,Precios!$AI$11,IF(G268=Precios!$AF$12,Precios!$AI$12,IF(G268=Precios!$AF$137,Precios!$AI$137,IF(G268=Precios!$AF$14,Precios!$AI$14,IF(G268=Precios!$AF$15,Precios!$AI$15,IF(G268=Precios!$AF$16,Precios!$AI$16,IF(G268=Precios!$AF$17,Precios!$AI$17,IF(G268=Precios!$AF$18,Precios!$AI$18,0)))))))))))))))*H268</f>
        <v>0</v>
      </c>
      <c r="Z268" s="46"/>
      <c r="AA268" s="271"/>
    </row>
    <row r="269" spans="1:27" x14ac:dyDescent="0.25">
      <c r="A269" s="234"/>
      <c r="B269" s="40"/>
      <c r="C269" s="41"/>
      <c r="D269" s="42"/>
      <c r="E269" s="42"/>
      <c r="F269" s="42"/>
      <c r="G269" s="48"/>
      <c r="H269" s="50"/>
      <c r="I269" s="168">
        <f>IF(G269=Precios!$AF$4,Precios!$AG$4,IF(G269=Precios!$AF$5,Precios!$AG$5,IF(G269=Precios!$AF$6,Precios!$AG$6,IF(G269=Precios!$AF$7,Precios!$AG$7,IF(G269=Precios!$AF$8,Precios!$AG$8,IF(G269=Precios!$AF$9,Precios!$AG$9,IF(G269=Precios!$AF$10,Precios!$AG$10,IF(G269=Precios!$AF$11,Precios!$AG$11,IF(G269=Precios!$AF$12,Precios!$AG$12,IF(G269=Precios!$AF$137,Precios!$AG$137,IF(G269=Precios!$AF$14,Precios!$AG$14,IF(G269=Precios!$AF$15,Precios!$AG$15,IF(G269=Precios!$AF$16,Precios!$AG$16,IF(G269=Precios!$AF$17,Precios!$AG$17,IF(G269=Precios!$AF$18,Precios!$AG$18,0)))))))))))))))</f>
        <v>0</v>
      </c>
      <c r="J269" s="50"/>
      <c r="K269" s="169">
        <f>+IF(J269=1,I269,IF(J269=2,I269*(1-Precios!$AL$3),0))</f>
        <v>0</v>
      </c>
      <c r="L269" s="169">
        <f>H269*K269</f>
        <v>0</v>
      </c>
      <c r="M269" s="49"/>
      <c r="N269" s="43"/>
      <c r="O269" s="43"/>
      <c r="P269" s="43"/>
      <c r="Q269" s="43"/>
      <c r="R269" s="43"/>
      <c r="S269" s="43"/>
      <c r="T269" s="43"/>
      <c r="U269" s="91"/>
      <c r="V269" s="43"/>
      <c r="W269" s="43"/>
      <c r="X269" s="43"/>
      <c r="Y269" s="38">
        <f>IF(G269=Precios!$AF$4,Precios!$AI$4,IF(G269=Precios!$AF$5,Precios!$AI$5,IF(G269=Precios!$AF$6,Precios!$AI$6,IF(G269=Precios!$AF$7,Precios!$AI$7,IF(G269=Precios!$AF$8,Precios!$AI$8,IF(G269=Precios!$AF$9,Precios!$AI$9,IF(G269=Precios!$AF$10,Precios!$AI$10,IF(G269=Precios!$AF$11,Precios!$AI$11,IF(G269=Precios!$AF$12,Precios!$AI$12,IF(G269=Precios!$AF$137,Precios!$AI$137,IF(G269=Precios!$AF$14,Precios!$AI$14,IF(G269=Precios!$AF$15,Precios!$AI$15,IF(G269=Precios!$AF$16,Precios!$AI$16,IF(G269=Precios!$AF$17,Precios!$AI$17,IF(G269=Precios!$AF$18,Precios!$AI$18,0)))))))))))))))*H269</f>
        <v>0</v>
      </c>
      <c r="Z269" s="46"/>
      <c r="AA269" s="271"/>
    </row>
    <row r="270" spans="1:27" x14ac:dyDescent="0.25">
      <c r="A270" s="234"/>
      <c r="B270" s="40"/>
      <c r="C270" s="41"/>
      <c r="D270" s="42"/>
      <c r="E270" s="42"/>
      <c r="F270" s="42"/>
      <c r="G270" s="48"/>
      <c r="H270" s="50"/>
      <c r="I270" s="168">
        <f>IF(G270=Precios!$AF$4,Precios!$AG$4,IF(G270=Precios!$AF$5,Precios!$AG$5,IF(G270=Precios!$AF$6,Precios!$AG$6,IF(G270=Precios!$AF$7,Precios!$AG$7,IF(G270=Precios!$AF$8,Precios!$AG$8,IF(G270=Precios!$AF$9,Precios!$AG$9,IF(G270=Precios!$AF$10,Precios!$AG$10,IF(G270=Precios!$AF$11,Precios!$AG$11,IF(G270=Precios!$AF$12,Precios!$AG$12,IF(G270=Precios!$AF$137,Precios!$AG$137,IF(G270=Precios!$AF$14,Precios!$AG$14,IF(G270=Precios!$AF$15,Precios!$AG$15,IF(G270=Precios!$AF$16,Precios!$AG$16,IF(G270=Precios!$AF$17,Precios!$AG$17,IF(G270=Precios!$AF$18,Precios!$AG$18,0)))))))))))))))</f>
        <v>0</v>
      </c>
      <c r="J270" s="50"/>
      <c r="K270" s="169">
        <f>+IF(J270=1,I270,IF(J270=2,I270*(1-Precios!$AL$3),0))</f>
        <v>0</v>
      </c>
      <c r="L270" s="169">
        <f>H270*K270</f>
        <v>0</v>
      </c>
      <c r="M270" s="49"/>
      <c r="N270" s="43"/>
      <c r="O270" s="43"/>
      <c r="P270" s="43"/>
      <c r="Q270" s="43"/>
      <c r="R270" s="43"/>
      <c r="S270" s="43"/>
      <c r="T270" s="43"/>
      <c r="U270" s="91"/>
      <c r="V270" s="43"/>
      <c r="W270" s="43"/>
      <c r="X270" s="43"/>
      <c r="Y270" s="38">
        <f>IF(G270=Precios!$AF$4,Precios!$AI$4,IF(G270=Precios!$AF$5,Precios!$AI$5,IF(G270=Precios!$AF$6,Precios!$AI$6,IF(G270=Precios!$AF$7,Precios!$AI$7,IF(G270=Precios!$AF$8,Precios!$AI$8,IF(G270=Precios!$AF$9,Precios!$AI$9,IF(G270=Precios!$AF$10,Precios!$AI$10,IF(G270=Precios!$AF$11,Precios!$AI$11,IF(G270=Precios!$AF$12,Precios!$AI$12,IF(G270=Precios!$AF$137,Precios!$AI$137,IF(G270=Precios!$AF$14,Precios!$AI$14,IF(G270=Precios!$AF$15,Precios!$AI$15,IF(G270=Precios!$AF$16,Precios!$AI$16,IF(G270=Precios!$AF$17,Precios!$AI$17,IF(G270=Precios!$AF$18,Precios!$AI$18,0)))))))))))))))*H270</f>
        <v>0</v>
      </c>
      <c r="Z270" s="46"/>
      <c r="AA270" s="271"/>
    </row>
    <row r="271" spans="1:27" ht="15.75" thickBot="1" x14ac:dyDescent="0.3">
      <c r="A271" s="236"/>
      <c r="B271" s="237"/>
      <c r="C271" s="247"/>
      <c r="D271" s="239"/>
      <c r="E271" s="239"/>
      <c r="F271" s="239"/>
      <c r="G271" s="240"/>
      <c r="H271" s="241"/>
      <c r="I271" s="242">
        <f>IF(G271=Precios!$AF$4,Precios!$AG$4,IF(G271=Precios!$AF$5,Precios!$AG$5,IF(G271=Precios!$AF$6,Precios!$AG$6,IF(G271=Precios!$AF$7,Precios!$AG$7,IF(G271=Precios!$AF$8,Precios!$AG$8,IF(G271=Precios!$AF$9,Precios!$AG$9,IF(G271=Precios!$AF$10,Precios!$AG$10,IF(G271=Precios!$AF$11,Precios!$AG$11,IF(G271=Precios!$AF$12,Precios!$AG$12,IF(G271=Precios!$AF$137,Precios!$AG$137,IF(G271=Precios!$AF$14,Precios!$AG$14,IF(G271=Precios!$AF$15,Precios!$AG$15,IF(G271=Precios!$AF$16,Precios!$AG$16,IF(G271=Precios!$AF$17,Precios!$AG$17,IF(G271=Precios!$AF$18,Precios!$AG$18,0)))))))))))))))</f>
        <v>0</v>
      </c>
      <c r="J271" s="241"/>
      <c r="K271" s="243">
        <f>+IF(J271=1,I271,IF(J271=2,I271*(1-Precios!$AL$3),0))</f>
        <v>0</v>
      </c>
      <c r="L271" s="243">
        <f>H271*K271</f>
        <v>0</v>
      </c>
      <c r="M271" s="272"/>
      <c r="N271" s="273"/>
      <c r="O271" s="273"/>
      <c r="P271" s="273"/>
      <c r="Q271" s="273"/>
      <c r="R271" s="273"/>
      <c r="S271" s="273"/>
      <c r="T271" s="273"/>
      <c r="U271" s="274"/>
      <c r="V271" s="273"/>
      <c r="W271" s="273"/>
      <c r="X271" s="273"/>
      <c r="Y271" s="281">
        <f>IF(G271=Precios!$AF$4,Precios!$AI$4,IF(G271=Precios!$AF$5,Precios!$AI$5,IF(G271=Precios!$AF$6,Precios!$AI$6,IF(G271=Precios!$AF$7,Precios!$AI$7,IF(G271=Precios!$AF$8,Precios!$AI$8,IF(G271=Precios!$AF$9,Precios!$AI$9,IF(G271=Precios!$AF$10,Precios!$AI$10,IF(G271=Precios!$AF$11,Precios!$AI$11,IF(G271=Precios!$AF$12,Precios!$AI$12,IF(G271=Precios!$AF$137,Precios!$AI$137,IF(G271=Precios!$AF$14,Precios!$AI$14,IF(G271=Precios!$AF$15,Precios!$AI$15,IF(G271=Precios!$AF$16,Precios!$AI$16,IF(G271=Precios!$AF$17,Precios!$AI$17,IF(G271=Precios!$AF$18,Precios!$AI$18,0)))))))))))))))*H271</f>
        <v>0</v>
      </c>
      <c r="Z271" s="275"/>
      <c r="AA271" s="276"/>
    </row>
    <row r="272" spans="1:27" s="21" customFormat="1" x14ac:dyDescent="0.25">
      <c r="A272" s="248" t="s">
        <v>100</v>
      </c>
      <c r="B272" s="249">
        <f>COUNT(A182:A271)</f>
        <v>0</v>
      </c>
      <c r="C272" s="89"/>
      <c r="D272" s="89"/>
      <c r="E272" s="89"/>
      <c r="F272" s="89"/>
      <c r="G272" s="90"/>
      <c r="H272" s="90">
        <f>SUM(H182:H271)</f>
        <v>0</v>
      </c>
      <c r="I272" s="89"/>
      <c r="J272" s="90"/>
      <c r="K272" s="89"/>
      <c r="L272" s="89"/>
      <c r="M272" s="89">
        <f t="shared" ref="M272:T272" si="15">SUM(M182:M271)</f>
        <v>0</v>
      </c>
      <c r="N272" s="89">
        <f t="shared" si="15"/>
        <v>0</v>
      </c>
      <c r="O272" s="89">
        <f t="shared" si="15"/>
        <v>0</v>
      </c>
      <c r="P272" s="89">
        <f t="shared" si="15"/>
        <v>0</v>
      </c>
      <c r="Q272" s="89">
        <f t="shared" si="15"/>
        <v>0</v>
      </c>
      <c r="R272" s="89">
        <f t="shared" si="15"/>
        <v>0</v>
      </c>
      <c r="S272" s="89">
        <f t="shared" si="15"/>
        <v>0</v>
      </c>
      <c r="T272" s="89">
        <f t="shared" si="15"/>
        <v>0</v>
      </c>
      <c r="U272" s="277" t="e">
        <f>AVERAGE(U182:U271)</f>
        <v>#REF!</v>
      </c>
      <c r="V272" s="89">
        <f>SUM(V182:V271)</f>
        <v>0</v>
      </c>
      <c r="W272" s="89">
        <f>SUM(W182:W271)</f>
        <v>0</v>
      </c>
      <c r="X272" s="89">
        <f>SUM(X182:X271)</f>
        <v>0</v>
      </c>
      <c r="Y272" s="89">
        <f>SUM(Y182:Y271)</f>
        <v>0</v>
      </c>
      <c r="Z272" s="89">
        <f>SUM(Z182:Z271)</f>
        <v>0</v>
      </c>
      <c r="AA272" s="277" t="e">
        <f>AVERAGE(AA182:AA271)</f>
        <v>#DIV/0!</v>
      </c>
    </row>
    <row r="273" spans="1:27" s="53" customFormat="1" ht="15.75" thickBot="1" x14ac:dyDescent="0.3">
      <c r="A273" s="98" t="s">
        <v>4</v>
      </c>
      <c r="B273" s="68">
        <f>+B181+B272</f>
        <v>0</v>
      </c>
      <c r="C273" s="70"/>
      <c r="D273" s="69"/>
      <c r="E273" s="69"/>
      <c r="F273" s="142"/>
      <c r="G273" s="280"/>
      <c r="H273" s="68">
        <f>+H181+H272</f>
        <v>0</v>
      </c>
      <c r="I273" s="51"/>
      <c r="J273" s="164"/>
      <c r="K273" s="165"/>
      <c r="L273" s="165"/>
      <c r="M273" s="51">
        <f>+M181+M272</f>
        <v>0</v>
      </c>
      <c r="N273" s="51">
        <f>+N181+N272</f>
        <v>0</v>
      </c>
      <c r="O273" s="208">
        <v>0.14510000000000001</v>
      </c>
      <c r="P273" s="51">
        <f>+P181+P272</f>
        <v>0</v>
      </c>
      <c r="Q273" s="51">
        <f>+Q181+Q272</f>
        <v>0</v>
      </c>
      <c r="R273" s="51">
        <f>+R181+R272</f>
        <v>0</v>
      </c>
      <c r="S273" s="51">
        <f>+S181+S272</f>
        <v>0</v>
      </c>
      <c r="T273" s="51">
        <f>+T181+T272</f>
        <v>0</v>
      </c>
      <c r="U273" s="177" t="e">
        <f>AVERAGE(U181,U272)</f>
        <v>#DIV/0!</v>
      </c>
      <c r="V273" s="51">
        <f>+V181+V272</f>
        <v>0</v>
      </c>
      <c r="W273" s="51">
        <f>+W181+W272</f>
        <v>0</v>
      </c>
      <c r="X273" s="51">
        <f>+X181+X272</f>
        <v>0</v>
      </c>
      <c r="Y273" s="51">
        <f>+Y181+Y272</f>
        <v>0</v>
      </c>
      <c r="Z273" s="51">
        <f>+Z181+Z272</f>
        <v>0</v>
      </c>
      <c r="AA273" s="177" t="e">
        <f>AVERAGE(AA181,AA272)</f>
        <v>#DIV/0!</v>
      </c>
    </row>
    <row r="274" spans="1:27" x14ac:dyDescent="0.25">
      <c r="A274" s="225"/>
      <c r="B274" s="226"/>
      <c r="C274" s="227"/>
      <c r="D274" s="228"/>
      <c r="E274" s="228"/>
      <c r="F274" s="229"/>
      <c r="G274" s="230"/>
      <c r="H274" s="231"/>
      <c r="I274" s="232">
        <f>IF(G274=Precios!$AT$4,Precios!$AU$4,IF(G274=Precios!$AT$5,Precios!$AU$5,IF(G274=Precios!$AT$6,Precios!$AU$6,IF(G274=Precios!$AT$7,Precios!$AU$7,IF(G274=Precios!$AT$8,Precios!$AU$8,IF(G274=Precios!$AT$9,Precios!$AU$9,IF(G274=Precios!$AT$10,Precios!$AU$10,IF(G274=Precios!$AT$11,Precios!$AU$11,IF(G274=Precios!$AT$12,Precios!$AU$12,IF(G274=Precios!$AT$154,Precios!$AU$154,IF(G274=Precios!$AT$14,Precios!$AU$14,IF(G274=Precios!$AT$15,Precios!$AU$15,IF(G274=Precios!$AT$16,Precios!$AU$16,IF(G274=Precios!$AT$17,Precios!$AU$17,IF(G274=Precios!$AT$18,Precios!$AU$18,0)))))))))))))))</f>
        <v>0</v>
      </c>
      <c r="J274" s="230"/>
      <c r="K274" s="233">
        <f>+IF(J274=1,I274,IF(J274=2,I274*(1-Precios!$AZ$3),0))</f>
        <v>0</v>
      </c>
      <c r="L274" s="233">
        <f t="shared" ref="L274:L298" si="16">H274*K274</f>
        <v>0</v>
      </c>
      <c r="M274" s="259">
        <f>+SUM(L274:L278)</f>
        <v>0</v>
      </c>
      <c r="N274" s="260">
        <f>+M274+P274+R274+S274</f>
        <v>0</v>
      </c>
      <c r="O274" s="261">
        <f>+IF(J274=1,N274*$O$273,0)</f>
        <v>0</v>
      </c>
      <c r="P274" s="262"/>
      <c r="Q274" s="263">
        <f>+N274-SUM(O274:P274)</f>
        <v>0</v>
      </c>
      <c r="R274" s="262"/>
      <c r="S274" s="262"/>
      <c r="T274" s="262"/>
      <c r="U274" s="264" t="e">
        <f>+(+O274+#REF!)/M274</f>
        <v>#REF!</v>
      </c>
      <c r="V274" s="265">
        <f>+Q274-SUM(R274:T274)</f>
        <v>0</v>
      </c>
      <c r="W274" s="266">
        <f>IF(J274=2,V274,0)</f>
        <v>0</v>
      </c>
      <c r="X274" s="267">
        <f>IF(J274=1,V274,0)</f>
        <v>0</v>
      </c>
      <c r="Y274" s="268">
        <f>IF(G274=Precios!$AT$4,Precios!$AW$4,IF(G274=Precios!$AT$5,Precios!$AW$5,IF(G274=Precios!$AT$6,Precios!$AW$6,IF(G274=Precios!$AT$7,Precios!$AW$7,IF(G274=Precios!$AT$8,Precios!$AW$8,IF(G274=Precios!$AT$9,Precios!$AW$9,IF(G274=Precios!$AT$10,Precios!$AW$10,IF(G274=Precios!$AT$11,Precios!$AW$11,IF(G274=Precios!$AT$12,Precios!$AW$12,IF(G274=Precios!$AT$154,Precios!$AW$154,IF(G274=Precios!$AT$14,Precios!$AW$14,IF(G274=Precios!$AT$15,Precios!$AW$15,IF(G274=Precios!$AT$16,Precios!$AW$16,IF(G274=Precios!$AT$17,Precios!$AW$17,IF(G274=Precios!$AT$18,Precios!$AW$18,0)))))))))))))))*H274</f>
        <v>0</v>
      </c>
      <c r="Z274" s="269">
        <f>+V274-SUM(Y274:Y278)</f>
        <v>0</v>
      </c>
      <c r="AA274" s="270" t="e">
        <f>+Z274/M274</f>
        <v>#DIV/0!</v>
      </c>
    </row>
    <row r="275" spans="1:27" x14ac:dyDescent="0.25">
      <c r="A275" s="234"/>
      <c r="B275" s="40"/>
      <c r="C275" s="235"/>
      <c r="D275" s="42"/>
      <c r="E275" s="42"/>
      <c r="F275" s="42"/>
      <c r="G275" s="48"/>
      <c r="H275" s="50"/>
      <c r="I275" s="168">
        <f>IF(G275=Precios!$AT$4,Precios!$AU$4,IF(G275=Precios!$AT$5,Precios!$AU$5,IF(G275=Precios!$AT$6,Precios!$AU$6,IF(G275=Precios!$AT$7,Precios!$AU$7,IF(G275=Precios!$AT$8,Precios!$AU$8,IF(G275=Precios!$AT$9,Precios!$AU$9,IF(G275=Precios!$AT$10,Precios!$AU$10,IF(G275=Precios!$AT$11,Precios!$AU$11,IF(G275=Precios!$AT$12,Precios!$AU$12,IF(G275=Precios!$AT$154,Precios!$AU$154,IF(G275=Precios!$AT$14,Precios!$AU$14,IF(G275=Precios!$AT$15,Precios!$AU$15,IF(G275=Precios!$AT$16,Precios!$AU$16,IF(G275=Precios!$AT$17,Precios!$AU$17,IF(G275=Precios!$AT$18,Precios!$AU$18,0)))))))))))))))</f>
        <v>0</v>
      </c>
      <c r="J275" s="50"/>
      <c r="K275" s="169">
        <f>+IF(J275=1,I275,IF(J275=2,I275*(1-Precios!$AZ$3),0))</f>
        <v>0</v>
      </c>
      <c r="L275" s="169">
        <f t="shared" si="16"/>
        <v>0</v>
      </c>
      <c r="M275" s="49"/>
      <c r="N275" s="43"/>
      <c r="O275" s="43"/>
      <c r="P275" s="43"/>
      <c r="Q275" s="43"/>
      <c r="R275" s="43"/>
      <c r="S275" s="43"/>
      <c r="T275" s="43"/>
      <c r="U275" s="91"/>
      <c r="V275" s="43"/>
      <c r="W275" s="43"/>
      <c r="X275" s="43"/>
      <c r="Y275" s="38">
        <f>IF(G275=Precios!$AT$4,Precios!$AW$4,IF(G275=Precios!$AT$5,Precios!$AW$5,IF(G275=Precios!$AT$6,Precios!$AW$6,IF(G275=Precios!$AT$7,Precios!$AW$7,IF(G275=Precios!$AT$8,Precios!$AW$8,IF(G275=Precios!$AT$9,Precios!$AW$9,IF(G275=Precios!$AT$10,Precios!$AW$10,IF(G275=Precios!$AT$11,Precios!$AW$11,IF(G275=Precios!$AT$12,Precios!$AW$12,IF(G275=Precios!$AT$154,Precios!$AW$154,IF(G275=Precios!$AT$14,Precios!$AW$14,IF(G275=Precios!$AT$15,Precios!$AW$15,IF(G275=Precios!$AT$16,Precios!$AW$16,IF(G275=Precios!$AT$17,Precios!$AW$17,IF(G275=Precios!$AT$18,Precios!$AW$18,0)))))))))))))))*H275</f>
        <v>0</v>
      </c>
      <c r="Z275" s="46"/>
      <c r="AA275" s="271"/>
    </row>
    <row r="276" spans="1:27" x14ac:dyDescent="0.25">
      <c r="A276" s="234"/>
      <c r="B276" s="40"/>
      <c r="C276" s="235"/>
      <c r="D276" s="42"/>
      <c r="E276" s="42"/>
      <c r="F276" s="42"/>
      <c r="G276" s="48"/>
      <c r="H276" s="50"/>
      <c r="I276" s="168">
        <f>IF(G276=Precios!$AT$4,Precios!$AU$4,IF(G276=Precios!$AT$5,Precios!$AU$5,IF(G276=Precios!$AT$6,Precios!$AU$6,IF(G276=Precios!$AT$7,Precios!$AU$7,IF(G276=Precios!$AT$8,Precios!$AU$8,IF(G276=Precios!$AT$9,Precios!$AU$9,IF(G276=Precios!$AT$10,Precios!$AU$10,IF(G276=Precios!$AT$11,Precios!$AU$11,IF(G276=Precios!$AT$12,Precios!$AU$12,IF(G276=Precios!$AT$154,Precios!$AU$154,IF(G276=Precios!$AT$14,Precios!$AU$14,IF(G276=Precios!$AT$15,Precios!$AU$15,IF(G276=Precios!$AT$16,Precios!$AU$16,IF(G276=Precios!$AT$17,Precios!$AU$17,IF(G276=Precios!$AT$18,Precios!$AU$18,0)))))))))))))))</f>
        <v>0</v>
      </c>
      <c r="J276" s="50"/>
      <c r="K276" s="169">
        <f>+IF(J276=1,I276,IF(J276=2,I276*(1-Precios!$AZ$3),0))</f>
        <v>0</v>
      </c>
      <c r="L276" s="169">
        <f t="shared" si="16"/>
        <v>0</v>
      </c>
      <c r="M276" s="49"/>
      <c r="N276" s="43"/>
      <c r="O276" s="43"/>
      <c r="P276" s="43"/>
      <c r="Q276" s="43"/>
      <c r="R276" s="43"/>
      <c r="S276" s="43"/>
      <c r="T276" s="43"/>
      <c r="U276" s="91"/>
      <c r="V276" s="43"/>
      <c r="W276" s="43"/>
      <c r="X276" s="43"/>
      <c r="Y276" s="38">
        <f>IF(G276=Precios!$AT$4,Precios!$AW$4,IF(G276=Precios!$AT$5,Precios!$AW$5,IF(G276=Precios!$AT$6,Precios!$AW$6,IF(G276=Precios!$AT$7,Precios!$AW$7,IF(G276=Precios!$AT$8,Precios!$AW$8,IF(G276=Precios!$AT$9,Precios!$AW$9,IF(G276=Precios!$AT$10,Precios!$AW$10,IF(G276=Precios!$AT$11,Precios!$AW$11,IF(G276=Precios!$AT$12,Precios!$AW$12,IF(G276=Precios!$AT$154,Precios!$AW$154,IF(G276=Precios!$AT$14,Precios!$AW$14,IF(G276=Precios!$AT$15,Precios!$AW$15,IF(G276=Precios!$AT$16,Precios!$AW$16,IF(G276=Precios!$AT$17,Precios!$AW$17,IF(G276=Precios!$AT$18,Precios!$AW$18,0)))))))))))))))*H276</f>
        <v>0</v>
      </c>
      <c r="Z276" s="46"/>
      <c r="AA276" s="271"/>
    </row>
    <row r="277" spans="1:27" x14ac:dyDescent="0.25">
      <c r="A277" s="234"/>
      <c r="B277" s="40"/>
      <c r="C277" s="235"/>
      <c r="D277" s="42"/>
      <c r="E277" s="42"/>
      <c r="F277" s="42"/>
      <c r="G277" s="48"/>
      <c r="H277" s="50"/>
      <c r="I277" s="168">
        <f>IF(G277=Precios!$AT$4,Precios!$AU$4,IF(G277=Precios!$AT$5,Precios!$AU$5,IF(G277=Precios!$AT$6,Precios!$AU$6,IF(G277=Precios!$AT$7,Precios!$AU$7,IF(G277=Precios!$AT$8,Precios!$AU$8,IF(G277=Precios!$AT$9,Precios!$AU$9,IF(G277=Precios!$AT$10,Precios!$AU$10,IF(G277=Precios!$AT$11,Precios!$AU$11,IF(G277=Precios!$AT$12,Precios!$AU$12,IF(G277=Precios!$AT$154,Precios!$AU$154,IF(G277=Precios!$AT$14,Precios!$AU$14,IF(G277=Precios!$AT$15,Precios!$AU$15,IF(G277=Precios!$AT$16,Precios!$AU$16,IF(G277=Precios!$AT$17,Precios!$AU$17,IF(G277=Precios!$AT$18,Precios!$AU$18,0)))))))))))))))</f>
        <v>0</v>
      </c>
      <c r="J277" s="50"/>
      <c r="K277" s="169">
        <f>+IF(J277=1,I277,IF(J277=2,I277*(1-Precios!$AZ$3),0))</f>
        <v>0</v>
      </c>
      <c r="L277" s="169">
        <f t="shared" si="16"/>
        <v>0</v>
      </c>
      <c r="M277" s="49"/>
      <c r="N277" s="43"/>
      <c r="O277" s="43"/>
      <c r="P277" s="43"/>
      <c r="Q277" s="43"/>
      <c r="R277" s="43"/>
      <c r="S277" s="43"/>
      <c r="T277" s="43"/>
      <c r="U277" s="91"/>
      <c r="V277" s="43"/>
      <c r="W277" s="43"/>
      <c r="X277" s="43"/>
      <c r="Y277" s="38">
        <f>IF(G277=Precios!$AT$4,Precios!$AW$4,IF(G277=Precios!$AT$5,Precios!$AW$5,IF(G277=Precios!$AT$6,Precios!$AW$6,IF(G277=Precios!$AT$7,Precios!$AW$7,IF(G277=Precios!$AT$8,Precios!$AW$8,IF(G277=Precios!$AT$9,Precios!$AW$9,IF(G277=Precios!$AT$10,Precios!$AW$10,IF(G277=Precios!$AT$11,Precios!$AW$11,IF(G277=Precios!$AT$12,Precios!$AW$12,IF(G277=Precios!$AT$154,Precios!$AW$154,IF(G277=Precios!$AT$14,Precios!$AW$14,IF(G277=Precios!$AT$15,Precios!$AW$15,IF(G277=Precios!$AT$16,Precios!$AW$16,IF(G277=Precios!$AT$17,Precios!$AW$17,IF(G277=Precios!$AT$18,Precios!$AW$18,0)))))))))))))))*H277</f>
        <v>0</v>
      </c>
      <c r="Z277" s="46"/>
      <c r="AA277" s="271"/>
    </row>
    <row r="278" spans="1:27" ht="15.75" thickBot="1" x14ac:dyDescent="0.3">
      <c r="A278" s="236"/>
      <c r="B278" s="237"/>
      <c r="C278" s="238"/>
      <c r="D278" s="239"/>
      <c r="E278" s="239"/>
      <c r="F278" s="239"/>
      <c r="G278" s="240"/>
      <c r="H278" s="241"/>
      <c r="I278" s="168">
        <f>IF(G278=Precios!$AT$4,Precios!$AU$4,IF(G278=Precios!$AT$5,Precios!$AU$5,IF(G278=Precios!$AT$6,Precios!$AU$6,IF(G278=Precios!$AT$7,Precios!$AU$7,IF(G278=Precios!$AT$8,Precios!$AU$8,IF(G278=Precios!$AT$9,Precios!$AU$9,IF(G278=Precios!$AT$10,Precios!$AU$10,IF(G278=Precios!$AT$11,Precios!$AU$11,IF(G278=Precios!$AT$12,Precios!$AU$12,IF(G278=Precios!$AT$154,Precios!$AU$154,IF(G278=Precios!$AT$14,Precios!$AU$14,IF(G278=Precios!$AT$15,Precios!$AU$15,IF(G278=Precios!$AT$16,Precios!$AU$16,IF(G278=Precios!$AT$17,Precios!$AU$17,IF(G278=Precios!$AT$18,Precios!$AU$18,0)))))))))))))))</f>
        <v>0</v>
      </c>
      <c r="J278" s="241"/>
      <c r="K278" s="243">
        <f>+IF(J278=1,I278,IF(J278=2,I278*(1-Precios!$AZ$3),0))</f>
        <v>0</v>
      </c>
      <c r="L278" s="243">
        <f t="shared" si="16"/>
        <v>0</v>
      </c>
      <c r="M278" s="272"/>
      <c r="N278" s="273"/>
      <c r="O278" s="273"/>
      <c r="P278" s="273"/>
      <c r="Q278" s="273"/>
      <c r="R278" s="273"/>
      <c r="S278" s="273"/>
      <c r="T278" s="273"/>
      <c r="U278" s="274"/>
      <c r="V278" s="273"/>
      <c r="W278" s="273"/>
      <c r="X278" s="273"/>
      <c r="Y278" s="281">
        <f>IF(G278=Precios!$AT$4,Precios!$AW$4,IF(G278=Precios!$AT$5,Precios!$AW$5,IF(G278=Precios!$AT$6,Precios!$AW$6,IF(G278=Precios!$AT$7,Precios!$AW$7,IF(G278=Precios!$AT$8,Precios!$AW$8,IF(G278=Precios!$AT$9,Precios!$AW$9,IF(G278=Precios!$AT$10,Precios!$AW$10,IF(G278=Precios!$AT$11,Precios!$AW$11,IF(G278=Precios!$AT$12,Precios!$AW$12,IF(G278=Precios!$AT$154,Precios!$AW$154,IF(G278=Precios!$AT$14,Precios!$AW$14,IF(G278=Precios!$AT$15,Precios!$AW$15,IF(G278=Precios!$AT$16,Precios!$AW$16,IF(G278=Precios!$AT$17,Precios!$AW$17,IF(G278=Precios!$AT$18,Precios!$AW$18,0)))))))))))))))*H278</f>
        <v>0</v>
      </c>
      <c r="Z278" s="275"/>
      <c r="AA278" s="276"/>
    </row>
    <row r="279" spans="1:27" x14ac:dyDescent="0.25">
      <c r="A279" s="278"/>
      <c r="B279" s="201"/>
      <c r="C279" s="219"/>
      <c r="D279" s="220"/>
      <c r="E279" s="220"/>
      <c r="F279" s="221"/>
      <c r="G279" s="222"/>
      <c r="H279" s="223"/>
      <c r="I279" s="232">
        <f>IF(G279=Precios!$AT$4,Precios!$AU$4,IF(G279=Precios!$AT$5,Precios!$AU$5,IF(G279=Precios!$AT$6,Precios!$AU$6,IF(G279=Precios!$AT$7,Precios!$AU$7,IF(G279=Precios!$AT$8,Precios!$AU$8,IF(G279=Precios!$AT$9,Precios!$AU$9,IF(G279=Precios!$AT$10,Precios!$AU$10,IF(G279=Precios!$AT$11,Precios!$AU$11,IF(G279=Precios!$AT$12,Precios!$AU$12,IF(G279=Precios!$AT$154,Precios!$AU$154,IF(G279=Precios!$AT$14,Precios!$AU$14,IF(G279=Precios!$AT$15,Precios!$AU$15,IF(G279=Precios!$AT$16,Precios!$AU$16,IF(G279=Precios!$AT$17,Precios!$AU$17,IF(G279=Precios!$AT$18,Precios!$AU$18,0)))))))))))))))</f>
        <v>0</v>
      </c>
      <c r="J279" s="222"/>
      <c r="K279" s="224">
        <f>+IF(J279=1,I279,IF(J279=2,I279*(1-Precios!$AZ$3),0))</f>
        <v>0</v>
      </c>
      <c r="L279" s="224">
        <f t="shared" si="16"/>
        <v>0</v>
      </c>
      <c r="M279" s="251">
        <f>+SUM(L279:L283)</f>
        <v>0</v>
      </c>
      <c r="N279" s="252">
        <f>+M279+P279+R279+S279</f>
        <v>0</v>
      </c>
      <c r="O279" s="253">
        <f>+IF(J279=1,N279*$O$273,0)</f>
        <v>0</v>
      </c>
      <c r="P279" s="39"/>
      <c r="Q279" s="29">
        <f>+N279-SUM(O279:P279)</f>
        <v>0</v>
      </c>
      <c r="R279" s="39"/>
      <c r="S279" s="39"/>
      <c r="T279" s="39"/>
      <c r="U279" s="254" t="e">
        <f>+(+O279+#REF!)/M279</f>
        <v>#REF!</v>
      </c>
      <c r="V279" s="255">
        <f>+Q279-SUM(R279:T279)</f>
        <v>0</v>
      </c>
      <c r="W279" s="256">
        <f>IF(J279=2,V279,0)</f>
        <v>0</v>
      </c>
      <c r="X279" s="257">
        <f>IF(J279=1,V279,0)</f>
        <v>0</v>
      </c>
      <c r="Y279" s="268">
        <f>IF(G279=Precios!$AT$4,Precios!$AW$4,IF(G279=Precios!$AT$5,Precios!$AW$5,IF(G279=Precios!$AT$6,Precios!$AW$6,IF(G279=Precios!$AT$7,Precios!$AW$7,IF(G279=Precios!$AT$8,Precios!$AW$8,IF(G279=Precios!$AT$9,Precios!$AW$9,IF(G279=Precios!$AT$10,Precios!$AW$10,IF(G279=Precios!$AT$11,Precios!$AW$11,IF(G279=Precios!$AT$12,Precios!$AW$12,IF(G279=Precios!$AT$154,Precios!$AW$154,IF(G279=Precios!$AT$14,Precios!$AW$14,IF(G279=Precios!$AT$15,Precios!$AW$15,IF(G279=Precios!$AT$16,Precios!$AW$16,IF(G279=Precios!$AT$17,Precios!$AW$17,IF(G279=Precios!$AT$18,Precios!$AW$18,0)))))))))))))))*H279</f>
        <v>0</v>
      </c>
      <c r="Z279" s="258">
        <f>+V279-SUM(Y279:Y283)</f>
        <v>0</v>
      </c>
      <c r="AA279" s="279" t="e">
        <f>+Z279/M279</f>
        <v>#DIV/0!</v>
      </c>
    </row>
    <row r="280" spans="1:27" x14ac:dyDescent="0.25">
      <c r="A280" s="234"/>
      <c r="B280" s="40"/>
      <c r="C280" s="41"/>
      <c r="D280" s="42"/>
      <c r="E280" s="42"/>
      <c r="F280" s="42"/>
      <c r="G280" s="48"/>
      <c r="H280" s="50"/>
      <c r="I280" s="168">
        <f>IF(G280=Precios!$AT$4,Precios!$AU$4,IF(G280=Precios!$AT$5,Precios!$AU$5,IF(G280=Precios!$AT$6,Precios!$AU$6,IF(G280=Precios!$AT$7,Precios!$AU$7,IF(G280=Precios!$AT$8,Precios!$AU$8,IF(G280=Precios!$AT$9,Precios!$AU$9,IF(G280=Precios!$AT$10,Precios!$AU$10,IF(G280=Precios!$AT$11,Precios!$AU$11,IF(G280=Precios!$AT$12,Precios!$AU$12,IF(G280=Precios!$AT$154,Precios!$AU$154,IF(G280=Precios!$AT$14,Precios!$AU$14,IF(G280=Precios!$AT$15,Precios!$AU$15,IF(G280=Precios!$AT$16,Precios!$AU$16,IF(G280=Precios!$AT$17,Precios!$AU$17,IF(G280=Precios!$AT$18,Precios!$AU$18,0)))))))))))))))</f>
        <v>0</v>
      </c>
      <c r="J280" s="50"/>
      <c r="K280" s="169">
        <f>+IF(J280=1,I280,IF(J280=2,I280*(1-Precios!$AZ$3),0))</f>
        <v>0</v>
      </c>
      <c r="L280" s="169">
        <f t="shared" si="16"/>
        <v>0</v>
      </c>
      <c r="M280" s="49"/>
      <c r="N280" s="43"/>
      <c r="O280" s="43"/>
      <c r="P280" s="43"/>
      <c r="Q280" s="43"/>
      <c r="R280" s="43"/>
      <c r="S280" s="43"/>
      <c r="T280" s="43"/>
      <c r="U280" s="91"/>
      <c r="V280" s="43"/>
      <c r="W280" s="43"/>
      <c r="X280" s="43"/>
      <c r="Y280" s="38">
        <f>IF(G280=Precios!$AT$4,Precios!$AW$4,IF(G280=Precios!$AT$5,Precios!$AW$5,IF(G280=Precios!$AT$6,Precios!$AW$6,IF(G280=Precios!$AT$7,Precios!$AW$7,IF(G280=Precios!$AT$8,Precios!$AW$8,IF(G280=Precios!$AT$9,Precios!$AW$9,IF(G280=Precios!$AT$10,Precios!$AW$10,IF(G280=Precios!$AT$11,Precios!$AW$11,IF(G280=Precios!$AT$12,Precios!$AW$12,IF(G280=Precios!$AT$154,Precios!$AW$154,IF(G280=Precios!$AT$14,Precios!$AW$14,IF(G280=Precios!$AT$15,Precios!$AW$15,IF(G280=Precios!$AT$16,Precios!$AW$16,IF(G280=Precios!$AT$17,Precios!$AW$17,IF(G280=Precios!$AT$18,Precios!$AW$18,0)))))))))))))))*H280</f>
        <v>0</v>
      </c>
      <c r="Z280" s="46"/>
      <c r="AA280" s="271"/>
    </row>
    <row r="281" spans="1:27" x14ac:dyDescent="0.25">
      <c r="A281" s="234"/>
      <c r="B281" s="40"/>
      <c r="C281" s="41"/>
      <c r="D281" s="42"/>
      <c r="E281" s="42"/>
      <c r="F281" s="42"/>
      <c r="G281" s="48"/>
      <c r="H281" s="50"/>
      <c r="I281" s="168">
        <f>IF(G281=Precios!$AT$4,Precios!$AU$4,IF(G281=Precios!$AT$5,Precios!$AU$5,IF(G281=Precios!$AT$6,Precios!$AU$6,IF(G281=Precios!$AT$7,Precios!$AU$7,IF(G281=Precios!$AT$8,Precios!$AU$8,IF(G281=Precios!$AT$9,Precios!$AU$9,IF(G281=Precios!$AT$10,Precios!$AU$10,IF(G281=Precios!$AT$11,Precios!$AU$11,IF(G281=Precios!$AT$12,Precios!$AU$12,IF(G281=Precios!$AT$154,Precios!$AU$154,IF(G281=Precios!$AT$14,Precios!$AU$14,IF(G281=Precios!$AT$15,Precios!$AU$15,IF(G281=Precios!$AT$16,Precios!$AU$16,IF(G281=Precios!$AT$17,Precios!$AU$17,IF(G281=Precios!$AT$18,Precios!$AU$18,0)))))))))))))))</f>
        <v>0</v>
      </c>
      <c r="J281" s="50"/>
      <c r="K281" s="169">
        <f>+IF(J281=1,I281,IF(J281=2,I281*(1-Precios!$AZ$3),0))</f>
        <v>0</v>
      </c>
      <c r="L281" s="169">
        <f t="shared" si="16"/>
        <v>0</v>
      </c>
      <c r="M281" s="49"/>
      <c r="N281" s="43"/>
      <c r="O281" s="43"/>
      <c r="P281" s="43"/>
      <c r="Q281" s="43"/>
      <c r="R281" s="43"/>
      <c r="S281" s="43"/>
      <c r="T281" s="43"/>
      <c r="U281" s="91"/>
      <c r="V281" s="43"/>
      <c r="W281" s="43"/>
      <c r="X281" s="43"/>
      <c r="Y281" s="38">
        <f>IF(G281=Precios!$AT$4,Precios!$AW$4,IF(G281=Precios!$AT$5,Precios!$AW$5,IF(G281=Precios!$AT$6,Precios!$AW$6,IF(G281=Precios!$AT$7,Precios!$AW$7,IF(G281=Precios!$AT$8,Precios!$AW$8,IF(G281=Precios!$AT$9,Precios!$AW$9,IF(G281=Precios!$AT$10,Precios!$AW$10,IF(G281=Precios!$AT$11,Precios!$AW$11,IF(G281=Precios!$AT$12,Precios!$AW$12,IF(G281=Precios!$AT$154,Precios!$AW$154,IF(G281=Precios!$AT$14,Precios!$AW$14,IF(G281=Precios!$AT$15,Precios!$AW$15,IF(G281=Precios!$AT$16,Precios!$AW$16,IF(G281=Precios!$AT$17,Precios!$AW$17,IF(G281=Precios!$AT$18,Precios!$AW$18,0)))))))))))))))*H281</f>
        <v>0</v>
      </c>
      <c r="Z281" s="46"/>
      <c r="AA281" s="271"/>
    </row>
    <row r="282" spans="1:27" x14ac:dyDescent="0.25">
      <c r="A282" s="234"/>
      <c r="B282" s="40"/>
      <c r="C282" s="41"/>
      <c r="D282" s="42"/>
      <c r="E282" s="42"/>
      <c r="F282" s="42"/>
      <c r="G282" s="48"/>
      <c r="H282" s="50"/>
      <c r="I282" s="168">
        <f>IF(G282=Precios!$AT$4,Precios!$AU$4,IF(G282=Precios!$AT$5,Precios!$AU$5,IF(G282=Precios!$AT$6,Precios!$AU$6,IF(G282=Precios!$AT$7,Precios!$AU$7,IF(G282=Precios!$AT$8,Precios!$AU$8,IF(G282=Precios!$AT$9,Precios!$AU$9,IF(G282=Precios!$AT$10,Precios!$AU$10,IF(G282=Precios!$AT$11,Precios!$AU$11,IF(G282=Precios!$AT$12,Precios!$AU$12,IF(G282=Precios!$AT$154,Precios!$AU$154,IF(G282=Precios!$AT$14,Precios!$AU$14,IF(G282=Precios!$AT$15,Precios!$AU$15,IF(G282=Precios!$AT$16,Precios!$AU$16,IF(G282=Precios!$AT$17,Precios!$AU$17,IF(G282=Precios!$AT$18,Precios!$AU$18,0)))))))))))))))</f>
        <v>0</v>
      </c>
      <c r="J282" s="50"/>
      <c r="K282" s="169">
        <f>+IF(J282=1,I282,IF(J282=2,I282*(1-Precios!$AZ$3),0))</f>
        <v>0</v>
      </c>
      <c r="L282" s="169">
        <f t="shared" si="16"/>
        <v>0</v>
      </c>
      <c r="M282" s="49"/>
      <c r="N282" s="43"/>
      <c r="O282" s="43"/>
      <c r="P282" s="43"/>
      <c r="Q282" s="43"/>
      <c r="R282" s="43"/>
      <c r="S282" s="43"/>
      <c r="T282" s="43"/>
      <c r="U282" s="91"/>
      <c r="V282" s="43"/>
      <c r="W282" s="43"/>
      <c r="X282" s="43"/>
      <c r="Y282" s="38">
        <f>IF(G282=Precios!$AT$4,Precios!$AW$4,IF(G282=Precios!$AT$5,Precios!$AW$5,IF(G282=Precios!$AT$6,Precios!$AW$6,IF(G282=Precios!$AT$7,Precios!$AW$7,IF(G282=Precios!$AT$8,Precios!$AW$8,IF(G282=Precios!$AT$9,Precios!$AW$9,IF(G282=Precios!$AT$10,Precios!$AW$10,IF(G282=Precios!$AT$11,Precios!$AW$11,IF(G282=Precios!$AT$12,Precios!$AW$12,IF(G282=Precios!$AT$154,Precios!$AW$154,IF(G282=Precios!$AT$14,Precios!$AW$14,IF(G282=Precios!$AT$15,Precios!$AW$15,IF(G282=Precios!$AT$16,Precios!$AW$16,IF(G282=Precios!$AT$17,Precios!$AW$17,IF(G282=Precios!$AT$18,Precios!$AW$18,0)))))))))))))))*H282</f>
        <v>0</v>
      </c>
      <c r="Z282" s="46"/>
      <c r="AA282" s="271"/>
    </row>
    <row r="283" spans="1:27" ht="15.75" thickBot="1" x14ac:dyDescent="0.3">
      <c r="A283" s="234"/>
      <c r="B283" s="40"/>
      <c r="C283" s="41"/>
      <c r="D283" s="42"/>
      <c r="E283" s="42"/>
      <c r="F283" s="42"/>
      <c r="G283" s="244"/>
      <c r="H283" s="245"/>
      <c r="I283" s="168">
        <f>IF(G283=Precios!$AT$4,Precios!$AU$4,IF(G283=Precios!$AT$5,Precios!$AU$5,IF(G283=Precios!$AT$6,Precios!$AU$6,IF(G283=Precios!$AT$7,Precios!$AU$7,IF(G283=Precios!$AT$8,Precios!$AU$8,IF(G283=Precios!$AT$9,Precios!$AU$9,IF(G283=Precios!$AT$10,Precios!$AU$10,IF(G283=Precios!$AT$11,Precios!$AU$11,IF(G283=Precios!$AT$12,Precios!$AU$12,IF(G283=Precios!$AT$154,Precios!$AU$154,IF(G283=Precios!$AT$14,Precios!$AU$14,IF(G283=Precios!$AT$15,Precios!$AU$15,IF(G283=Precios!$AT$16,Precios!$AU$16,IF(G283=Precios!$AT$17,Precios!$AU$17,IF(G283=Precios!$AT$18,Precios!$AU$18,0)))))))))))))))</f>
        <v>0</v>
      </c>
      <c r="J283" s="245"/>
      <c r="K283" s="246">
        <f>+IF(J283=1,I283,IF(J283=2,I283*(1-Precios!$AZ$3),0))</f>
        <v>0</v>
      </c>
      <c r="L283" s="246">
        <f t="shared" si="16"/>
        <v>0</v>
      </c>
      <c r="M283" s="49"/>
      <c r="N283" s="43"/>
      <c r="O283" s="43"/>
      <c r="P283" s="43"/>
      <c r="Q283" s="43"/>
      <c r="R283" s="43"/>
      <c r="S283" s="43"/>
      <c r="T283" s="43"/>
      <c r="U283" s="91"/>
      <c r="V283" s="43"/>
      <c r="W283" s="43"/>
      <c r="X283" s="43"/>
      <c r="Y283" s="281">
        <f>IF(G283=Precios!$AT$4,Precios!$AW$4,IF(G283=Precios!$AT$5,Precios!$AW$5,IF(G283=Precios!$AT$6,Precios!$AW$6,IF(G283=Precios!$AT$7,Precios!$AW$7,IF(G283=Precios!$AT$8,Precios!$AW$8,IF(G283=Precios!$AT$9,Precios!$AW$9,IF(G283=Precios!$AT$10,Precios!$AW$10,IF(G283=Precios!$AT$11,Precios!$AW$11,IF(G283=Precios!$AT$12,Precios!$AW$12,IF(G283=Precios!$AT$154,Precios!$AW$154,IF(G283=Precios!$AT$14,Precios!$AW$14,IF(G283=Precios!$AT$15,Precios!$AW$15,IF(G283=Precios!$AT$16,Precios!$AW$16,IF(G283=Precios!$AT$17,Precios!$AW$17,IF(G283=Precios!$AT$18,Precios!$AW$18,0)))))))))))))))*H283</f>
        <v>0</v>
      </c>
      <c r="Z283" s="46"/>
      <c r="AA283" s="271"/>
    </row>
    <row r="284" spans="1:27" x14ac:dyDescent="0.25">
      <c r="A284" s="225"/>
      <c r="B284" s="226"/>
      <c r="C284" s="227"/>
      <c r="D284" s="228"/>
      <c r="E284" s="228"/>
      <c r="F284" s="228"/>
      <c r="G284" s="230"/>
      <c r="H284" s="231"/>
      <c r="I284" s="232">
        <f>IF(G284=Precios!$AT$4,Precios!$AU$4,IF(G284=Precios!$AT$5,Precios!$AU$5,IF(G284=Precios!$AT$6,Precios!$AU$6,IF(G284=Precios!$AT$7,Precios!$AU$7,IF(G284=Precios!$AT$8,Precios!$AU$8,IF(G284=Precios!$AT$9,Precios!$AU$9,IF(G284=Precios!$AT$10,Precios!$AU$10,IF(G284=Precios!$AT$11,Precios!$AU$11,IF(G284=Precios!$AT$12,Precios!$AU$12,IF(G284=Precios!$AT$154,Precios!$AU$154,IF(G284=Precios!$AT$14,Precios!$AU$14,IF(G284=Precios!$AT$15,Precios!$AU$15,IF(G284=Precios!$AT$16,Precios!$AU$16,IF(G284=Precios!$AT$17,Precios!$AU$17,IF(G284=Precios!$AT$18,Precios!$AU$18,0)))))))))))))))</f>
        <v>0</v>
      </c>
      <c r="J284" s="230"/>
      <c r="K284" s="233">
        <f>+IF(J284=1,I284,IF(J284=2,I284*(1-Precios!$AZ$3),0))</f>
        <v>0</v>
      </c>
      <c r="L284" s="233">
        <f t="shared" si="16"/>
        <v>0</v>
      </c>
      <c r="M284" s="259">
        <f>+SUM(L284:L288)</f>
        <v>0</v>
      </c>
      <c r="N284" s="260">
        <f>+M284+P284+R284+S284</f>
        <v>0</v>
      </c>
      <c r="O284" s="261">
        <f>+IF(J284=1,N284*$O$273,0)</f>
        <v>0</v>
      </c>
      <c r="P284" s="262"/>
      <c r="Q284" s="263">
        <f>+N284-SUM(O284:P284)</f>
        <v>0</v>
      </c>
      <c r="R284" s="262"/>
      <c r="S284" s="262"/>
      <c r="T284" s="262"/>
      <c r="U284" s="264" t="e">
        <f>+(+O284+#REF!)/M284</f>
        <v>#REF!</v>
      </c>
      <c r="V284" s="265">
        <f>+Q284-SUM(R284:T284)</f>
        <v>0</v>
      </c>
      <c r="W284" s="266">
        <f>IF(J284=2,V284,0)</f>
        <v>0</v>
      </c>
      <c r="X284" s="267">
        <f>IF(J284=1,V284,0)</f>
        <v>0</v>
      </c>
      <c r="Y284" s="268">
        <f>IF(G284=Precios!$AT$4,Precios!$AW$4,IF(G284=Precios!$AT$5,Precios!$AW$5,IF(G284=Precios!$AT$6,Precios!$AW$6,IF(G284=Precios!$AT$7,Precios!$AW$7,IF(G284=Precios!$AT$8,Precios!$AW$8,IF(G284=Precios!$AT$9,Precios!$AW$9,IF(G284=Precios!$AT$10,Precios!$AW$10,IF(G284=Precios!$AT$11,Precios!$AW$11,IF(G284=Precios!$AT$12,Precios!$AW$12,IF(G284=Precios!$AT$154,Precios!$AW$154,IF(G284=Precios!$AT$14,Precios!$AW$14,IF(G284=Precios!$AT$15,Precios!$AW$15,IF(G284=Precios!$AT$16,Precios!$AW$16,IF(G284=Precios!$AT$17,Precios!$AW$17,IF(G284=Precios!$AT$18,Precios!$AW$18,0)))))))))))))))*H284</f>
        <v>0</v>
      </c>
      <c r="Z284" s="269">
        <f>+V284-SUM(Y284:Y288)</f>
        <v>0</v>
      </c>
      <c r="AA284" s="270" t="e">
        <f>+Z284/M284</f>
        <v>#DIV/0!</v>
      </c>
    </row>
    <row r="285" spans="1:27" x14ac:dyDescent="0.25">
      <c r="A285" s="234"/>
      <c r="B285" s="40"/>
      <c r="C285" s="41"/>
      <c r="D285" s="42"/>
      <c r="E285" s="42"/>
      <c r="F285" s="42"/>
      <c r="G285" s="48"/>
      <c r="H285" s="50"/>
      <c r="I285" s="168">
        <f>IF(G285=Precios!$AT$4,Precios!$AU$4,IF(G285=Precios!$AT$5,Precios!$AU$5,IF(G285=Precios!$AT$6,Precios!$AU$6,IF(G285=Precios!$AT$7,Precios!$AU$7,IF(G285=Precios!$AT$8,Precios!$AU$8,IF(G285=Precios!$AT$9,Precios!$AU$9,IF(G285=Precios!$AT$10,Precios!$AU$10,IF(G285=Precios!$AT$11,Precios!$AU$11,IF(G285=Precios!$AT$12,Precios!$AU$12,IF(G285=Precios!$AT$154,Precios!$AU$154,IF(G285=Precios!$AT$14,Precios!$AU$14,IF(G285=Precios!$AT$15,Precios!$AU$15,IF(G285=Precios!$AT$16,Precios!$AU$16,IF(G285=Precios!$AT$17,Precios!$AU$17,IF(G285=Precios!$AT$18,Precios!$AU$18,0)))))))))))))))</f>
        <v>0</v>
      </c>
      <c r="J285" s="50"/>
      <c r="K285" s="169">
        <f>+IF(J285=1,I285,IF(J285=2,I285*(1-Precios!$AZ$3),0))</f>
        <v>0</v>
      </c>
      <c r="L285" s="169">
        <f t="shared" si="16"/>
        <v>0</v>
      </c>
      <c r="M285" s="49"/>
      <c r="N285" s="43"/>
      <c r="O285" s="43"/>
      <c r="P285" s="43"/>
      <c r="Q285" s="43"/>
      <c r="R285" s="43"/>
      <c r="S285" s="43"/>
      <c r="T285" s="43"/>
      <c r="U285" s="91"/>
      <c r="V285" s="43"/>
      <c r="W285" s="43"/>
      <c r="X285" s="43"/>
      <c r="Y285" s="38">
        <f>IF(G285=Precios!$AT$4,Precios!$AW$4,IF(G285=Precios!$AT$5,Precios!$AW$5,IF(G285=Precios!$AT$6,Precios!$AW$6,IF(G285=Precios!$AT$7,Precios!$AW$7,IF(G285=Precios!$AT$8,Precios!$AW$8,IF(G285=Precios!$AT$9,Precios!$AW$9,IF(G285=Precios!$AT$10,Precios!$AW$10,IF(G285=Precios!$AT$11,Precios!$AW$11,IF(G285=Precios!$AT$12,Precios!$AW$12,IF(G285=Precios!$AT$154,Precios!$AW$154,IF(G285=Precios!$AT$14,Precios!$AW$14,IF(G285=Precios!$AT$15,Precios!$AW$15,IF(G285=Precios!$AT$16,Precios!$AW$16,IF(G285=Precios!$AT$17,Precios!$AW$17,IF(G285=Precios!$AT$18,Precios!$AW$18,0)))))))))))))))*H285</f>
        <v>0</v>
      </c>
      <c r="Z285" s="46"/>
      <c r="AA285" s="271"/>
    </row>
    <row r="286" spans="1:27" x14ac:dyDescent="0.25">
      <c r="A286" s="234"/>
      <c r="B286" s="40"/>
      <c r="C286" s="41"/>
      <c r="D286" s="42"/>
      <c r="E286" s="42"/>
      <c r="F286" s="42"/>
      <c r="G286" s="48"/>
      <c r="H286" s="50"/>
      <c r="I286" s="168">
        <f>IF(G286=Precios!$AT$4,Precios!$AU$4,IF(G286=Precios!$AT$5,Precios!$AU$5,IF(G286=Precios!$AT$6,Precios!$AU$6,IF(G286=Precios!$AT$7,Precios!$AU$7,IF(G286=Precios!$AT$8,Precios!$AU$8,IF(G286=Precios!$AT$9,Precios!$AU$9,IF(G286=Precios!$AT$10,Precios!$AU$10,IF(G286=Precios!$AT$11,Precios!$AU$11,IF(G286=Precios!$AT$12,Precios!$AU$12,IF(G286=Precios!$AT$154,Precios!$AU$154,IF(G286=Precios!$AT$14,Precios!$AU$14,IF(G286=Precios!$AT$15,Precios!$AU$15,IF(G286=Precios!$AT$16,Precios!$AU$16,IF(G286=Precios!$AT$17,Precios!$AU$17,IF(G286=Precios!$AT$18,Precios!$AU$18,0)))))))))))))))</f>
        <v>0</v>
      </c>
      <c r="J286" s="50"/>
      <c r="K286" s="169">
        <f>+IF(J286=1,I286,IF(J286=2,I286*(1-Precios!$AZ$3),0))</f>
        <v>0</v>
      </c>
      <c r="L286" s="169">
        <f t="shared" si="16"/>
        <v>0</v>
      </c>
      <c r="M286" s="49"/>
      <c r="N286" s="43"/>
      <c r="O286" s="43"/>
      <c r="P286" s="43"/>
      <c r="Q286" s="43"/>
      <c r="R286" s="43"/>
      <c r="S286" s="43"/>
      <c r="T286" s="43"/>
      <c r="U286" s="91"/>
      <c r="V286" s="43"/>
      <c r="W286" s="43"/>
      <c r="X286" s="43"/>
      <c r="Y286" s="38">
        <f>IF(G286=Precios!$AT$4,Precios!$AW$4,IF(G286=Precios!$AT$5,Precios!$AW$5,IF(G286=Precios!$AT$6,Precios!$AW$6,IF(G286=Precios!$AT$7,Precios!$AW$7,IF(G286=Precios!$AT$8,Precios!$AW$8,IF(G286=Precios!$AT$9,Precios!$AW$9,IF(G286=Precios!$AT$10,Precios!$AW$10,IF(G286=Precios!$AT$11,Precios!$AW$11,IF(G286=Precios!$AT$12,Precios!$AW$12,IF(G286=Precios!$AT$154,Precios!$AW$154,IF(G286=Precios!$AT$14,Precios!$AW$14,IF(G286=Precios!$AT$15,Precios!$AW$15,IF(G286=Precios!$AT$16,Precios!$AW$16,IF(G286=Precios!$AT$17,Precios!$AW$17,IF(G286=Precios!$AT$18,Precios!$AW$18,0)))))))))))))))*H286</f>
        <v>0</v>
      </c>
      <c r="Z286" s="46"/>
      <c r="AA286" s="271"/>
    </row>
    <row r="287" spans="1:27" x14ac:dyDescent="0.25">
      <c r="A287" s="234"/>
      <c r="B287" s="40"/>
      <c r="C287" s="41"/>
      <c r="D287" s="42"/>
      <c r="E287" s="42"/>
      <c r="F287" s="42"/>
      <c r="G287" s="48"/>
      <c r="H287" s="50"/>
      <c r="I287" s="168">
        <f>IF(G287=Precios!$AT$4,Precios!$AU$4,IF(G287=Precios!$AT$5,Precios!$AU$5,IF(G287=Precios!$AT$6,Precios!$AU$6,IF(G287=Precios!$AT$7,Precios!$AU$7,IF(G287=Precios!$AT$8,Precios!$AU$8,IF(G287=Precios!$AT$9,Precios!$AU$9,IF(G287=Precios!$AT$10,Precios!$AU$10,IF(G287=Precios!$AT$11,Precios!$AU$11,IF(G287=Precios!$AT$12,Precios!$AU$12,IF(G287=Precios!$AT$154,Precios!$AU$154,IF(G287=Precios!$AT$14,Precios!$AU$14,IF(G287=Precios!$AT$15,Precios!$AU$15,IF(G287=Precios!$AT$16,Precios!$AU$16,IF(G287=Precios!$AT$17,Precios!$AU$17,IF(G287=Precios!$AT$18,Precios!$AU$18,0)))))))))))))))</f>
        <v>0</v>
      </c>
      <c r="J287" s="50"/>
      <c r="K287" s="169">
        <f>+IF(J287=1,I287,IF(J287=2,I287*(1-Precios!$AZ$3),0))</f>
        <v>0</v>
      </c>
      <c r="L287" s="169">
        <f t="shared" si="16"/>
        <v>0</v>
      </c>
      <c r="M287" s="49"/>
      <c r="N287" s="43"/>
      <c r="O287" s="43"/>
      <c r="P287" s="43"/>
      <c r="Q287" s="43"/>
      <c r="R287" s="43"/>
      <c r="S287" s="43"/>
      <c r="T287" s="43"/>
      <c r="U287" s="91"/>
      <c r="V287" s="43"/>
      <c r="W287" s="43"/>
      <c r="X287" s="43"/>
      <c r="Y287" s="38">
        <f>IF(G287=Precios!$AT$4,Precios!$AW$4,IF(G287=Precios!$AT$5,Precios!$AW$5,IF(G287=Precios!$AT$6,Precios!$AW$6,IF(G287=Precios!$AT$7,Precios!$AW$7,IF(G287=Precios!$AT$8,Precios!$AW$8,IF(G287=Precios!$AT$9,Precios!$AW$9,IF(G287=Precios!$AT$10,Precios!$AW$10,IF(G287=Precios!$AT$11,Precios!$AW$11,IF(G287=Precios!$AT$12,Precios!$AW$12,IF(G287=Precios!$AT$154,Precios!$AW$154,IF(G287=Precios!$AT$14,Precios!$AW$14,IF(G287=Precios!$AT$15,Precios!$AW$15,IF(G287=Precios!$AT$16,Precios!$AW$16,IF(G287=Precios!$AT$17,Precios!$AW$17,IF(G287=Precios!$AT$18,Precios!$AW$18,0)))))))))))))))*H287</f>
        <v>0</v>
      </c>
      <c r="Z287" s="46"/>
      <c r="AA287" s="271"/>
    </row>
    <row r="288" spans="1:27" ht="15.75" thickBot="1" x14ac:dyDescent="0.3">
      <c r="A288" s="236"/>
      <c r="B288" s="237"/>
      <c r="C288" s="247"/>
      <c r="D288" s="239"/>
      <c r="E288" s="239"/>
      <c r="F288" s="239"/>
      <c r="G288" s="240"/>
      <c r="H288" s="241"/>
      <c r="I288" s="168">
        <f>IF(G288=Precios!$AT$4,Precios!$AU$4,IF(G288=Precios!$AT$5,Precios!$AU$5,IF(G288=Precios!$AT$6,Precios!$AU$6,IF(G288=Precios!$AT$7,Precios!$AU$7,IF(G288=Precios!$AT$8,Precios!$AU$8,IF(G288=Precios!$AT$9,Precios!$AU$9,IF(G288=Precios!$AT$10,Precios!$AU$10,IF(G288=Precios!$AT$11,Precios!$AU$11,IF(G288=Precios!$AT$12,Precios!$AU$12,IF(G288=Precios!$AT$154,Precios!$AU$154,IF(G288=Precios!$AT$14,Precios!$AU$14,IF(G288=Precios!$AT$15,Precios!$AU$15,IF(G288=Precios!$AT$16,Precios!$AU$16,IF(G288=Precios!$AT$17,Precios!$AU$17,IF(G288=Precios!$AT$18,Precios!$AU$18,0)))))))))))))))</f>
        <v>0</v>
      </c>
      <c r="J288" s="241"/>
      <c r="K288" s="243">
        <f>+IF(J288=1,I288,IF(J288=2,I288*(1-Precios!$AZ$3),0))</f>
        <v>0</v>
      </c>
      <c r="L288" s="243">
        <f t="shared" si="16"/>
        <v>0</v>
      </c>
      <c r="M288" s="272"/>
      <c r="N288" s="273"/>
      <c r="O288" s="273"/>
      <c r="P288" s="273"/>
      <c r="Q288" s="273"/>
      <c r="R288" s="273"/>
      <c r="S288" s="273"/>
      <c r="T288" s="273"/>
      <c r="U288" s="274"/>
      <c r="V288" s="273"/>
      <c r="W288" s="273"/>
      <c r="X288" s="273"/>
      <c r="Y288" s="281">
        <f>IF(G288=Precios!$AT$4,Precios!$AW$4,IF(G288=Precios!$AT$5,Precios!$AW$5,IF(G288=Precios!$AT$6,Precios!$AW$6,IF(G288=Precios!$AT$7,Precios!$AW$7,IF(G288=Precios!$AT$8,Precios!$AW$8,IF(G288=Precios!$AT$9,Precios!$AW$9,IF(G288=Precios!$AT$10,Precios!$AW$10,IF(G288=Precios!$AT$11,Precios!$AW$11,IF(G288=Precios!$AT$12,Precios!$AW$12,IF(G288=Precios!$AT$154,Precios!$AW$154,IF(G288=Precios!$AT$14,Precios!$AW$14,IF(G288=Precios!$AT$15,Precios!$AW$15,IF(G288=Precios!$AT$16,Precios!$AW$16,IF(G288=Precios!$AT$17,Precios!$AW$17,IF(G288=Precios!$AT$18,Precios!$AW$18,0)))))))))))))))*H288</f>
        <v>0</v>
      </c>
      <c r="Z288" s="275"/>
      <c r="AA288" s="276"/>
    </row>
    <row r="289" spans="1:27" x14ac:dyDescent="0.25">
      <c r="A289" s="278"/>
      <c r="B289" s="201"/>
      <c r="C289" s="219"/>
      <c r="D289" s="220"/>
      <c r="E289" s="220"/>
      <c r="F289" s="220"/>
      <c r="G289" s="222"/>
      <c r="H289" s="223"/>
      <c r="I289" s="232">
        <f>IF(G289=Precios!$AT$4,Precios!$AU$4,IF(G289=Precios!$AT$5,Precios!$AU$5,IF(G289=Precios!$AT$6,Precios!$AU$6,IF(G289=Precios!$AT$7,Precios!$AU$7,IF(G289=Precios!$AT$8,Precios!$AU$8,IF(G289=Precios!$AT$9,Precios!$AU$9,IF(G289=Precios!$AT$10,Precios!$AU$10,IF(G289=Precios!$AT$11,Precios!$AU$11,IF(G289=Precios!$AT$12,Precios!$AU$12,IF(G289=Precios!$AT$154,Precios!$AU$154,IF(G289=Precios!$AT$14,Precios!$AU$14,IF(G289=Precios!$AT$15,Precios!$AU$15,IF(G289=Precios!$AT$16,Precios!$AU$16,IF(G289=Precios!$AT$17,Precios!$AU$17,IF(G289=Precios!$AT$18,Precios!$AU$18,0)))))))))))))))</f>
        <v>0</v>
      </c>
      <c r="J289" s="222"/>
      <c r="K289" s="224">
        <f>+IF(J289=1,I289,IF(J289=2,I289*(1-Precios!$AZ$3),0))</f>
        <v>0</v>
      </c>
      <c r="L289" s="224">
        <f t="shared" si="16"/>
        <v>0</v>
      </c>
      <c r="M289" s="251">
        <f>+SUM(L289:L293)</f>
        <v>0</v>
      </c>
      <c r="N289" s="252">
        <f>+M289+P289+R289+S289</f>
        <v>0</v>
      </c>
      <c r="O289" s="253">
        <f>+IF(J289=1,N289*$O$273,0)</f>
        <v>0</v>
      </c>
      <c r="P289" s="39"/>
      <c r="Q289" s="29">
        <f>+N289-SUM(O289:P289)</f>
        <v>0</v>
      </c>
      <c r="R289" s="39"/>
      <c r="S289" s="39"/>
      <c r="T289" s="39"/>
      <c r="U289" s="254" t="e">
        <f>+(+O289+#REF!)/M289</f>
        <v>#REF!</v>
      </c>
      <c r="V289" s="255">
        <f>+Q289-SUM(R289:T289)</f>
        <v>0</v>
      </c>
      <c r="W289" s="256">
        <f>IF(J289=2,V289,0)</f>
        <v>0</v>
      </c>
      <c r="X289" s="257">
        <f>IF(J289=1,V289,0)</f>
        <v>0</v>
      </c>
      <c r="Y289" s="268">
        <f>IF(G289=Precios!$AT$4,Precios!$AW$4,IF(G289=Precios!$AT$5,Precios!$AW$5,IF(G289=Precios!$AT$6,Precios!$AW$6,IF(G289=Precios!$AT$7,Precios!$AW$7,IF(G289=Precios!$AT$8,Precios!$AW$8,IF(G289=Precios!$AT$9,Precios!$AW$9,IF(G289=Precios!$AT$10,Precios!$AW$10,IF(G289=Precios!$AT$11,Precios!$AW$11,IF(G289=Precios!$AT$12,Precios!$AW$12,IF(G289=Precios!$AT$154,Precios!$AW$154,IF(G289=Precios!$AT$14,Precios!$AW$14,IF(G289=Precios!$AT$15,Precios!$AW$15,IF(G289=Precios!$AT$16,Precios!$AW$16,IF(G289=Precios!$AT$17,Precios!$AW$17,IF(G289=Precios!$AT$18,Precios!$AW$18,0)))))))))))))))*H289</f>
        <v>0</v>
      </c>
      <c r="Z289" s="258">
        <f>+V289-SUM(Y289:Y293)</f>
        <v>0</v>
      </c>
      <c r="AA289" s="279" t="e">
        <f>+Z289/M289</f>
        <v>#DIV/0!</v>
      </c>
    </row>
    <row r="290" spans="1:27" x14ac:dyDescent="0.25">
      <c r="A290" s="234"/>
      <c r="B290" s="40"/>
      <c r="C290" s="41"/>
      <c r="D290" s="42"/>
      <c r="E290" s="42"/>
      <c r="F290" s="42"/>
      <c r="G290" s="48"/>
      <c r="H290" s="50"/>
      <c r="I290" s="168">
        <f>IF(G290=Precios!$AT$4,Precios!$AU$4,IF(G290=Precios!$AT$5,Precios!$AU$5,IF(G290=Precios!$AT$6,Precios!$AU$6,IF(G290=Precios!$AT$7,Precios!$AU$7,IF(G290=Precios!$AT$8,Precios!$AU$8,IF(G290=Precios!$AT$9,Precios!$AU$9,IF(G290=Precios!$AT$10,Precios!$AU$10,IF(G290=Precios!$AT$11,Precios!$AU$11,IF(G290=Precios!$AT$12,Precios!$AU$12,IF(G290=Precios!$AT$154,Precios!$AU$154,IF(G290=Precios!$AT$14,Precios!$AU$14,IF(G290=Precios!$AT$15,Precios!$AU$15,IF(G290=Precios!$AT$16,Precios!$AU$16,IF(G290=Precios!$AT$17,Precios!$AU$17,IF(G290=Precios!$AT$18,Precios!$AU$18,0)))))))))))))))</f>
        <v>0</v>
      </c>
      <c r="J290" s="50"/>
      <c r="K290" s="169">
        <f>+IF(J290=1,I290,IF(J290=2,I290*(1-Precios!$AZ$3),0))</f>
        <v>0</v>
      </c>
      <c r="L290" s="169">
        <f t="shared" si="16"/>
        <v>0</v>
      </c>
      <c r="M290" s="49"/>
      <c r="N290" s="43"/>
      <c r="O290" s="43"/>
      <c r="P290" s="43"/>
      <c r="Q290" s="43"/>
      <c r="R290" s="43"/>
      <c r="S290" s="43"/>
      <c r="T290" s="43"/>
      <c r="U290" s="91"/>
      <c r="V290" s="43"/>
      <c r="W290" s="43"/>
      <c r="X290" s="43"/>
      <c r="Y290" s="38">
        <f>IF(G290=Precios!$AT$4,Precios!$AW$4,IF(G290=Precios!$AT$5,Precios!$AW$5,IF(G290=Precios!$AT$6,Precios!$AW$6,IF(G290=Precios!$AT$7,Precios!$AW$7,IF(G290=Precios!$AT$8,Precios!$AW$8,IF(G290=Precios!$AT$9,Precios!$AW$9,IF(G290=Precios!$AT$10,Precios!$AW$10,IF(G290=Precios!$AT$11,Precios!$AW$11,IF(G290=Precios!$AT$12,Precios!$AW$12,IF(G290=Precios!$AT$154,Precios!$AW$154,IF(G290=Precios!$AT$14,Precios!$AW$14,IF(G290=Precios!$AT$15,Precios!$AW$15,IF(G290=Precios!$AT$16,Precios!$AW$16,IF(G290=Precios!$AT$17,Precios!$AW$17,IF(G290=Precios!$AT$18,Precios!$AW$18,0)))))))))))))))*H290</f>
        <v>0</v>
      </c>
      <c r="Z290" s="46"/>
      <c r="AA290" s="271"/>
    </row>
    <row r="291" spans="1:27" x14ac:dyDescent="0.25">
      <c r="A291" s="234"/>
      <c r="B291" s="40"/>
      <c r="C291" s="41"/>
      <c r="D291" s="42"/>
      <c r="E291" s="42"/>
      <c r="F291" s="42"/>
      <c r="G291" s="48"/>
      <c r="H291" s="50"/>
      <c r="I291" s="168">
        <f>IF(G291=Precios!$AT$4,Precios!$AU$4,IF(G291=Precios!$AT$5,Precios!$AU$5,IF(G291=Precios!$AT$6,Precios!$AU$6,IF(G291=Precios!$AT$7,Precios!$AU$7,IF(G291=Precios!$AT$8,Precios!$AU$8,IF(G291=Precios!$AT$9,Precios!$AU$9,IF(G291=Precios!$AT$10,Precios!$AU$10,IF(G291=Precios!$AT$11,Precios!$AU$11,IF(G291=Precios!$AT$12,Precios!$AU$12,IF(G291=Precios!$AT$154,Precios!$AU$154,IF(G291=Precios!$AT$14,Precios!$AU$14,IF(G291=Precios!$AT$15,Precios!$AU$15,IF(G291=Precios!$AT$16,Precios!$AU$16,IF(G291=Precios!$AT$17,Precios!$AU$17,IF(G291=Precios!$AT$18,Precios!$AU$18,0)))))))))))))))</f>
        <v>0</v>
      </c>
      <c r="J291" s="50"/>
      <c r="K291" s="169">
        <f>+IF(J291=1,I291,IF(J291=2,I291*(1-Precios!$AZ$3),0))</f>
        <v>0</v>
      </c>
      <c r="L291" s="169">
        <f t="shared" si="16"/>
        <v>0</v>
      </c>
      <c r="M291" s="49"/>
      <c r="N291" s="43"/>
      <c r="O291" s="43"/>
      <c r="P291" s="43"/>
      <c r="Q291" s="43"/>
      <c r="R291" s="43"/>
      <c r="S291" s="43"/>
      <c r="T291" s="43"/>
      <c r="U291" s="91"/>
      <c r="V291" s="43"/>
      <c r="W291" s="43"/>
      <c r="X291" s="43"/>
      <c r="Y291" s="38">
        <f>IF(G291=Precios!$AT$4,Precios!$AW$4,IF(G291=Precios!$AT$5,Precios!$AW$5,IF(G291=Precios!$AT$6,Precios!$AW$6,IF(G291=Precios!$AT$7,Precios!$AW$7,IF(G291=Precios!$AT$8,Precios!$AW$8,IF(G291=Precios!$AT$9,Precios!$AW$9,IF(G291=Precios!$AT$10,Precios!$AW$10,IF(G291=Precios!$AT$11,Precios!$AW$11,IF(G291=Precios!$AT$12,Precios!$AW$12,IF(G291=Precios!$AT$154,Precios!$AW$154,IF(G291=Precios!$AT$14,Precios!$AW$14,IF(G291=Precios!$AT$15,Precios!$AW$15,IF(G291=Precios!$AT$16,Precios!$AW$16,IF(G291=Precios!$AT$17,Precios!$AW$17,IF(G291=Precios!$AT$18,Precios!$AW$18,0)))))))))))))))*H291</f>
        <v>0</v>
      </c>
      <c r="Z291" s="46"/>
      <c r="AA291" s="271"/>
    </row>
    <row r="292" spans="1:27" x14ac:dyDescent="0.25">
      <c r="A292" s="234"/>
      <c r="B292" s="40"/>
      <c r="C292" s="41"/>
      <c r="D292" s="42"/>
      <c r="E292" s="42"/>
      <c r="F292" s="42"/>
      <c r="G292" s="48"/>
      <c r="H292" s="50"/>
      <c r="I292" s="168">
        <f>IF(G292=Precios!$AT$4,Precios!$AU$4,IF(G292=Precios!$AT$5,Precios!$AU$5,IF(G292=Precios!$AT$6,Precios!$AU$6,IF(G292=Precios!$AT$7,Precios!$AU$7,IF(G292=Precios!$AT$8,Precios!$AU$8,IF(G292=Precios!$AT$9,Precios!$AU$9,IF(G292=Precios!$AT$10,Precios!$AU$10,IF(G292=Precios!$AT$11,Precios!$AU$11,IF(G292=Precios!$AT$12,Precios!$AU$12,IF(G292=Precios!$AT$154,Precios!$AU$154,IF(G292=Precios!$AT$14,Precios!$AU$14,IF(G292=Precios!$AT$15,Precios!$AU$15,IF(G292=Precios!$AT$16,Precios!$AU$16,IF(G292=Precios!$AT$17,Precios!$AU$17,IF(G292=Precios!$AT$18,Precios!$AU$18,0)))))))))))))))</f>
        <v>0</v>
      </c>
      <c r="J292" s="50"/>
      <c r="K292" s="169">
        <f>+IF(J292=1,I292,IF(J292=2,I292*(1-Precios!$AZ$3),0))</f>
        <v>0</v>
      </c>
      <c r="L292" s="169">
        <f t="shared" si="16"/>
        <v>0</v>
      </c>
      <c r="M292" s="49"/>
      <c r="N292" s="43"/>
      <c r="O292" s="43"/>
      <c r="P292" s="43"/>
      <c r="Q292" s="43"/>
      <c r="R292" s="43"/>
      <c r="S292" s="43"/>
      <c r="T292" s="43"/>
      <c r="U292" s="91"/>
      <c r="V292" s="43"/>
      <c r="W292" s="43"/>
      <c r="X292" s="43"/>
      <c r="Y292" s="38">
        <f>IF(G292=Precios!$AT$4,Precios!$AW$4,IF(G292=Precios!$AT$5,Precios!$AW$5,IF(G292=Precios!$AT$6,Precios!$AW$6,IF(G292=Precios!$AT$7,Precios!$AW$7,IF(G292=Precios!$AT$8,Precios!$AW$8,IF(G292=Precios!$AT$9,Precios!$AW$9,IF(G292=Precios!$AT$10,Precios!$AW$10,IF(G292=Precios!$AT$11,Precios!$AW$11,IF(G292=Precios!$AT$12,Precios!$AW$12,IF(G292=Precios!$AT$154,Precios!$AW$154,IF(G292=Precios!$AT$14,Precios!$AW$14,IF(G292=Precios!$AT$15,Precios!$AW$15,IF(G292=Precios!$AT$16,Precios!$AW$16,IF(G292=Precios!$AT$17,Precios!$AW$17,IF(G292=Precios!$AT$18,Precios!$AW$18,0)))))))))))))))*H292</f>
        <v>0</v>
      </c>
      <c r="Z292" s="46"/>
      <c r="AA292" s="271"/>
    </row>
    <row r="293" spans="1:27" ht="15.75" thickBot="1" x14ac:dyDescent="0.3">
      <c r="A293" s="234"/>
      <c r="B293" s="40"/>
      <c r="C293" s="41"/>
      <c r="D293" s="42"/>
      <c r="E293" s="42"/>
      <c r="F293" s="42"/>
      <c r="G293" s="244"/>
      <c r="H293" s="245"/>
      <c r="I293" s="168">
        <f>IF(G293=Precios!$AT$4,Precios!$AU$4,IF(G293=Precios!$AT$5,Precios!$AU$5,IF(G293=Precios!$AT$6,Precios!$AU$6,IF(G293=Precios!$AT$7,Precios!$AU$7,IF(G293=Precios!$AT$8,Precios!$AU$8,IF(G293=Precios!$AT$9,Precios!$AU$9,IF(G293=Precios!$AT$10,Precios!$AU$10,IF(G293=Precios!$AT$11,Precios!$AU$11,IF(G293=Precios!$AT$12,Precios!$AU$12,IF(G293=Precios!$AT$154,Precios!$AU$154,IF(G293=Precios!$AT$14,Precios!$AU$14,IF(G293=Precios!$AT$15,Precios!$AU$15,IF(G293=Precios!$AT$16,Precios!$AU$16,IF(G293=Precios!$AT$17,Precios!$AU$17,IF(G293=Precios!$AT$18,Precios!$AU$18,0)))))))))))))))</f>
        <v>0</v>
      </c>
      <c r="J293" s="245"/>
      <c r="K293" s="246">
        <f>+IF(J293=1,I293,IF(J293=2,I293*(1-Precios!$AZ$3),0))</f>
        <v>0</v>
      </c>
      <c r="L293" s="246">
        <f t="shared" si="16"/>
        <v>0</v>
      </c>
      <c r="M293" s="49"/>
      <c r="N293" s="43"/>
      <c r="O293" s="43"/>
      <c r="P293" s="43"/>
      <c r="Q293" s="43"/>
      <c r="R293" s="43"/>
      <c r="S293" s="43"/>
      <c r="T293" s="43"/>
      <c r="U293" s="91"/>
      <c r="V293" s="43"/>
      <c r="W293" s="43"/>
      <c r="X293" s="43"/>
      <c r="Y293" s="281">
        <f>IF(G293=Precios!$AT$4,Precios!$AW$4,IF(G293=Precios!$AT$5,Precios!$AW$5,IF(G293=Precios!$AT$6,Precios!$AW$6,IF(G293=Precios!$AT$7,Precios!$AW$7,IF(G293=Precios!$AT$8,Precios!$AW$8,IF(G293=Precios!$AT$9,Precios!$AW$9,IF(G293=Precios!$AT$10,Precios!$AW$10,IF(G293=Precios!$AT$11,Precios!$AW$11,IF(G293=Precios!$AT$12,Precios!$AW$12,IF(G293=Precios!$AT$154,Precios!$AW$154,IF(G293=Precios!$AT$14,Precios!$AW$14,IF(G293=Precios!$AT$15,Precios!$AW$15,IF(G293=Precios!$AT$16,Precios!$AW$16,IF(G293=Precios!$AT$17,Precios!$AW$17,IF(G293=Precios!$AT$18,Precios!$AW$18,0)))))))))))))))*H293</f>
        <v>0</v>
      </c>
      <c r="Z293" s="46"/>
      <c r="AA293" s="271"/>
    </row>
    <row r="294" spans="1:27" x14ac:dyDescent="0.25">
      <c r="A294" s="225"/>
      <c r="B294" s="226"/>
      <c r="C294" s="227"/>
      <c r="D294" s="228"/>
      <c r="E294" s="228"/>
      <c r="F294" s="228"/>
      <c r="G294" s="230"/>
      <c r="H294" s="231"/>
      <c r="I294" s="232">
        <f>IF(G294=Precios!$AT$4,Precios!$AU$4,IF(G294=Precios!$AT$5,Precios!$AU$5,IF(G294=Precios!$AT$6,Precios!$AU$6,IF(G294=Precios!$AT$7,Precios!$AU$7,IF(G294=Precios!$AT$8,Precios!$AU$8,IF(G294=Precios!$AT$9,Precios!$AU$9,IF(G294=Precios!$AT$10,Precios!$AU$10,IF(G294=Precios!$AT$11,Precios!$AU$11,IF(G294=Precios!$AT$12,Precios!$AU$12,IF(G294=Precios!$AT$154,Precios!$AU$154,IF(G294=Precios!$AT$14,Precios!$AU$14,IF(G294=Precios!$AT$15,Precios!$AU$15,IF(G294=Precios!$AT$16,Precios!$AU$16,IF(G294=Precios!$AT$17,Precios!$AU$17,IF(G294=Precios!$AT$18,Precios!$AU$18,0)))))))))))))))</f>
        <v>0</v>
      </c>
      <c r="J294" s="230"/>
      <c r="K294" s="233">
        <f>+IF(J294=1,I294,IF(J294=2,I294*(1-Precios!$AZ$3),0))</f>
        <v>0</v>
      </c>
      <c r="L294" s="233">
        <f t="shared" si="16"/>
        <v>0</v>
      </c>
      <c r="M294" s="259">
        <f>+SUM(L294:L298)</f>
        <v>0</v>
      </c>
      <c r="N294" s="260">
        <f>+M294+P294+R294+S294</f>
        <v>0</v>
      </c>
      <c r="O294" s="261">
        <f>+IF(J294=1,N294*$O$273,0)</f>
        <v>0</v>
      </c>
      <c r="P294" s="262"/>
      <c r="Q294" s="263">
        <f>+N294-SUM(O294:P294)</f>
        <v>0</v>
      </c>
      <c r="R294" s="262"/>
      <c r="S294" s="262"/>
      <c r="T294" s="262"/>
      <c r="U294" s="264" t="e">
        <f>+(+O294+#REF!)/M294</f>
        <v>#REF!</v>
      </c>
      <c r="V294" s="265">
        <f>+Q294-SUM(R294:T294)</f>
        <v>0</v>
      </c>
      <c r="W294" s="266">
        <f>IF(J294=2,V294,0)</f>
        <v>0</v>
      </c>
      <c r="X294" s="267">
        <f>IF(J294=1,V294,0)</f>
        <v>0</v>
      </c>
      <c r="Y294" s="268">
        <f>IF(G294=Precios!$AT$4,Precios!$AW$4,IF(G294=Precios!$AT$5,Precios!$AW$5,IF(G294=Precios!$AT$6,Precios!$AW$6,IF(G294=Precios!$AT$7,Precios!$AW$7,IF(G294=Precios!$AT$8,Precios!$AW$8,IF(G294=Precios!$AT$9,Precios!$AW$9,IF(G294=Precios!$AT$10,Precios!$AW$10,IF(G294=Precios!$AT$11,Precios!$AW$11,IF(G294=Precios!$AT$12,Precios!$AW$12,IF(G294=Precios!$AT$154,Precios!$AW$154,IF(G294=Precios!$AT$14,Precios!$AW$14,IF(G294=Precios!$AT$15,Precios!$AW$15,IF(G294=Precios!$AT$16,Precios!$AW$16,IF(G294=Precios!$AT$17,Precios!$AW$17,IF(G294=Precios!$AT$18,Precios!$AW$18,0)))))))))))))))*H294</f>
        <v>0</v>
      </c>
      <c r="Z294" s="269">
        <f>+V294-SUM(Y294:Y298)</f>
        <v>0</v>
      </c>
      <c r="AA294" s="270" t="e">
        <f>+Z294/M294</f>
        <v>#DIV/0!</v>
      </c>
    </row>
    <row r="295" spans="1:27" x14ac:dyDescent="0.25">
      <c r="A295" s="234"/>
      <c r="B295" s="40"/>
      <c r="C295" s="41"/>
      <c r="D295" s="42"/>
      <c r="E295" s="42"/>
      <c r="F295" s="42"/>
      <c r="G295" s="48"/>
      <c r="H295" s="50"/>
      <c r="I295" s="168">
        <f>IF(G295=Precios!$AT$4,Precios!$AU$4,IF(G295=Precios!$AT$5,Precios!$AU$5,IF(G295=Precios!$AT$6,Precios!$AU$6,IF(G295=Precios!$AT$7,Precios!$AU$7,IF(G295=Precios!$AT$8,Precios!$AU$8,IF(G295=Precios!$AT$9,Precios!$AU$9,IF(G295=Precios!$AT$10,Precios!$AU$10,IF(G295=Precios!$AT$11,Precios!$AU$11,IF(G295=Precios!$AT$12,Precios!$AU$12,IF(G295=Precios!$AT$154,Precios!$AU$154,IF(G295=Precios!$AT$14,Precios!$AU$14,IF(G295=Precios!$AT$15,Precios!$AU$15,IF(G295=Precios!$AT$16,Precios!$AU$16,IF(G295=Precios!$AT$17,Precios!$AU$17,IF(G295=Precios!$AT$18,Precios!$AU$18,0)))))))))))))))</f>
        <v>0</v>
      </c>
      <c r="J295" s="50"/>
      <c r="K295" s="169">
        <f>+IF(J295=1,I295,IF(J295=2,I295*(1-Precios!$AZ$3),0))</f>
        <v>0</v>
      </c>
      <c r="L295" s="169">
        <f t="shared" si="16"/>
        <v>0</v>
      </c>
      <c r="M295" s="49"/>
      <c r="N295" s="43"/>
      <c r="O295" s="43"/>
      <c r="P295" s="43"/>
      <c r="Q295" s="43"/>
      <c r="R295" s="43"/>
      <c r="S295" s="43"/>
      <c r="T295" s="43"/>
      <c r="U295" s="91"/>
      <c r="V295" s="43"/>
      <c r="W295" s="43"/>
      <c r="X295" s="43"/>
      <c r="Y295" s="38">
        <f>IF(G295=Precios!$AT$4,Precios!$AW$4,IF(G295=Precios!$AT$5,Precios!$AW$5,IF(G295=Precios!$AT$6,Precios!$AW$6,IF(G295=Precios!$AT$7,Precios!$AW$7,IF(G295=Precios!$AT$8,Precios!$AW$8,IF(G295=Precios!$AT$9,Precios!$AW$9,IF(G295=Precios!$AT$10,Precios!$AW$10,IF(G295=Precios!$AT$11,Precios!$AW$11,IF(G295=Precios!$AT$12,Precios!$AW$12,IF(G295=Precios!$AT$154,Precios!$AW$154,IF(G295=Precios!$AT$14,Precios!$AW$14,IF(G295=Precios!$AT$15,Precios!$AW$15,IF(G295=Precios!$AT$16,Precios!$AW$16,IF(G295=Precios!$AT$17,Precios!$AW$17,IF(G295=Precios!$AT$18,Precios!$AW$18,0)))))))))))))))*H295</f>
        <v>0</v>
      </c>
      <c r="Z295" s="46"/>
      <c r="AA295" s="271"/>
    </row>
    <row r="296" spans="1:27" x14ac:dyDescent="0.25">
      <c r="A296" s="234"/>
      <c r="B296" s="40"/>
      <c r="C296" s="41"/>
      <c r="D296" s="42"/>
      <c r="E296" s="42"/>
      <c r="F296" s="42"/>
      <c r="G296" s="48"/>
      <c r="H296" s="50"/>
      <c r="I296" s="168">
        <f>IF(G296=Precios!$AT$4,Precios!$AU$4,IF(G296=Precios!$AT$5,Precios!$AU$5,IF(G296=Precios!$AT$6,Precios!$AU$6,IF(G296=Precios!$AT$7,Precios!$AU$7,IF(G296=Precios!$AT$8,Precios!$AU$8,IF(G296=Precios!$AT$9,Precios!$AU$9,IF(G296=Precios!$AT$10,Precios!$AU$10,IF(G296=Precios!$AT$11,Precios!$AU$11,IF(G296=Precios!$AT$12,Precios!$AU$12,IF(G296=Precios!$AT$154,Precios!$AU$154,IF(G296=Precios!$AT$14,Precios!$AU$14,IF(G296=Precios!$AT$15,Precios!$AU$15,IF(G296=Precios!$AT$16,Precios!$AU$16,IF(G296=Precios!$AT$17,Precios!$AU$17,IF(G296=Precios!$AT$18,Precios!$AU$18,0)))))))))))))))</f>
        <v>0</v>
      </c>
      <c r="J296" s="50"/>
      <c r="K296" s="169">
        <f>+IF(J296=1,I296,IF(J296=2,I296*(1-Precios!$AZ$3),0))</f>
        <v>0</v>
      </c>
      <c r="L296" s="169">
        <f t="shared" si="16"/>
        <v>0</v>
      </c>
      <c r="M296" s="49"/>
      <c r="N296" s="43"/>
      <c r="O296" s="43"/>
      <c r="P296" s="43"/>
      <c r="Q296" s="43"/>
      <c r="R296" s="43"/>
      <c r="S296" s="43"/>
      <c r="T296" s="43"/>
      <c r="U296" s="91"/>
      <c r="V296" s="43"/>
      <c r="W296" s="43"/>
      <c r="X296" s="43"/>
      <c r="Y296" s="38">
        <f>IF(G296=Precios!$AT$4,Precios!$AW$4,IF(G296=Precios!$AT$5,Precios!$AW$5,IF(G296=Precios!$AT$6,Precios!$AW$6,IF(G296=Precios!$AT$7,Precios!$AW$7,IF(G296=Precios!$AT$8,Precios!$AW$8,IF(G296=Precios!$AT$9,Precios!$AW$9,IF(G296=Precios!$AT$10,Precios!$AW$10,IF(G296=Precios!$AT$11,Precios!$AW$11,IF(G296=Precios!$AT$12,Precios!$AW$12,IF(G296=Precios!$AT$154,Precios!$AW$154,IF(G296=Precios!$AT$14,Precios!$AW$14,IF(G296=Precios!$AT$15,Precios!$AW$15,IF(G296=Precios!$AT$16,Precios!$AW$16,IF(G296=Precios!$AT$17,Precios!$AW$17,IF(G296=Precios!$AT$18,Precios!$AW$18,0)))))))))))))))*H296</f>
        <v>0</v>
      </c>
      <c r="Z296" s="46"/>
      <c r="AA296" s="271"/>
    </row>
    <row r="297" spans="1:27" x14ac:dyDescent="0.25">
      <c r="A297" s="234"/>
      <c r="B297" s="40"/>
      <c r="C297" s="41"/>
      <c r="D297" s="42"/>
      <c r="E297" s="42"/>
      <c r="F297" s="42"/>
      <c r="G297" s="48"/>
      <c r="H297" s="50"/>
      <c r="I297" s="168">
        <f>IF(G297=Precios!$AT$4,Precios!$AU$4,IF(G297=Precios!$AT$5,Precios!$AU$5,IF(G297=Precios!$AT$6,Precios!$AU$6,IF(G297=Precios!$AT$7,Precios!$AU$7,IF(G297=Precios!$AT$8,Precios!$AU$8,IF(G297=Precios!$AT$9,Precios!$AU$9,IF(G297=Precios!$AT$10,Precios!$AU$10,IF(G297=Precios!$AT$11,Precios!$AU$11,IF(G297=Precios!$AT$12,Precios!$AU$12,IF(G297=Precios!$AT$154,Precios!$AU$154,IF(G297=Precios!$AT$14,Precios!$AU$14,IF(G297=Precios!$AT$15,Precios!$AU$15,IF(G297=Precios!$AT$16,Precios!$AU$16,IF(G297=Precios!$AT$17,Precios!$AU$17,IF(G297=Precios!$AT$18,Precios!$AU$18,0)))))))))))))))</f>
        <v>0</v>
      </c>
      <c r="J297" s="50"/>
      <c r="K297" s="169">
        <f>+IF(J297=1,I297,IF(J297=2,I297*(1-Precios!$AZ$3),0))</f>
        <v>0</v>
      </c>
      <c r="L297" s="169">
        <f t="shared" si="16"/>
        <v>0</v>
      </c>
      <c r="M297" s="49"/>
      <c r="N297" s="43"/>
      <c r="O297" s="43"/>
      <c r="P297" s="43"/>
      <c r="Q297" s="43"/>
      <c r="R297" s="43"/>
      <c r="S297" s="43"/>
      <c r="T297" s="43"/>
      <c r="U297" s="91"/>
      <c r="V297" s="43"/>
      <c r="W297" s="43"/>
      <c r="X297" s="43"/>
      <c r="Y297" s="38">
        <f>IF(G297=Precios!$AT$4,Precios!$AW$4,IF(G297=Precios!$AT$5,Precios!$AW$5,IF(G297=Precios!$AT$6,Precios!$AW$6,IF(G297=Precios!$AT$7,Precios!$AW$7,IF(G297=Precios!$AT$8,Precios!$AW$8,IF(G297=Precios!$AT$9,Precios!$AW$9,IF(G297=Precios!$AT$10,Precios!$AW$10,IF(G297=Precios!$AT$11,Precios!$AW$11,IF(G297=Precios!$AT$12,Precios!$AW$12,IF(G297=Precios!$AT$154,Precios!$AW$154,IF(G297=Precios!$AT$14,Precios!$AW$14,IF(G297=Precios!$AT$15,Precios!$AW$15,IF(G297=Precios!$AT$16,Precios!$AW$16,IF(G297=Precios!$AT$17,Precios!$AW$17,IF(G297=Precios!$AT$18,Precios!$AW$18,0)))))))))))))))*H297</f>
        <v>0</v>
      </c>
      <c r="Z297" s="46"/>
      <c r="AA297" s="271"/>
    </row>
    <row r="298" spans="1:27" ht="15.75" thickBot="1" x14ac:dyDescent="0.3">
      <c r="A298" s="236"/>
      <c r="B298" s="237"/>
      <c r="C298" s="247"/>
      <c r="D298" s="239"/>
      <c r="E298" s="239"/>
      <c r="F298" s="239"/>
      <c r="G298" s="240"/>
      <c r="H298" s="241"/>
      <c r="I298" s="168">
        <f>IF(G298=Precios!$AT$4,Precios!$AU$4,IF(G298=Precios!$AT$5,Precios!$AU$5,IF(G298=Precios!$AT$6,Precios!$AU$6,IF(G298=Precios!$AT$7,Precios!$AU$7,IF(G298=Precios!$AT$8,Precios!$AU$8,IF(G298=Precios!$AT$9,Precios!$AU$9,IF(G298=Precios!$AT$10,Precios!$AU$10,IF(G298=Precios!$AT$11,Precios!$AU$11,IF(G298=Precios!$AT$12,Precios!$AU$12,IF(G298=Precios!$AT$154,Precios!$AU$154,IF(G298=Precios!$AT$14,Precios!$AU$14,IF(G298=Precios!$AT$15,Precios!$AU$15,IF(G298=Precios!$AT$16,Precios!$AU$16,IF(G298=Precios!$AT$17,Precios!$AU$17,IF(G298=Precios!$AT$18,Precios!$AU$18,0)))))))))))))))</f>
        <v>0</v>
      </c>
      <c r="J298" s="241"/>
      <c r="K298" s="243">
        <f>+IF(J298=1,I298,IF(J298=2,I298*(1-Precios!$AZ$3),0))</f>
        <v>0</v>
      </c>
      <c r="L298" s="243">
        <f t="shared" si="16"/>
        <v>0</v>
      </c>
      <c r="M298" s="272"/>
      <c r="N298" s="273"/>
      <c r="O298" s="273"/>
      <c r="P298" s="273"/>
      <c r="Q298" s="273"/>
      <c r="R298" s="273"/>
      <c r="S298" s="273"/>
      <c r="T298" s="273"/>
      <c r="U298" s="274"/>
      <c r="V298" s="273"/>
      <c r="W298" s="273"/>
      <c r="X298" s="273"/>
      <c r="Y298" s="281">
        <f>IF(G298=Precios!$AT$4,Precios!$AW$4,IF(G298=Precios!$AT$5,Precios!$AW$5,IF(G298=Precios!$AT$6,Precios!$AW$6,IF(G298=Precios!$AT$7,Precios!$AW$7,IF(G298=Precios!$AT$8,Precios!$AW$8,IF(G298=Precios!$AT$9,Precios!$AW$9,IF(G298=Precios!$AT$10,Precios!$AW$10,IF(G298=Precios!$AT$11,Precios!$AW$11,IF(G298=Precios!$AT$12,Precios!$AW$12,IF(G298=Precios!$AT$154,Precios!$AW$154,IF(G298=Precios!$AT$14,Precios!$AW$14,IF(G298=Precios!$AT$15,Precios!$AW$15,IF(G298=Precios!$AT$16,Precios!$AW$16,IF(G298=Precios!$AT$17,Precios!$AW$17,IF(G298=Precios!$AT$18,Precios!$AW$18,0)))))))))))))))*H298</f>
        <v>0</v>
      </c>
      <c r="Z298" s="275"/>
      <c r="AA298" s="276"/>
    </row>
    <row r="299" spans="1:27" x14ac:dyDescent="0.25">
      <c r="A299" s="225"/>
      <c r="B299" s="226"/>
      <c r="C299" s="227"/>
      <c r="D299" s="228"/>
      <c r="E299" s="228"/>
      <c r="F299" s="228"/>
      <c r="G299" s="230"/>
      <c r="H299" s="231"/>
      <c r="I299" s="232">
        <f>IF(G299=Precios!$AT$4,Precios!$AU$4,IF(G299=Precios!$AT$5,Precios!$AU$5,IF(G299=Precios!$AT$6,Precios!$AU$6,IF(G299=Precios!$AT$7,Precios!$AU$7,IF(G299=Precios!$AT$8,Precios!$AU$8,IF(G299=Precios!$AT$9,Precios!$AU$9,IF(G299=Precios!$AT$10,Precios!$AU$10,IF(G299=Precios!$AT$11,Precios!$AU$11,IF(G299=Precios!$AT$12,Precios!$AU$12,IF(G299=Precios!$AT$154,Precios!$AU$154,IF(G299=Precios!$AT$14,Precios!$AU$14,IF(G299=Precios!$AT$15,Precios!$AU$15,IF(G299=Precios!$AT$16,Precios!$AU$16,IF(G299=Precios!$AT$17,Precios!$AU$17,IF(G299=Precios!$AT$18,Precios!$AU$18,0)))))))))))))))</f>
        <v>0</v>
      </c>
      <c r="J299" s="230"/>
      <c r="K299" s="233">
        <f>+IF(J299=1,I299,IF(J299=2,I299*(1-Precios!$AZ$3),0))</f>
        <v>0</v>
      </c>
      <c r="L299" s="233">
        <f t="shared" ref="L299:L318" si="17">H299*K299</f>
        <v>0</v>
      </c>
      <c r="M299" s="259">
        <f>+SUM(L299:L303)</f>
        <v>0</v>
      </c>
      <c r="N299" s="260">
        <f>+M299+P299+R299+S299</f>
        <v>0</v>
      </c>
      <c r="O299" s="261">
        <f>+IF(J299=1,N299*$O$273,0)</f>
        <v>0</v>
      </c>
      <c r="P299" s="262"/>
      <c r="Q299" s="263">
        <f>+N299-SUM(O299:P299)</f>
        <v>0</v>
      </c>
      <c r="R299" s="262"/>
      <c r="S299" s="262"/>
      <c r="T299" s="262"/>
      <c r="U299" s="264" t="e">
        <f>+(+O299+#REF!)/M299</f>
        <v>#REF!</v>
      </c>
      <c r="V299" s="265">
        <f>+Q299-SUM(R299:T299)</f>
        <v>0</v>
      </c>
      <c r="W299" s="266">
        <f>IF(J299=2,V299,0)</f>
        <v>0</v>
      </c>
      <c r="X299" s="267">
        <f>IF(J299=1,V299,0)</f>
        <v>0</v>
      </c>
      <c r="Y299" s="268">
        <f>IF(G299=Precios!$AT$4,Precios!$AW$4,IF(G299=Precios!$AT$5,Precios!$AW$5,IF(G299=Precios!$AT$6,Precios!$AW$6,IF(G299=Precios!$AT$7,Precios!$AW$7,IF(G299=Precios!$AT$8,Precios!$AW$8,IF(G299=Precios!$AT$9,Precios!$AW$9,IF(G299=Precios!$AT$10,Precios!$AW$10,IF(G299=Precios!$AT$11,Precios!$AW$11,IF(G299=Precios!$AT$12,Precios!$AW$12,IF(G299=Precios!$AT$154,Precios!$AW$154,IF(G299=Precios!$AT$14,Precios!$AW$14,IF(G299=Precios!$AT$15,Precios!$AW$15,IF(G299=Precios!$AT$16,Precios!$AW$16,IF(G299=Precios!$AT$17,Precios!$AW$17,IF(G299=Precios!$AT$18,Precios!$AW$18,0)))))))))))))))*H299</f>
        <v>0</v>
      </c>
      <c r="Z299" s="269">
        <f>+V299-SUM(Y299:Y303)</f>
        <v>0</v>
      </c>
      <c r="AA299" s="270" t="e">
        <f>+Z299/M299</f>
        <v>#DIV/0!</v>
      </c>
    </row>
    <row r="300" spans="1:27" x14ac:dyDescent="0.25">
      <c r="A300" s="234"/>
      <c r="B300" s="40"/>
      <c r="C300" s="41"/>
      <c r="D300" s="42"/>
      <c r="E300" s="42"/>
      <c r="F300" s="42"/>
      <c r="G300" s="48"/>
      <c r="H300" s="50"/>
      <c r="I300" s="168">
        <f>IF(G300=Precios!$AT$4,Precios!$AU$4,IF(G300=Precios!$AT$5,Precios!$AU$5,IF(G300=Precios!$AT$6,Precios!$AU$6,IF(G300=Precios!$AT$7,Precios!$AU$7,IF(G300=Precios!$AT$8,Precios!$AU$8,IF(G300=Precios!$AT$9,Precios!$AU$9,IF(G300=Precios!$AT$10,Precios!$AU$10,IF(G300=Precios!$AT$11,Precios!$AU$11,IF(G300=Precios!$AT$12,Precios!$AU$12,IF(G300=Precios!$AT$154,Precios!$AU$154,IF(G300=Precios!$AT$14,Precios!$AU$14,IF(G300=Precios!$AT$15,Precios!$AU$15,IF(G300=Precios!$AT$16,Precios!$AU$16,IF(G300=Precios!$AT$17,Precios!$AU$17,IF(G300=Precios!$AT$18,Precios!$AU$18,0)))))))))))))))</f>
        <v>0</v>
      </c>
      <c r="J300" s="50"/>
      <c r="K300" s="169">
        <f>+IF(J300=1,I300,IF(J300=2,I300*(1-Precios!$AZ$3),0))</f>
        <v>0</v>
      </c>
      <c r="L300" s="169">
        <f t="shared" si="17"/>
        <v>0</v>
      </c>
      <c r="M300" s="49"/>
      <c r="N300" s="43"/>
      <c r="O300" s="43"/>
      <c r="P300" s="43"/>
      <c r="Q300" s="43"/>
      <c r="R300" s="43"/>
      <c r="S300" s="43"/>
      <c r="T300" s="43"/>
      <c r="U300" s="91"/>
      <c r="V300" s="43"/>
      <c r="W300" s="43"/>
      <c r="X300" s="43"/>
      <c r="Y300" s="38">
        <f>IF(G300=Precios!$AT$4,Precios!$AW$4,IF(G300=Precios!$AT$5,Precios!$AW$5,IF(G300=Precios!$AT$6,Precios!$AW$6,IF(G300=Precios!$AT$7,Precios!$AW$7,IF(G300=Precios!$AT$8,Precios!$AW$8,IF(G300=Precios!$AT$9,Precios!$AW$9,IF(G300=Precios!$AT$10,Precios!$AW$10,IF(G300=Precios!$AT$11,Precios!$AW$11,IF(G300=Precios!$AT$12,Precios!$AW$12,IF(G300=Precios!$AT$154,Precios!$AW$154,IF(G300=Precios!$AT$14,Precios!$AW$14,IF(G300=Precios!$AT$15,Precios!$AW$15,IF(G300=Precios!$AT$16,Precios!$AW$16,IF(G300=Precios!$AT$17,Precios!$AW$17,IF(G300=Precios!$AT$18,Precios!$AW$18,0)))))))))))))))*H300</f>
        <v>0</v>
      </c>
      <c r="Z300" s="46"/>
      <c r="AA300" s="271"/>
    </row>
    <row r="301" spans="1:27" x14ac:dyDescent="0.25">
      <c r="A301" s="234"/>
      <c r="B301" s="40"/>
      <c r="C301" s="41"/>
      <c r="D301" s="42"/>
      <c r="E301" s="42"/>
      <c r="F301" s="42"/>
      <c r="G301" s="48"/>
      <c r="H301" s="50"/>
      <c r="I301" s="168">
        <f>IF(G301=Precios!$AT$4,Precios!$AU$4,IF(G301=Precios!$AT$5,Precios!$AU$5,IF(G301=Precios!$AT$6,Precios!$AU$6,IF(G301=Precios!$AT$7,Precios!$AU$7,IF(G301=Precios!$AT$8,Precios!$AU$8,IF(G301=Precios!$AT$9,Precios!$AU$9,IF(G301=Precios!$AT$10,Precios!$AU$10,IF(G301=Precios!$AT$11,Precios!$AU$11,IF(G301=Precios!$AT$12,Precios!$AU$12,IF(G301=Precios!$AT$154,Precios!$AU$154,IF(G301=Precios!$AT$14,Precios!$AU$14,IF(G301=Precios!$AT$15,Precios!$AU$15,IF(G301=Precios!$AT$16,Precios!$AU$16,IF(G301=Precios!$AT$17,Precios!$AU$17,IF(G301=Precios!$AT$18,Precios!$AU$18,0)))))))))))))))</f>
        <v>0</v>
      </c>
      <c r="J301" s="50"/>
      <c r="K301" s="169">
        <f>+IF(J301=1,I301,IF(J301=2,I301*(1-Precios!$AZ$3),0))</f>
        <v>0</v>
      </c>
      <c r="L301" s="169">
        <f t="shared" si="17"/>
        <v>0</v>
      </c>
      <c r="M301" s="49"/>
      <c r="N301" s="43"/>
      <c r="O301" s="43"/>
      <c r="P301" s="43"/>
      <c r="Q301" s="43"/>
      <c r="R301" s="43"/>
      <c r="S301" s="43"/>
      <c r="T301" s="43"/>
      <c r="U301" s="91"/>
      <c r="V301" s="43"/>
      <c r="W301" s="43"/>
      <c r="X301" s="43"/>
      <c r="Y301" s="38">
        <f>IF(G301=Precios!$AT$4,Precios!$AW$4,IF(G301=Precios!$AT$5,Precios!$AW$5,IF(G301=Precios!$AT$6,Precios!$AW$6,IF(G301=Precios!$AT$7,Precios!$AW$7,IF(G301=Precios!$AT$8,Precios!$AW$8,IF(G301=Precios!$AT$9,Precios!$AW$9,IF(G301=Precios!$AT$10,Precios!$AW$10,IF(G301=Precios!$AT$11,Precios!$AW$11,IF(G301=Precios!$AT$12,Precios!$AW$12,IF(G301=Precios!$AT$154,Precios!$AW$154,IF(G301=Precios!$AT$14,Precios!$AW$14,IF(G301=Precios!$AT$15,Precios!$AW$15,IF(G301=Precios!$AT$16,Precios!$AW$16,IF(G301=Precios!$AT$17,Precios!$AW$17,IF(G301=Precios!$AT$18,Precios!$AW$18,0)))))))))))))))*H301</f>
        <v>0</v>
      </c>
      <c r="Z301" s="46"/>
      <c r="AA301" s="271"/>
    </row>
    <row r="302" spans="1:27" x14ac:dyDescent="0.25">
      <c r="A302" s="234"/>
      <c r="B302" s="40"/>
      <c r="C302" s="41"/>
      <c r="D302" s="42"/>
      <c r="E302" s="42"/>
      <c r="F302" s="42"/>
      <c r="G302" s="48"/>
      <c r="H302" s="50"/>
      <c r="I302" s="168">
        <f>IF(G302=Precios!$AT$4,Precios!$AU$4,IF(G302=Precios!$AT$5,Precios!$AU$5,IF(G302=Precios!$AT$6,Precios!$AU$6,IF(G302=Precios!$AT$7,Precios!$AU$7,IF(G302=Precios!$AT$8,Precios!$AU$8,IF(G302=Precios!$AT$9,Precios!$AU$9,IF(G302=Precios!$AT$10,Precios!$AU$10,IF(G302=Precios!$AT$11,Precios!$AU$11,IF(G302=Precios!$AT$12,Precios!$AU$12,IF(G302=Precios!$AT$154,Precios!$AU$154,IF(G302=Precios!$AT$14,Precios!$AU$14,IF(G302=Precios!$AT$15,Precios!$AU$15,IF(G302=Precios!$AT$16,Precios!$AU$16,IF(G302=Precios!$AT$17,Precios!$AU$17,IF(G302=Precios!$AT$18,Precios!$AU$18,0)))))))))))))))</f>
        <v>0</v>
      </c>
      <c r="J302" s="50"/>
      <c r="K302" s="169">
        <f>+IF(J302=1,I302,IF(J302=2,I302*(1-Precios!$AZ$3),0))</f>
        <v>0</v>
      </c>
      <c r="L302" s="169">
        <f t="shared" si="17"/>
        <v>0</v>
      </c>
      <c r="M302" s="49"/>
      <c r="N302" s="43"/>
      <c r="O302" s="43"/>
      <c r="P302" s="43"/>
      <c r="Q302" s="43"/>
      <c r="R302" s="43"/>
      <c r="S302" s="43"/>
      <c r="T302" s="43"/>
      <c r="U302" s="91"/>
      <c r="V302" s="43"/>
      <c r="W302" s="43"/>
      <c r="X302" s="43"/>
      <c r="Y302" s="38">
        <f>IF(G302=Precios!$AT$4,Precios!$AW$4,IF(G302=Precios!$AT$5,Precios!$AW$5,IF(G302=Precios!$AT$6,Precios!$AW$6,IF(G302=Precios!$AT$7,Precios!$AW$7,IF(G302=Precios!$AT$8,Precios!$AW$8,IF(G302=Precios!$AT$9,Precios!$AW$9,IF(G302=Precios!$AT$10,Precios!$AW$10,IF(G302=Precios!$AT$11,Precios!$AW$11,IF(G302=Precios!$AT$12,Precios!$AW$12,IF(G302=Precios!$AT$154,Precios!$AW$154,IF(G302=Precios!$AT$14,Precios!$AW$14,IF(G302=Precios!$AT$15,Precios!$AW$15,IF(G302=Precios!$AT$16,Precios!$AW$16,IF(G302=Precios!$AT$17,Precios!$AW$17,IF(G302=Precios!$AT$18,Precios!$AW$18,0)))))))))))))))*H302</f>
        <v>0</v>
      </c>
      <c r="Z302" s="46"/>
      <c r="AA302" s="271"/>
    </row>
    <row r="303" spans="1:27" ht="15.75" thickBot="1" x14ac:dyDescent="0.3">
      <c r="A303" s="236"/>
      <c r="B303" s="237"/>
      <c r="C303" s="247"/>
      <c r="D303" s="239"/>
      <c r="E303" s="239"/>
      <c r="F303" s="239"/>
      <c r="G303" s="240"/>
      <c r="H303" s="241"/>
      <c r="I303" s="168">
        <f>IF(G303=Precios!$AT$4,Precios!$AU$4,IF(G303=Precios!$AT$5,Precios!$AU$5,IF(G303=Precios!$AT$6,Precios!$AU$6,IF(G303=Precios!$AT$7,Precios!$AU$7,IF(G303=Precios!$AT$8,Precios!$AU$8,IF(G303=Precios!$AT$9,Precios!$AU$9,IF(G303=Precios!$AT$10,Precios!$AU$10,IF(G303=Precios!$AT$11,Precios!$AU$11,IF(G303=Precios!$AT$12,Precios!$AU$12,IF(G303=Precios!$AT$154,Precios!$AU$154,IF(G303=Precios!$AT$14,Precios!$AU$14,IF(G303=Precios!$AT$15,Precios!$AU$15,IF(G303=Precios!$AT$16,Precios!$AU$16,IF(G303=Precios!$AT$17,Precios!$AU$17,IF(G303=Precios!$AT$18,Precios!$AU$18,0)))))))))))))))</f>
        <v>0</v>
      </c>
      <c r="J303" s="241"/>
      <c r="K303" s="243">
        <f>+IF(J303=1,I303,IF(J303=2,I303*(1-Precios!$AZ$3),0))</f>
        <v>0</v>
      </c>
      <c r="L303" s="243">
        <f t="shared" si="17"/>
        <v>0</v>
      </c>
      <c r="M303" s="272"/>
      <c r="N303" s="273"/>
      <c r="O303" s="273"/>
      <c r="P303" s="273"/>
      <c r="Q303" s="273"/>
      <c r="R303" s="273"/>
      <c r="S303" s="273"/>
      <c r="T303" s="273"/>
      <c r="U303" s="274"/>
      <c r="V303" s="273"/>
      <c r="W303" s="273"/>
      <c r="X303" s="273"/>
      <c r="Y303" s="281">
        <f>IF(G303=Precios!$AT$4,Precios!$AW$4,IF(G303=Precios!$AT$5,Precios!$AW$5,IF(G303=Precios!$AT$6,Precios!$AW$6,IF(G303=Precios!$AT$7,Precios!$AW$7,IF(G303=Precios!$AT$8,Precios!$AW$8,IF(G303=Precios!$AT$9,Precios!$AW$9,IF(G303=Precios!$AT$10,Precios!$AW$10,IF(G303=Precios!$AT$11,Precios!$AW$11,IF(G303=Precios!$AT$12,Precios!$AW$12,IF(G303=Precios!$AT$154,Precios!$AW$154,IF(G303=Precios!$AT$14,Precios!$AW$14,IF(G303=Precios!$AT$15,Precios!$AW$15,IF(G303=Precios!$AT$16,Precios!$AW$16,IF(G303=Precios!$AT$17,Precios!$AW$17,IF(G303=Precios!$AT$18,Precios!$AW$18,0)))))))))))))))*H303</f>
        <v>0</v>
      </c>
      <c r="Z303" s="275"/>
      <c r="AA303" s="276"/>
    </row>
    <row r="304" spans="1:27" x14ac:dyDescent="0.25">
      <c r="A304" s="225"/>
      <c r="B304" s="226"/>
      <c r="C304" s="227"/>
      <c r="D304" s="228"/>
      <c r="E304" s="228"/>
      <c r="F304" s="228"/>
      <c r="G304" s="230"/>
      <c r="H304" s="231"/>
      <c r="I304" s="232">
        <f>IF(G304=Precios!$AT$4,Precios!$AU$4,IF(G304=Precios!$AT$5,Precios!$AU$5,IF(G304=Precios!$AT$6,Precios!$AU$6,IF(G304=Precios!$AT$7,Precios!$AU$7,IF(G304=Precios!$AT$8,Precios!$AU$8,IF(G304=Precios!$AT$9,Precios!$AU$9,IF(G304=Precios!$AT$10,Precios!$AU$10,IF(G304=Precios!$AT$11,Precios!$AU$11,IF(G304=Precios!$AT$12,Precios!$AU$12,IF(G304=Precios!$AT$154,Precios!$AU$154,IF(G304=Precios!$AT$14,Precios!$AU$14,IF(G304=Precios!$AT$15,Precios!$AU$15,IF(G304=Precios!$AT$16,Precios!$AU$16,IF(G304=Precios!$AT$17,Precios!$AU$17,IF(G304=Precios!$AT$18,Precios!$AU$18,0)))))))))))))))</f>
        <v>0</v>
      </c>
      <c r="J304" s="230"/>
      <c r="K304" s="233">
        <f>+IF(J304=1,I304,IF(J304=2,I304*(1-Precios!$AZ$3),0))</f>
        <v>0</v>
      </c>
      <c r="L304" s="233">
        <f t="shared" si="17"/>
        <v>0</v>
      </c>
      <c r="M304" s="259">
        <f>+SUM(L304:L308)</f>
        <v>0</v>
      </c>
      <c r="N304" s="260">
        <f>+M304+P304+R304+S304</f>
        <v>0</v>
      </c>
      <c r="O304" s="261">
        <f>+IF(J304=1,N304*$O$273,0)</f>
        <v>0</v>
      </c>
      <c r="P304" s="262"/>
      <c r="Q304" s="263">
        <f>+N304-SUM(O304:P304)</f>
        <v>0</v>
      </c>
      <c r="R304" s="262"/>
      <c r="S304" s="262"/>
      <c r="T304" s="262"/>
      <c r="U304" s="264" t="e">
        <f>+(+O304+#REF!)/M304</f>
        <v>#REF!</v>
      </c>
      <c r="V304" s="265">
        <f>+Q304-SUM(R304:T304)</f>
        <v>0</v>
      </c>
      <c r="W304" s="266">
        <f>IF(J304=2,V304,0)</f>
        <v>0</v>
      </c>
      <c r="X304" s="267">
        <f>IF(J304=1,V304,0)</f>
        <v>0</v>
      </c>
      <c r="Y304" s="268">
        <f>IF(G304=Precios!$AT$4,Precios!$AW$4,IF(G304=Precios!$AT$5,Precios!$AW$5,IF(G304=Precios!$AT$6,Precios!$AW$6,IF(G304=Precios!$AT$7,Precios!$AW$7,IF(G304=Precios!$AT$8,Precios!$AW$8,IF(G304=Precios!$AT$9,Precios!$AW$9,IF(G304=Precios!$AT$10,Precios!$AW$10,IF(G304=Precios!$AT$11,Precios!$AW$11,IF(G304=Precios!$AT$12,Precios!$AW$12,IF(G304=Precios!$AT$154,Precios!$AW$154,IF(G304=Precios!$AT$14,Precios!$AW$14,IF(G304=Precios!$AT$15,Precios!$AW$15,IF(G304=Precios!$AT$16,Precios!$AW$16,IF(G304=Precios!$AT$17,Precios!$AW$17,IF(G304=Precios!$AT$18,Precios!$AW$18,0)))))))))))))))*H304</f>
        <v>0</v>
      </c>
      <c r="Z304" s="269">
        <f>+V304-SUM(Y304:Y308)</f>
        <v>0</v>
      </c>
      <c r="AA304" s="270" t="e">
        <f>+Z304/M304</f>
        <v>#DIV/0!</v>
      </c>
    </row>
    <row r="305" spans="1:27" x14ac:dyDescent="0.25">
      <c r="A305" s="234"/>
      <c r="B305" s="40"/>
      <c r="C305" s="41"/>
      <c r="D305" s="42"/>
      <c r="E305" s="42"/>
      <c r="F305" s="42"/>
      <c r="G305" s="48"/>
      <c r="H305" s="50"/>
      <c r="I305" s="168">
        <f>IF(G305=Precios!$AT$4,Precios!$AU$4,IF(G305=Precios!$AT$5,Precios!$AU$5,IF(G305=Precios!$AT$6,Precios!$AU$6,IF(G305=Precios!$AT$7,Precios!$AU$7,IF(G305=Precios!$AT$8,Precios!$AU$8,IF(G305=Precios!$AT$9,Precios!$AU$9,IF(G305=Precios!$AT$10,Precios!$AU$10,IF(G305=Precios!$AT$11,Precios!$AU$11,IF(G305=Precios!$AT$12,Precios!$AU$12,IF(G305=Precios!$AT$154,Precios!$AU$154,IF(G305=Precios!$AT$14,Precios!$AU$14,IF(G305=Precios!$AT$15,Precios!$AU$15,IF(G305=Precios!$AT$16,Precios!$AU$16,IF(G305=Precios!$AT$17,Precios!$AU$17,IF(G305=Precios!$AT$18,Precios!$AU$18,0)))))))))))))))</f>
        <v>0</v>
      </c>
      <c r="J305" s="50"/>
      <c r="K305" s="169">
        <f>+IF(J305=1,I305,IF(J305=2,I305*(1-Precios!$AZ$3),0))</f>
        <v>0</v>
      </c>
      <c r="L305" s="169">
        <f t="shared" si="17"/>
        <v>0</v>
      </c>
      <c r="M305" s="49"/>
      <c r="N305" s="43"/>
      <c r="O305" s="43"/>
      <c r="P305" s="43"/>
      <c r="Q305" s="43"/>
      <c r="R305" s="43"/>
      <c r="S305" s="43"/>
      <c r="T305" s="43"/>
      <c r="U305" s="91"/>
      <c r="V305" s="43"/>
      <c r="W305" s="43"/>
      <c r="X305" s="43"/>
      <c r="Y305" s="38">
        <f>IF(G305=Precios!$AT$4,Precios!$AW$4,IF(G305=Precios!$AT$5,Precios!$AW$5,IF(G305=Precios!$AT$6,Precios!$AW$6,IF(G305=Precios!$AT$7,Precios!$AW$7,IF(G305=Precios!$AT$8,Precios!$AW$8,IF(G305=Precios!$AT$9,Precios!$AW$9,IF(G305=Precios!$AT$10,Precios!$AW$10,IF(G305=Precios!$AT$11,Precios!$AW$11,IF(G305=Precios!$AT$12,Precios!$AW$12,IF(G305=Precios!$AT$154,Precios!$AW$154,IF(G305=Precios!$AT$14,Precios!$AW$14,IF(G305=Precios!$AT$15,Precios!$AW$15,IF(G305=Precios!$AT$16,Precios!$AW$16,IF(G305=Precios!$AT$17,Precios!$AW$17,IF(G305=Precios!$AT$18,Precios!$AW$18,0)))))))))))))))*H305</f>
        <v>0</v>
      </c>
      <c r="Z305" s="46"/>
      <c r="AA305" s="271"/>
    </row>
    <row r="306" spans="1:27" x14ac:dyDescent="0.25">
      <c r="A306" s="234"/>
      <c r="B306" s="40"/>
      <c r="C306" s="41"/>
      <c r="D306" s="42"/>
      <c r="E306" s="42"/>
      <c r="F306" s="42"/>
      <c r="G306" s="48"/>
      <c r="H306" s="50"/>
      <c r="I306" s="168">
        <f>IF(G306=Precios!$AT$4,Precios!$AU$4,IF(G306=Precios!$AT$5,Precios!$AU$5,IF(G306=Precios!$AT$6,Precios!$AU$6,IF(G306=Precios!$AT$7,Precios!$AU$7,IF(G306=Precios!$AT$8,Precios!$AU$8,IF(G306=Precios!$AT$9,Precios!$AU$9,IF(G306=Precios!$AT$10,Precios!$AU$10,IF(G306=Precios!$AT$11,Precios!$AU$11,IF(G306=Precios!$AT$12,Precios!$AU$12,IF(G306=Precios!$AT$154,Precios!$AU$154,IF(G306=Precios!$AT$14,Precios!$AU$14,IF(G306=Precios!$AT$15,Precios!$AU$15,IF(G306=Precios!$AT$16,Precios!$AU$16,IF(G306=Precios!$AT$17,Precios!$AU$17,IF(G306=Precios!$AT$18,Precios!$AU$18,0)))))))))))))))</f>
        <v>0</v>
      </c>
      <c r="J306" s="50"/>
      <c r="K306" s="169">
        <f>+IF(J306=1,I306,IF(J306=2,I306*(1-Precios!$AZ$3),0))</f>
        <v>0</v>
      </c>
      <c r="L306" s="169">
        <f t="shared" si="17"/>
        <v>0</v>
      </c>
      <c r="M306" s="49"/>
      <c r="N306" s="43"/>
      <c r="O306" s="43"/>
      <c r="P306" s="43"/>
      <c r="Q306" s="43"/>
      <c r="R306" s="43"/>
      <c r="S306" s="43"/>
      <c r="T306" s="43"/>
      <c r="U306" s="91"/>
      <c r="V306" s="43"/>
      <c r="W306" s="43"/>
      <c r="X306" s="43"/>
      <c r="Y306" s="38">
        <f>IF(G306=Precios!$AT$4,Precios!$AW$4,IF(G306=Precios!$AT$5,Precios!$AW$5,IF(G306=Precios!$AT$6,Precios!$AW$6,IF(G306=Precios!$AT$7,Precios!$AW$7,IF(G306=Precios!$AT$8,Precios!$AW$8,IF(G306=Precios!$AT$9,Precios!$AW$9,IF(G306=Precios!$AT$10,Precios!$AW$10,IF(G306=Precios!$AT$11,Precios!$AW$11,IF(G306=Precios!$AT$12,Precios!$AW$12,IF(G306=Precios!$AT$154,Precios!$AW$154,IF(G306=Precios!$AT$14,Precios!$AW$14,IF(G306=Precios!$AT$15,Precios!$AW$15,IF(G306=Precios!$AT$16,Precios!$AW$16,IF(G306=Precios!$AT$17,Precios!$AW$17,IF(G306=Precios!$AT$18,Precios!$AW$18,0)))))))))))))))*H306</f>
        <v>0</v>
      </c>
      <c r="Z306" s="46"/>
      <c r="AA306" s="271"/>
    </row>
    <row r="307" spans="1:27" x14ac:dyDescent="0.25">
      <c r="A307" s="234"/>
      <c r="B307" s="40"/>
      <c r="C307" s="41"/>
      <c r="D307" s="42"/>
      <c r="E307" s="42"/>
      <c r="F307" s="42"/>
      <c r="G307" s="48"/>
      <c r="H307" s="50"/>
      <c r="I307" s="168">
        <f>IF(G307=Precios!$AT$4,Precios!$AU$4,IF(G307=Precios!$AT$5,Precios!$AU$5,IF(G307=Precios!$AT$6,Precios!$AU$6,IF(G307=Precios!$AT$7,Precios!$AU$7,IF(G307=Precios!$AT$8,Precios!$AU$8,IF(G307=Precios!$AT$9,Precios!$AU$9,IF(G307=Precios!$AT$10,Precios!$AU$10,IF(G307=Precios!$AT$11,Precios!$AU$11,IF(G307=Precios!$AT$12,Precios!$AU$12,IF(G307=Precios!$AT$154,Precios!$AU$154,IF(G307=Precios!$AT$14,Precios!$AU$14,IF(G307=Precios!$AT$15,Precios!$AU$15,IF(G307=Precios!$AT$16,Precios!$AU$16,IF(G307=Precios!$AT$17,Precios!$AU$17,IF(G307=Precios!$AT$18,Precios!$AU$18,0)))))))))))))))</f>
        <v>0</v>
      </c>
      <c r="J307" s="50"/>
      <c r="K307" s="169">
        <f>+IF(J307=1,I307,IF(J307=2,I307*(1-Precios!$AZ$3),0))</f>
        <v>0</v>
      </c>
      <c r="L307" s="169">
        <f t="shared" si="17"/>
        <v>0</v>
      </c>
      <c r="M307" s="49"/>
      <c r="N307" s="43"/>
      <c r="O307" s="43"/>
      <c r="P307" s="43"/>
      <c r="Q307" s="43"/>
      <c r="R307" s="43"/>
      <c r="S307" s="43"/>
      <c r="T307" s="43"/>
      <c r="U307" s="91"/>
      <c r="V307" s="43"/>
      <c r="W307" s="43"/>
      <c r="X307" s="43"/>
      <c r="Y307" s="38">
        <f>IF(G307=Precios!$AT$4,Precios!$AW$4,IF(G307=Precios!$AT$5,Precios!$AW$5,IF(G307=Precios!$AT$6,Precios!$AW$6,IF(G307=Precios!$AT$7,Precios!$AW$7,IF(G307=Precios!$AT$8,Precios!$AW$8,IF(G307=Precios!$AT$9,Precios!$AW$9,IF(G307=Precios!$AT$10,Precios!$AW$10,IF(G307=Precios!$AT$11,Precios!$AW$11,IF(G307=Precios!$AT$12,Precios!$AW$12,IF(G307=Precios!$AT$154,Precios!$AW$154,IF(G307=Precios!$AT$14,Precios!$AW$14,IF(G307=Precios!$AT$15,Precios!$AW$15,IF(G307=Precios!$AT$16,Precios!$AW$16,IF(G307=Precios!$AT$17,Precios!$AW$17,IF(G307=Precios!$AT$18,Precios!$AW$18,0)))))))))))))))*H307</f>
        <v>0</v>
      </c>
      <c r="Z307" s="46"/>
      <c r="AA307" s="271"/>
    </row>
    <row r="308" spans="1:27" ht="15.75" thickBot="1" x14ac:dyDescent="0.3">
      <c r="A308" s="236"/>
      <c r="B308" s="237"/>
      <c r="C308" s="247"/>
      <c r="D308" s="239"/>
      <c r="E308" s="239"/>
      <c r="F308" s="239"/>
      <c r="G308" s="240"/>
      <c r="H308" s="241"/>
      <c r="I308" s="168">
        <f>IF(G308=Precios!$AT$4,Precios!$AU$4,IF(G308=Precios!$AT$5,Precios!$AU$5,IF(G308=Precios!$AT$6,Precios!$AU$6,IF(G308=Precios!$AT$7,Precios!$AU$7,IF(G308=Precios!$AT$8,Precios!$AU$8,IF(G308=Precios!$AT$9,Precios!$AU$9,IF(G308=Precios!$AT$10,Precios!$AU$10,IF(G308=Precios!$AT$11,Precios!$AU$11,IF(G308=Precios!$AT$12,Precios!$AU$12,IF(G308=Precios!$AT$154,Precios!$AU$154,IF(G308=Precios!$AT$14,Precios!$AU$14,IF(G308=Precios!$AT$15,Precios!$AU$15,IF(G308=Precios!$AT$16,Precios!$AU$16,IF(G308=Precios!$AT$17,Precios!$AU$17,IF(G308=Precios!$AT$18,Precios!$AU$18,0)))))))))))))))</f>
        <v>0</v>
      </c>
      <c r="J308" s="241"/>
      <c r="K308" s="243">
        <f>+IF(J308=1,I308,IF(J308=2,I308*(1-Precios!$AZ$3),0))</f>
        <v>0</v>
      </c>
      <c r="L308" s="243">
        <f t="shared" si="17"/>
        <v>0</v>
      </c>
      <c r="M308" s="272"/>
      <c r="N308" s="273"/>
      <c r="O308" s="273"/>
      <c r="P308" s="273"/>
      <c r="Q308" s="273"/>
      <c r="R308" s="273"/>
      <c r="S308" s="273"/>
      <c r="T308" s="273"/>
      <c r="U308" s="274"/>
      <c r="V308" s="273"/>
      <c r="W308" s="273"/>
      <c r="X308" s="273"/>
      <c r="Y308" s="281">
        <f>IF(G308=Precios!$AT$4,Precios!$AW$4,IF(G308=Precios!$AT$5,Precios!$AW$5,IF(G308=Precios!$AT$6,Precios!$AW$6,IF(G308=Precios!$AT$7,Precios!$AW$7,IF(G308=Precios!$AT$8,Precios!$AW$8,IF(G308=Precios!$AT$9,Precios!$AW$9,IF(G308=Precios!$AT$10,Precios!$AW$10,IF(G308=Precios!$AT$11,Precios!$AW$11,IF(G308=Precios!$AT$12,Precios!$AW$12,IF(G308=Precios!$AT$154,Precios!$AW$154,IF(G308=Precios!$AT$14,Precios!$AW$14,IF(G308=Precios!$AT$15,Precios!$AW$15,IF(G308=Precios!$AT$16,Precios!$AW$16,IF(G308=Precios!$AT$17,Precios!$AW$17,IF(G308=Precios!$AT$18,Precios!$AW$18,0)))))))))))))))*H308</f>
        <v>0</v>
      </c>
      <c r="Z308" s="275"/>
      <c r="AA308" s="276"/>
    </row>
    <row r="309" spans="1:27" x14ac:dyDescent="0.25">
      <c r="A309" s="225"/>
      <c r="B309" s="226"/>
      <c r="C309" s="227"/>
      <c r="D309" s="228"/>
      <c r="E309" s="228"/>
      <c r="F309" s="228"/>
      <c r="G309" s="230"/>
      <c r="H309" s="231"/>
      <c r="I309" s="232">
        <f>IF(G309=Precios!$AT$4,Precios!$AU$4,IF(G309=Precios!$AT$5,Precios!$AU$5,IF(G309=Precios!$AT$6,Precios!$AU$6,IF(G309=Precios!$AT$7,Precios!$AU$7,IF(G309=Precios!$AT$8,Precios!$AU$8,IF(G309=Precios!$AT$9,Precios!$AU$9,IF(G309=Precios!$AT$10,Precios!$AU$10,IF(G309=Precios!$AT$11,Precios!$AU$11,IF(G309=Precios!$AT$12,Precios!$AU$12,IF(G309=Precios!$AT$154,Precios!$AU$154,IF(G309=Precios!$AT$14,Precios!$AU$14,IF(G309=Precios!$AT$15,Precios!$AU$15,IF(G309=Precios!$AT$16,Precios!$AU$16,IF(G309=Precios!$AT$17,Precios!$AU$17,IF(G309=Precios!$AT$18,Precios!$AU$18,0)))))))))))))))</f>
        <v>0</v>
      </c>
      <c r="J309" s="230"/>
      <c r="K309" s="233">
        <f>+IF(J309=1,I309,IF(J309=2,I309*(1-Precios!$AZ$3),0))</f>
        <v>0</v>
      </c>
      <c r="L309" s="233">
        <f t="shared" si="17"/>
        <v>0</v>
      </c>
      <c r="M309" s="259">
        <f>+SUM(L309:L313)</f>
        <v>0</v>
      </c>
      <c r="N309" s="260">
        <f>+M309+P309+R309+S309</f>
        <v>0</v>
      </c>
      <c r="O309" s="261">
        <f>+IF(J309=1,N309*$O$273,0)</f>
        <v>0</v>
      </c>
      <c r="P309" s="262"/>
      <c r="Q309" s="263">
        <f>+N309-SUM(O309:P309)</f>
        <v>0</v>
      </c>
      <c r="R309" s="262"/>
      <c r="S309" s="262"/>
      <c r="T309" s="262"/>
      <c r="U309" s="264" t="e">
        <f>+(+O309+#REF!)/M309</f>
        <v>#REF!</v>
      </c>
      <c r="V309" s="265">
        <f>+Q309-SUM(R309:T309)</f>
        <v>0</v>
      </c>
      <c r="W309" s="266">
        <f>IF(J309=2,V309,0)</f>
        <v>0</v>
      </c>
      <c r="X309" s="267">
        <f>IF(J309=1,V309,0)</f>
        <v>0</v>
      </c>
      <c r="Y309" s="268">
        <f>IF(G309=Precios!$AT$4,Precios!$AW$4,IF(G309=Precios!$AT$5,Precios!$AW$5,IF(G309=Precios!$AT$6,Precios!$AW$6,IF(G309=Precios!$AT$7,Precios!$AW$7,IF(G309=Precios!$AT$8,Precios!$AW$8,IF(G309=Precios!$AT$9,Precios!$AW$9,IF(G309=Precios!$AT$10,Precios!$AW$10,IF(G309=Precios!$AT$11,Precios!$AW$11,IF(G309=Precios!$AT$12,Precios!$AW$12,IF(G309=Precios!$AT$154,Precios!$AW$154,IF(G309=Precios!$AT$14,Precios!$AW$14,IF(G309=Precios!$AT$15,Precios!$AW$15,IF(G309=Precios!$AT$16,Precios!$AW$16,IF(G309=Precios!$AT$17,Precios!$AW$17,IF(G309=Precios!$AT$18,Precios!$AW$18,0)))))))))))))))*H309</f>
        <v>0</v>
      </c>
      <c r="Z309" s="269">
        <f>+V309-SUM(Y309:Y313)</f>
        <v>0</v>
      </c>
      <c r="AA309" s="270" t="e">
        <f>+Z309/M309</f>
        <v>#DIV/0!</v>
      </c>
    </row>
    <row r="310" spans="1:27" x14ac:dyDescent="0.25">
      <c r="A310" s="234"/>
      <c r="B310" s="40"/>
      <c r="C310" s="41"/>
      <c r="D310" s="42"/>
      <c r="E310" s="42"/>
      <c r="F310" s="42"/>
      <c r="G310" s="48"/>
      <c r="H310" s="50"/>
      <c r="I310" s="168">
        <f>IF(G310=Precios!$AT$4,Precios!$AU$4,IF(G310=Precios!$AT$5,Precios!$AU$5,IF(G310=Precios!$AT$6,Precios!$AU$6,IF(G310=Precios!$AT$7,Precios!$AU$7,IF(G310=Precios!$AT$8,Precios!$AU$8,IF(G310=Precios!$AT$9,Precios!$AU$9,IF(G310=Precios!$AT$10,Precios!$AU$10,IF(G310=Precios!$AT$11,Precios!$AU$11,IF(G310=Precios!$AT$12,Precios!$AU$12,IF(G310=Precios!$AT$154,Precios!$AU$154,IF(G310=Precios!$AT$14,Precios!$AU$14,IF(G310=Precios!$AT$15,Precios!$AU$15,IF(G310=Precios!$AT$16,Precios!$AU$16,IF(G310=Precios!$AT$17,Precios!$AU$17,IF(G310=Precios!$AT$18,Precios!$AU$18,0)))))))))))))))</f>
        <v>0</v>
      </c>
      <c r="J310" s="50"/>
      <c r="K310" s="169">
        <f>+IF(J310=1,I310,IF(J310=2,I310*(1-Precios!$AZ$3),0))</f>
        <v>0</v>
      </c>
      <c r="L310" s="169">
        <f t="shared" si="17"/>
        <v>0</v>
      </c>
      <c r="M310" s="49"/>
      <c r="N310" s="43"/>
      <c r="O310" s="43"/>
      <c r="P310" s="43"/>
      <c r="Q310" s="43"/>
      <c r="R310" s="43"/>
      <c r="S310" s="43"/>
      <c r="T310" s="43"/>
      <c r="U310" s="91"/>
      <c r="V310" s="43"/>
      <c r="W310" s="43"/>
      <c r="X310" s="43"/>
      <c r="Y310" s="38">
        <f>IF(G310=Precios!$AT$4,Precios!$AW$4,IF(G310=Precios!$AT$5,Precios!$AW$5,IF(G310=Precios!$AT$6,Precios!$AW$6,IF(G310=Precios!$AT$7,Precios!$AW$7,IF(G310=Precios!$AT$8,Precios!$AW$8,IF(G310=Precios!$AT$9,Precios!$AW$9,IF(G310=Precios!$AT$10,Precios!$AW$10,IF(G310=Precios!$AT$11,Precios!$AW$11,IF(G310=Precios!$AT$12,Precios!$AW$12,IF(G310=Precios!$AT$154,Precios!$AW$154,IF(G310=Precios!$AT$14,Precios!$AW$14,IF(G310=Precios!$AT$15,Precios!$AW$15,IF(G310=Precios!$AT$16,Precios!$AW$16,IF(G310=Precios!$AT$17,Precios!$AW$17,IF(G310=Precios!$AT$18,Precios!$AW$18,0)))))))))))))))*H310</f>
        <v>0</v>
      </c>
      <c r="Z310" s="46"/>
      <c r="AA310" s="271"/>
    </row>
    <row r="311" spans="1:27" x14ac:dyDescent="0.25">
      <c r="A311" s="234"/>
      <c r="B311" s="40"/>
      <c r="C311" s="41"/>
      <c r="D311" s="42"/>
      <c r="E311" s="42"/>
      <c r="F311" s="42"/>
      <c r="G311" s="48"/>
      <c r="H311" s="50"/>
      <c r="I311" s="168">
        <f>IF(G311=Precios!$AT$4,Precios!$AU$4,IF(G311=Precios!$AT$5,Precios!$AU$5,IF(G311=Precios!$AT$6,Precios!$AU$6,IF(G311=Precios!$AT$7,Precios!$AU$7,IF(G311=Precios!$AT$8,Precios!$AU$8,IF(G311=Precios!$AT$9,Precios!$AU$9,IF(G311=Precios!$AT$10,Precios!$AU$10,IF(G311=Precios!$AT$11,Precios!$AU$11,IF(G311=Precios!$AT$12,Precios!$AU$12,IF(G311=Precios!$AT$154,Precios!$AU$154,IF(G311=Precios!$AT$14,Precios!$AU$14,IF(G311=Precios!$AT$15,Precios!$AU$15,IF(G311=Precios!$AT$16,Precios!$AU$16,IF(G311=Precios!$AT$17,Precios!$AU$17,IF(G311=Precios!$AT$18,Precios!$AU$18,0)))))))))))))))</f>
        <v>0</v>
      </c>
      <c r="J311" s="50"/>
      <c r="K311" s="169">
        <f>+IF(J311=1,I311,IF(J311=2,I311*(1-Precios!$AZ$3),0))</f>
        <v>0</v>
      </c>
      <c r="L311" s="169">
        <f t="shared" si="17"/>
        <v>0</v>
      </c>
      <c r="M311" s="49"/>
      <c r="N311" s="43"/>
      <c r="O311" s="43"/>
      <c r="P311" s="43"/>
      <c r="Q311" s="43"/>
      <c r="R311" s="43"/>
      <c r="S311" s="43"/>
      <c r="T311" s="43"/>
      <c r="U311" s="91"/>
      <c r="V311" s="43"/>
      <c r="W311" s="43"/>
      <c r="X311" s="43"/>
      <c r="Y311" s="38">
        <f>IF(G311=Precios!$AT$4,Precios!$AW$4,IF(G311=Precios!$AT$5,Precios!$AW$5,IF(G311=Precios!$AT$6,Precios!$AW$6,IF(G311=Precios!$AT$7,Precios!$AW$7,IF(G311=Precios!$AT$8,Precios!$AW$8,IF(G311=Precios!$AT$9,Precios!$AW$9,IF(G311=Precios!$AT$10,Precios!$AW$10,IF(G311=Precios!$AT$11,Precios!$AW$11,IF(G311=Precios!$AT$12,Precios!$AW$12,IF(G311=Precios!$AT$154,Precios!$AW$154,IF(G311=Precios!$AT$14,Precios!$AW$14,IF(G311=Precios!$AT$15,Precios!$AW$15,IF(G311=Precios!$AT$16,Precios!$AW$16,IF(G311=Precios!$AT$17,Precios!$AW$17,IF(G311=Precios!$AT$18,Precios!$AW$18,0)))))))))))))))*H311</f>
        <v>0</v>
      </c>
      <c r="Z311" s="46"/>
      <c r="AA311" s="271"/>
    </row>
    <row r="312" spans="1:27" x14ac:dyDescent="0.25">
      <c r="A312" s="234"/>
      <c r="B312" s="40"/>
      <c r="C312" s="41"/>
      <c r="D312" s="42"/>
      <c r="E312" s="42"/>
      <c r="F312" s="42"/>
      <c r="G312" s="48"/>
      <c r="H312" s="50"/>
      <c r="I312" s="168">
        <f>IF(G312=Precios!$AT$4,Precios!$AU$4,IF(G312=Precios!$AT$5,Precios!$AU$5,IF(G312=Precios!$AT$6,Precios!$AU$6,IF(G312=Precios!$AT$7,Precios!$AU$7,IF(G312=Precios!$AT$8,Precios!$AU$8,IF(G312=Precios!$AT$9,Precios!$AU$9,IF(G312=Precios!$AT$10,Precios!$AU$10,IF(G312=Precios!$AT$11,Precios!$AU$11,IF(G312=Precios!$AT$12,Precios!$AU$12,IF(G312=Precios!$AT$154,Precios!$AU$154,IF(G312=Precios!$AT$14,Precios!$AU$14,IF(G312=Precios!$AT$15,Precios!$AU$15,IF(G312=Precios!$AT$16,Precios!$AU$16,IF(G312=Precios!$AT$17,Precios!$AU$17,IF(G312=Precios!$AT$18,Precios!$AU$18,0)))))))))))))))</f>
        <v>0</v>
      </c>
      <c r="J312" s="50"/>
      <c r="K312" s="169">
        <f>+IF(J312=1,I312,IF(J312=2,I312*(1-Precios!$AZ$3),0))</f>
        <v>0</v>
      </c>
      <c r="L312" s="169">
        <f t="shared" si="17"/>
        <v>0</v>
      </c>
      <c r="M312" s="49"/>
      <c r="N312" s="43"/>
      <c r="O312" s="43"/>
      <c r="P312" s="43"/>
      <c r="Q312" s="43"/>
      <c r="R312" s="43"/>
      <c r="S312" s="43"/>
      <c r="T312" s="43"/>
      <c r="U312" s="91"/>
      <c r="V312" s="43"/>
      <c r="W312" s="43"/>
      <c r="X312" s="43"/>
      <c r="Y312" s="38">
        <f>IF(G312=Precios!$AT$4,Precios!$AW$4,IF(G312=Precios!$AT$5,Precios!$AW$5,IF(G312=Precios!$AT$6,Precios!$AW$6,IF(G312=Precios!$AT$7,Precios!$AW$7,IF(G312=Precios!$AT$8,Precios!$AW$8,IF(G312=Precios!$AT$9,Precios!$AW$9,IF(G312=Precios!$AT$10,Precios!$AW$10,IF(G312=Precios!$AT$11,Precios!$AW$11,IF(G312=Precios!$AT$12,Precios!$AW$12,IF(G312=Precios!$AT$154,Precios!$AW$154,IF(G312=Precios!$AT$14,Precios!$AW$14,IF(G312=Precios!$AT$15,Precios!$AW$15,IF(G312=Precios!$AT$16,Precios!$AW$16,IF(G312=Precios!$AT$17,Precios!$AW$17,IF(G312=Precios!$AT$18,Precios!$AW$18,0)))))))))))))))*H312</f>
        <v>0</v>
      </c>
      <c r="Z312" s="46"/>
      <c r="AA312" s="271"/>
    </row>
    <row r="313" spans="1:27" ht="15.75" thickBot="1" x14ac:dyDescent="0.3">
      <c r="A313" s="236"/>
      <c r="B313" s="237"/>
      <c r="C313" s="247"/>
      <c r="D313" s="239"/>
      <c r="E313" s="239"/>
      <c r="F313" s="239"/>
      <c r="G313" s="240"/>
      <c r="H313" s="241"/>
      <c r="I313" s="168">
        <f>IF(G313=Precios!$AT$4,Precios!$AU$4,IF(G313=Precios!$AT$5,Precios!$AU$5,IF(G313=Precios!$AT$6,Precios!$AU$6,IF(G313=Precios!$AT$7,Precios!$AU$7,IF(G313=Precios!$AT$8,Precios!$AU$8,IF(G313=Precios!$AT$9,Precios!$AU$9,IF(G313=Precios!$AT$10,Precios!$AU$10,IF(G313=Precios!$AT$11,Precios!$AU$11,IF(G313=Precios!$AT$12,Precios!$AU$12,IF(G313=Precios!$AT$154,Precios!$AU$154,IF(G313=Precios!$AT$14,Precios!$AU$14,IF(G313=Precios!$AT$15,Precios!$AU$15,IF(G313=Precios!$AT$16,Precios!$AU$16,IF(G313=Precios!$AT$17,Precios!$AU$17,IF(G313=Precios!$AT$18,Precios!$AU$18,0)))))))))))))))</f>
        <v>0</v>
      </c>
      <c r="J313" s="241"/>
      <c r="K313" s="243">
        <f>+IF(J313=1,I313,IF(J313=2,I313*(1-Precios!$AZ$3),0))</f>
        <v>0</v>
      </c>
      <c r="L313" s="243">
        <f t="shared" si="17"/>
        <v>0</v>
      </c>
      <c r="M313" s="272"/>
      <c r="N313" s="273"/>
      <c r="O313" s="273"/>
      <c r="P313" s="273"/>
      <c r="Q313" s="273"/>
      <c r="R313" s="273"/>
      <c r="S313" s="273"/>
      <c r="T313" s="273"/>
      <c r="U313" s="274"/>
      <c r="V313" s="273"/>
      <c r="W313" s="273"/>
      <c r="X313" s="273"/>
      <c r="Y313" s="281">
        <f>IF(G313=Precios!$AT$4,Precios!$AW$4,IF(G313=Precios!$AT$5,Precios!$AW$5,IF(G313=Precios!$AT$6,Precios!$AW$6,IF(G313=Precios!$AT$7,Precios!$AW$7,IF(G313=Precios!$AT$8,Precios!$AW$8,IF(G313=Precios!$AT$9,Precios!$AW$9,IF(G313=Precios!$AT$10,Precios!$AW$10,IF(G313=Precios!$AT$11,Precios!$AW$11,IF(G313=Precios!$AT$12,Precios!$AW$12,IF(G313=Precios!$AT$154,Precios!$AW$154,IF(G313=Precios!$AT$14,Precios!$AW$14,IF(G313=Precios!$AT$15,Precios!$AW$15,IF(G313=Precios!$AT$16,Precios!$AW$16,IF(G313=Precios!$AT$17,Precios!$AW$17,IF(G313=Precios!$AT$18,Precios!$AW$18,0)))))))))))))))*H313</f>
        <v>0</v>
      </c>
      <c r="Z313" s="275"/>
      <c r="AA313" s="276"/>
    </row>
    <row r="314" spans="1:27" x14ac:dyDescent="0.25">
      <c r="A314" s="225"/>
      <c r="B314" s="226"/>
      <c r="C314" s="227"/>
      <c r="D314" s="228"/>
      <c r="E314" s="228"/>
      <c r="F314" s="228"/>
      <c r="G314" s="230"/>
      <c r="H314" s="231"/>
      <c r="I314" s="232">
        <f>IF(G314=Precios!$AT$4,Precios!$AU$4,IF(G314=Precios!$AT$5,Precios!$AU$5,IF(G314=Precios!$AT$6,Precios!$AU$6,IF(G314=Precios!$AT$7,Precios!$AU$7,IF(G314=Precios!$AT$8,Precios!$AU$8,IF(G314=Precios!$AT$9,Precios!$AU$9,IF(G314=Precios!$AT$10,Precios!$AU$10,IF(G314=Precios!$AT$11,Precios!$AU$11,IF(G314=Precios!$AT$12,Precios!$AU$12,IF(G314=Precios!$AT$154,Precios!$AU$154,IF(G314=Precios!$AT$14,Precios!$AU$14,IF(G314=Precios!$AT$15,Precios!$AU$15,IF(G314=Precios!$AT$16,Precios!$AU$16,IF(G314=Precios!$AT$17,Precios!$AU$17,IF(G314=Precios!$AT$18,Precios!$AU$18,0)))))))))))))))</f>
        <v>0</v>
      </c>
      <c r="J314" s="230"/>
      <c r="K314" s="233">
        <f>+IF(J314=1,I314,IF(J314=2,I314*(1-Precios!$AZ$3),0))</f>
        <v>0</v>
      </c>
      <c r="L314" s="233">
        <f t="shared" si="17"/>
        <v>0</v>
      </c>
      <c r="M314" s="259">
        <f>+SUM(L314:L318)</f>
        <v>0</v>
      </c>
      <c r="N314" s="260">
        <f>+M314+P314+R314+S314</f>
        <v>0</v>
      </c>
      <c r="O314" s="261">
        <f>+IF(J314=1,N314*$O$273,0)</f>
        <v>0</v>
      </c>
      <c r="P314" s="262"/>
      <c r="Q314" s="263">
        <f>+N314-SUM(O314:P314)</f>
        <v>0</v>
      </c>
      <c r="R314" s="262"/>
      <c r="S314" s="262"/>
      <c r="T314" s="262"/>
      <c r="U314" s="264" t="e">
        <f>+(+O314+#REF!)/M314</f>
        <v>#REF!</v>
      </c>
      <c r="V314" s="265">
        <f>+Q314-SUM(R314:T314)</f>
        <v>0</v>
      </c>
      <c r="W314" s="266">
        <f>IF(J314=2,V314,0)</f>
        <v>0</v>
      </c>
      <c r="X314" s="267">
        <f>IF(J314=1,V314,0)</f>
        <v>0</v>
      </c>
      <c r="Y314" s="268">
        <f>IF(G314=Precios!$AT$4,Precios!$AW$4,IF(G314=Precios!$AT$5,Precios!$AW$5,IF(G314=Precios!$AT$6,Precios!$AW$6,IF(G314=Precios!$AT$7,Precios!$AW$7,IF(G314=Precios!$AT$8,Precios!$AW$8,IF(G314=Precios!$AT$9,Precios!$AW$9,IF(G314=Precios!$AT$10,Precios!$AW$10,IF(G314=Precios!$AT$11,Precios!$AW$11,IF(G314=Precios!$AT$12,Precios!$AW$12,IF(G314=Precios!$AT$154,Precios!$AW$154,IF(G314=Precios!$AT$14,Precios!$AW$14,IF(G314=Precios!$AT$15,Precios!$AW$15,IF(G314=Precios!$AT$16,Precios!$AW$16,IF(G314=Precios!$AT$17,Precios!$AW$17,IF(G314=Precios!$AT$18,Precios!$AW$18,0)))))))))))))))*H314</f>
        <v>0</v>
      </c>
      <c r="Z314" s="269">
        <f>+V314-SUM(Y314:Y318)</f>
        <v>0</v>
      </c>
      <c r="AA314" s="270" t="e">
        <f>+Z314/M314</f>
        <v>#DIV/0!</v>
      </c>
    </row>
    <row r="315" spans="1:27" x14ac:dyDescent="0.25">
      <c r="A315" s="234"/>
      <c r="B315" s="40"/>
      <c r="C315" s="41"/>
      <c r="D315" s="42"/>
      <c r="E315" s="42"/>
      <c r="F315" s="42"/>
      <c r="G315" s="48"/>
      <c r="H315" s="50"/>
      <c r="I315" s="168">
        <f>IF(G315=Precios!$AT$4,Precios!$AU$4,IF(G315=Precios!$AT$5,Precios!$AU$5,IF(G315=Precios!$AT$6,Precios!$AU$6,IF(G315=Precios!$AT$7,Precios!$AU$7,IF(G315=Precios!$AT$8,Precios!$AU$8,IF(G315=Precios!$AT$9,Precios!$AU$9,IF(G315=Precios!$AT$10,Precios!$AU$10,IF(G315=Precios!$AT$11,Precios!$AU$11,IF(G315=Precios!$AT$12,Precios!$AU$12,IF(G315=Precios!$AT$154,Precios!$AU$154,IF(G315=Precios!$AT$14,Precios!$AU$14,IF(G315=Precios!$AT$15,Precios!$AU$15,IF(G315=Precios!$AT$16,Precios!$AU$16,IF(G315=Precios!$AT$17,Precios!$AU$17,IF(G315=Precios!$AT$18,Precios!$AU$18,0)))))))))))))))</f>
        <v>0</v>
      </c>
      <c r="J315" s="50"/>
      <c r="K315" s="169">
        <f>+IF(J315=1,I315,IF(J315=2,I315*(1-Precios!$AZ$3),0))</f>
        <v>0</v>
      </c>
      <c r="L315" s="169">
        <f t="shared" si="17"/>
        <v>0</v>
      </c>
      <c r="M315" s="49"/>
      <c r="N315" s="43"/>
      <c r="O315" s="43"/>
      <c r="P315" s="43"/>
      <c r="Q315" s="43"/>
      <c r="R315" s="43"/>
      <c r="S315" s="43"/>
      <c r="T315" s="43"/>
      <c r="U315" s="91"/>
      <c r="V315" s="43"/>
      <c r="W315" s="43"/>
      <c r="X315" s="43"/>
      <c r="Y315" s="38">
        <f>IF(G315=Precios!$AT$4,Precios!$AW$4,IF(G315=Precios!$AT$5,Precios!$AW$5,IF(G315=Precios!$AT$6,Precios!$AW$6,IF(G315=Precios!$AT$7,Precios!$AW$7,IF(G315=Precios!$AT$8,Precios!$AW$8,IF(G315=Precios!$AT$9,Precios!$AW$9,IF(G315=Precios!$AT$10,Precios!$AW$10,IF(G315=Precios!$AT$11,Precios!$AW$11,IF(G315=Precios!$AT$12,Precios!$AW$12,IF(G315=Precios!$AT$154,Precios!$AW$154,IF(G315=Precios!$AT$14,Precios!$AW$14,IF(G315=Precios!$AT$15,Precios!$AW$15,IF(G315=Precios!$AT$16,Precios!$AW$16,IF(G315=Precios!$AT$17,Precios!$AW$17,IF(G315=Precios!$AT$18,Precios!$AW$18,0)))))))))))))))*H315</f>
        <v>0</v>
      </c>
      <c r="Z315" s="46"/>
      <c r="AA315" s="271"/>
    </row>
    <row r="316" spans="1:27" x14ac:dyDescent="0.25">
      <c r="A316" s="234"/>
      <c r="B316" s="40"/>
      <c r="C316" s="41"/>
      <c r="D316" s="42"/>
      <c r="E316" s="42"/>
      <c r="F316" s="42"/>
      <c r="G316" s="48"/>
      <c r="H316" s="50"/>
      <c r="I316" s="168">
        <f>IF(G316=Precios!$AT$4,Precios!$AU$4,IF(G316=Precios!$AT$5,Precios!$AU$5,IF(G316=Precios!$AT$6,Precios!$AU$6,IF(G316=Precios!$AT$7,Precios!$AU$7,IF(G316=Precios!$AT$8,Precios!$AU$8,IF(G316=Precios!$AT$9,Precios!$AU$9,IF(G316=Precios!$AT$10,Precios!$AU$10,IF(G316=Precios!$AT$11,Precios!$AU$11,IF(G316=Precios!$AT$12,Precios!$AU$12,IF(G316=Precios!$AT$154,Precios!$AU$154,IF(G316=Precios!$AT$14,Precios!$AU$14,IF(G316=Precios!$AT$15,Precios!$AU$15,IF(G316=Precios!$AT$16,Precios!$AU$16,IF(G316=Precios!$AT$17,Precios!$AU$17,IF(G316=Precios!$AT$18,Precios!$AU$18,0)))))))))))))))</f>
        <v>0</v>
      </c>
      <c r="J316" s="50"/>
      <c r="K316" s="169">
        <f>+IF(J316=1,I316,IF(J316=2,I316*(1-Precios!$AZ$3),0))</f>
        <v>0</v>
      </c>
      <c r="L316" s="169">
        <f t="shared" si="17"/>
        <v>0</v>
      </c>
      <c r="M316" s="49"/>
      <c r="N316" s="43"/>
      <c r="O316" s="43"/>
      <c r="P316" s="43"/>
      <c r="Q316" s="43"/>
      <c r="R316" s="43"/>
      <c r="S316" s="43"/>
      <c r="T316" s="43"/>
      <c r="U316" s="91"/>
      <c r="V316" s="43"/>
      <c r="W316" s="43"/>
      <c r="X316" s="43"/>
      <c r="Y316" s="38">
        <f>IF(G316=Precios!$AT$4,Precios!$AW$4,IF(G316=Precios!$AT$5,Precios!$AW$5,IF(G316=Precios!$AT$6,Precios!$AW$6,IF(G316=Precios!$AT$7,Precios!$AW$7,IF(G316=Precios!$AT$8,Precios!$AW$8,IF(G316=Precios!$AT$9,Precios!$AW$9,IF(G316=Precios!$AT$10,Precios!$AW$10,IF(G316=Precios!$AT$11,Precios!$AW$11,IF(G316=Precios!$AT$12,Precios!$AW$12,IF(G316=Precios!$AT$154,Precios!$AW$154,IF(G316=Precios!$AT$14,Precios!$AW$14,IF(G316=Precios!$AT$15,Precios!$AW$15,IF(G316=Precios!$AT$16,Precios!$AW$16,IF(G316=Precios!$AT$17,Precios!$AW$17,IF(G316=Precios!$AT$18,Precios!$AW$18,0)))))))))))))))*H316</f>
        <v>0</v>
      </c>
      <c r="Z316" s="46"/>
      <c r="AA316" s="271"/>
    </row>
    <row r="317" spans="1:27" x14ac:dyDescent="0.25">
      <c r="A317" s="234"/>
      <c r="B317" s="40"/>
      <c r="C317" s="41"/>
      <c r="D317" s="42"/>
      <c r="E317" s="42"/>
      <c r="F317" s="42"/>
      <c r="G317" s="48"/>
      <c r="H317" s="50"/>
      <c r="I317" s="168">
        <f>IF(G317=Precios!$AT$4,Precios!$AU$4,IF(G317=Precios!$AT$5,Precios!$AU$5,IF(G317=Precios!$AT$6,Precios!$AU$6,IF(G317=Precios!$AT$7,Precios!$AU$7,IF(G317=Precios!$AT$8,Precios!$AU$8,IF(G317=Precios!$AT$9,Precios!$AU$9,IF(G317=Precios!$AT$10,Precios!$AU$10,IF(G317=Precios!$AT$11,Precios!$AU$11,IF(G317=Precios!$AT$12,Precios!$AU$12,IF(G317=Precios!$AT$154,Precios!$AU$154,IF(G317=Precios!$AT$14,Precios!$AU$14,IF(G317=Precios!$AT$15,Precios!$AU$15,IF(G317=Precios!$AT$16,Precios!$AU$16,IF(G317=Precios!$AT$17,Precios!$AU$17,IF(G317=Precios!$AT$18,Precios!$AU$18,0)))))))))))))))</f>
        <v>0</v>
      </c>
      <c r="J317" s="50"/>
      <c r="K317" s="169">
        <f>+IF(J317=1,I317,IF(J317=2,I317*(1-Precios!$AZ$3),0))</f>
        <v>0</v>
      </c>
      <c r="L317" s="169">
        <f t="shared" si="17"/>
        <v>0</v>
      </c>
      <c r="M317" s="49"/>
      <c r="N317" s="43"/>
      <c r="O317" s="43"/>
      <c r="P317" s="43"/>
      <c r="Q317" s="43"/>
      <c r="R317" s="43"/>
      <c r="S317" s="43"/>
      <c r="T317" s="43"/>
      <c r="U317" s="91"/>
      <c r="V317" s="43"/>
      <c r="W317" s="43"/>
      <c r="X317" s="43"/>
      <c r="Y317" s="38">
        <f>IF(G317=Precios!$AT$4,Precios!$AW$4,IF(G317=Precios!$AT$5,Precios!$AW$5,IF(G317=Precios!$AT$6,Precios!$AW$6,IF(G317=Precios!$AT$7,Precios!$AW$7,IF(G317=Precios!$AT$8,Precios!$AW$8,IF(G317=Precios!$AT$9,Precios!$AW$9,IF(G317=Precios!$AT$10,Precios!$AW$10,IF(G317=Precios!$AT$11,Precios!$AW$11,IF(G317=Precios!$AT$12,Precios!$AW$12,IF(G317=Precios!$AT$154,Precios!$AW$154,IF(G317=Precios!$AT$14,Precios!$AW$14,IF(G317=Precios!$AT$15,Precios!$AW$15,IF(G317=Precios!$AT$16,Precios!$AW$16,IF(G317=Precios!$AT$17,Precios!$AW$17,IF(G317=Precios!$AT$18,Precios!$AW$18,0)))))))))))))))*H317</f>
        <v>0</v>
      </c>
      <c r="Z317" s="46"/>
      <c r="AA317" s="271"/>
    </row>
    <row r="318" spans="1:27" ht="15.75" thickBot="1" x14ac:dyDescent="0.3">
      <c r="A318" s="236"/>
      <c r="B318" s="237"/>
      <c r="C318" s="247"/>
      <c r="D318" s="239"/>
      <c r="E318" s="239"/>
      <c r="F318" s="239"/>
      <c r="G318" s="240"/>
      <c r="H318" s="241"/>
      <c r="I318" s="168">
        <f>IF(G318=Precios!$AT$4,Precios!$AU$4,IF(G318=Precios!$AT$5,Precios!$AU$5,IF(G318=Precios!$AT$6,Precios!$AU$6,IF(G318=Precios!$AT$7,Precios!$AU$7,IF(G318=Precios!$AT$8,Precios!$AU$8,IF(G318=Precios!$AT$9,Precios!$AU$9,IF(G318=Precios!$AT$10,Precios!$AU$10,IF(G318=Precios!$AT$11,Precios!$AU$11,IF(G318=Precios!$AT$12,Precios!$AU$12,IF(G318=Precios!$AT$154,Precios!$AU$154,IF(G318=Precios!$AT$14,Precios!$AU$14,IF(G318=Precios!$AT$15,Precios!$AU$15,IF(G318=Precios!$AT$16,Precios!$AU$16,IF(G318=Precios!$AT$17,Precios!$AU$17,IF(G318=Precios!$AT$18,Precios!$AU$18,0)))))))))))))))</f>
        <v>0</v>
      </c>
      <c r="J318" s="241"/>
      <c r="K318" s="243">
        <f>+IF(J318=1,I318,IF(J318=2,I318*(1-Precios!$AZ$3),0))</f>
        <v>0</v>
      </c>
      <c r="L318" s="243">
        <f t="shared" si="17"/>
        <v>0</v>
      </c>
      <c r="M318" s="272"/>
      <c r="N318" s="273"/>
      <c r="O318" s="273"/>
      <c r="P318" s="273"/>
      <c r="Q318" s="273"/>
      <c r="R318" s="273"/>
      <c r="S318" s="273"/>
      <c r="T318" s="273"/>
      <c r="U318" s="274"/>
      <c r="V318" s="273"/>
      <c r="W318" s="273"/>
      <c r="X318" s="273"/>
      <c r="Y318" s="281">
        <f>IF(G318=Precios!$AT$4,Precios!$AW$4,IF(G318=Precios!$AT$5,Precios!$AW$5,IF(G318=Precios!$AT$6,Precios!$AW$6,IF(G318=Precios!$AT$7,Precios!$AW$7,IF(G318=Precios!$AT$8,Precios!$AW$8,IF(G318=Precios!$AT$9,Precios!$AW$9,IF(G318=Precios!$AT$10,Precios!$AW$10,IF(G318=Precios!$AT$11,Precios!$AW$11,IF(G318=Precios!$AT$12,Precios!$AW$12,IF(G318=Precios!$AT$154,Precios!$AW$154,IF(G318=Precios!$AT$14,Precios!$AW$14,IF(G318=Precios!$AT$15,Precios!$AW$15,IF(G318=Precios!$AT$16,Precios!$AW$16,IF(G318=Precios!$AT$17,Precios!$AW$17,IF(G318=Precios!$AT$18,Precios!$AW$18,0)))))))))))))))*H318</f>
        <v>0</v>
      </c>
      <c r="Z318" s="275"/>
      <c r="AA318" s="276"/>
    </row>
    <row r="319" spans="1:27" x14ac:dyDescent="0.25">
      <c r="A319" s="225"/>
      <c r="B319" s="226"/>
      <c r="C319" s="227"/>
      <c r="D319" s="228"/>
      <c r="E319" s="228"/>
      <c r="F319" s="228"/>
      <c r="G319" s="230"/>
      <c r="H319" s="231"/>
      <c r="I319" s="232">
        <f>IF(G319=Precios!$AT$4,Precios!$AU$4,IF(G319=Precios!$AT$5,Precios!$AU$5,IF(G319=Precios!$AT$6,Precios!$AU$6,IF(G319=Precios!$AT$7,Precios!$AU$7,IF(G319=Precios!$AT$8,Precios!$AU$8,IF(G319=Precios!$AT$9,Precios!$AU$9,IF(G319=Precios!$AT$10,Precios!$AU$10,IF(G319=Precios!$AT$11,Precios!$AU$11,IF(G319=Precios!$AT$12,Precios!$AU$12,IF(G319=Precios!$AT$154,Precios!$AU$154,IF(G319=Precios!$AT$14,Precios!$AU$14,IF(G319=Precios!$AT$15,Precios!$AU$15,IF(G319=Precios!$AT$16,Precios!$AU$16,IF(G319=Precios!$AT$17,Precios!$AU$17,IF(G319=Precios!$AT$18,Precios!$AU$18,0)))))))))))))))</f>
        <v>0</v>
      </c>
      <c r="J319" s="230"/>
      <c r="K319" s="233">
        <f>+IF(J319=1,I319,IF(J319=2,I319*(1-Precios!$AZ$3),0))</f>
        <v>0</v>
      </c>
      <c r="L319" s="233">
        <f t="shared" ref="L319:L328" si="18">H319*K319</f>
        <v>0</v>
      </c>
      <c r="M319" s="259">
        <f>+SUM(L319:L323)</f>
        <v>0</v>
      </c>
      <c r="N319" s="260">
        <f>+M319+P319+R319+S319</f>
        <v>0</v>
      </c>
      <c r="O319" s="261">
        <f>+IF(J319=1,N319*$O$273,0)</f>
        <v>0</v>
      </c>
      <c r="P319" s="262"/>
      <c r="Q319" s="263">
        <f>+N319-SUM(O319:P319)</f>
        <v>0</v>
      </c>
      <c r="R319" s="262"/>
      <c r="S319" s="262"/>
      <c r="T319" s="262"/>
      <c r="U319" s="264" t="e">
        <f>+(+O319+#REF!)/M319</f>
        <v>#REF!</v>
      </c>
      <c r="V319" s="265">
        <f>+Q319-SUM(R319:T319)</f>
        <v>0</v>
      </c>
      <c r="W319" s="266">
        <f>IF(J319=2,V319,0)</f>
        <v>0</v>
      </c>
      <c r="X319" s="267">
        <f>IF(J319=1,V319,0)</f>
        <v>0</v>
      </c>
      <c r="Y319" s="268">
        <f>IF(G319=Precios!$AT$4,Precios!$AW$4,IF(G319=Precios!$AT$5,Precios!$AW$5,IF(G319=Precios!$AT$6,Precios!$AW$6,IF(G319=Precios!$AT$7,Precios!$AW$7,IF(G319=Precios!$AT$8,Precios!$AW$8,IF(G319=Precios!$AT$9,Precios!$AW$9,IF(G319=Precios!$AT$10,Precios!$AW$10,IF(G319=Precios!$AT$11,Precios!$AW$11,IF(G319=Precios!$AT$12,Precios!$AW$12,IF(G319=Precios!$AT$154,Precios!$AW$154,IF(G319=Precios!$AT$14,Precios!$AW$14,IF(G319=Precios!$AT$15,Precios!$AW$15,IF(G319=Precios!$AT$16,Precios!$AW$16,IF(G319=Precios!$AT$17,Precios!$AW$17,IF(G319=Precios!$AT$18,Precios!$AW$18,0)))))))))))))))*H319</f>
        <v>0</v>
      </c>
      <c r="Z319" s="269">
        <f>+V319-SUM(Y319:Y323)</f>
        <v>0</v>
      </c>
      <c r="AA319" s="270" t="e">
        <f>+Z319/M319</f>
        <v>#DIV/0!</v>
      </c>
    </row>
    <row r="320" spans="1:27" x14ac:dyDescent="0.25">
      <c r="A320" s="234"/>
      <c r="B320" s="40"/>
      <c r="C320" s="41"/>
      <c r="D320" s="42"/>
      <c r="E320" s="42"/>
      <c r="F320" s="42"/>
      <c r="G320" s="48"/>
      <c r="H320" s="50"/>
      <c r="I320" s="168">
        <f>IF(G320=Precios!$AT$4,Precios!$AU$4,IF(G320=Precios!$AT$5,Precios!$AU$5,IF(G320=Precios!$AT$6,Precios!$AU$6,IF(G320=Precios!$AT$7,Precios!$AU$7,IF(G320=Precios!$AT$8,Precios!$AU$8,IF(G320=Precios!$AT$9,Precios!$AU$9,IF(G320=Precios!$AT$10,Precios!$AU$10,IF(G320=Precios!$AT$11,Precios!$AU$11,IF(G320=Precios!$AT$12,Precios!$AU$12,IF(G320=Precios!$AT$154,Precios!$AU$154,IF(G320=Precios!$AT$14,Precios!$AU$14,IF(G320=Precios!$AT$15,Precios!$AU$15,IF(G320=Precios!$AT$16,Precios!$AU$16,IF(G320=Precios!$AT$17,Precios!$AU$17,IF(G320=Precios!$AT$18,Precios!$AU$18,0)))))))))))))))</f>
        <v>0</v>
      </c>
      <c r="J320" s="50"/>
      <c r="K320" s="169">
        <f>+IF(J320=1,I320,IF(J320=2,I320*(1-Precios!$AZ$3),0))</f>
        <v>0</v>
      </c>
      <c r="L320" s="169">
        <f t="shared" si="18"/>
        <v>0</v>
      </c>
      <c r="M320" s="49"/>
      <c r="N320" s="43"/>
      <c r="O320" s="43"/>
      <c r="P320" s="43"/>
      <c r="Q320" s="43"/>
      <c r="R320" s="43"/>
      <c r="S320" s="43"/>
      <c r="T320" s="43"/>
      <c r="U320" s="91"/>
      <c r="V320" s="43"/>
      <c r="W320" s="43"/>
      <c r="X320" s="43"/>
      <c r="Y320" s="38">
        <f>IF(G320=Precios!$AT$4,Precios!$AW$4,IF(G320=Precios!$AT$5,Precios!$AW$5,IF(G320=Precios!$AT$6,Precios!$AW$6,IF(G320=Precios!$AT$7,Precios!$AW$7,IF(G320=Precios!$AT$8,Precios!$AW$8,IF(G320=Precios!$AT$9,Precios!$AW$9,IF(G320=Precios!$AT$10,Precios!$AW$10,IF(G320=Precios!$AT$11,Precios!$AW$11,IF(G320=Precios!$AT$12,Precios!$AW$12,IF(G320=Precios!$AT$154,Precios!$AW$154,IF(G320=Precios!$AT$14,Precios!$AW$14,IF(G320=Precios!$AT$15,Precios!$AW$15,IF(G320=Precios!$AT$16,Precios!$AW$16,IF(G320=Precios!$AT$17,Precios!$AW$17,IF(G320=Precios!$AT$18,Precios!$AW$18,0)))))))))))))))*H320</f>
        <v>0</v>
      </c>
      <c r="Z320" s="46"/>
      <c r="AA320" s="271"/>
    </row>
    <row r="321" spans="1:27" x14ac:dyDescent="0.25">
      <c r="A321" s="234"/>
      <c r="B321" s="40"/>
      <c r="C321" s="41"/>
      <c r="D321" s="42"/>
      <c r="E321" s="42"/>
      <c r="F321" s="42"/>
      <c r="G321" s="48"/>
      <c r="H321" s="50"/>
      <c r="I321" s="168">
        <f>IF(G321=Precios!$AT$4,Precios!$AU$4,IF(G321=Precios!$AT$5,Precios!$AU$5,IF(G321=Precios!$AT$6,Precios!$AU$6,IF(G321=Precios!$AT$7,Precios!$AU$7,IF(G321=Precios!$AT$8,Precios!$AU$8,IF(G321=Precios!$AT$9,Precios!$AU$9,IF(G321=Precios!$AT$10,Precios!$AU$10,IF(G321=Precios!$AT$11,Precios!$AU$11,IF(G321=Precios!$AT$12,Precios!$AU$12,IF(G321=Precios!$AT$154,Precios!$AU$154,IF(G321=Precios!$AT$14,Precios!$AU$14,IF(G321=Precios!$AT$15,Precios!$AU$15,IF(G321=Precios!$AT$16,Precios!$AU$16,IF(G321=Precios!$AT$17,Precios!$AU$17,IF(G321=Precios!$AT$18,Precios!$AU$18,0)))))))))))))))</f>
        <v>0</v>
      </c>
      <c r="J321" s="50"/>
      <c r="K321" s="169">
        <f>+IF(J321=1,I321,IF(J321=2,I321*(1-Precios!$AZ$3),0))</f>
        <v>0</v>
      </c>
      <c r="L321" s="169">
        <f t="shared" si="18"/>
        <v>0</v>
      </c>
      <c r="M321" s="49"/>
      <c r="N321" s="43"/>
      <c r="O321" s="43"/>
      <c r="P321" s="43"/>
      <c r="Q321" s="43"/>
      <c r="R321" s="43"/>
      <c r="S321" s="43"/>
      <c r="T321" s="43"/>
      <c r="U321" s="91"/>
      <c r="V321" s="43"/>
      <c r="W321" s="43"/>
      <c r="X321" s="43"/>
      <c r="Y321" s="38">
        <f>IF(G321=Precios!$AT$4,Precios!$AW$4,IF(G321=Precios!$AT$5,Precios!$AW$5,IF(G321=Precios!$AT$6,Precios!$AW$6,IF(G321=Precios!$AT$7,Precios!$AW$7,IF(G321=Precios!$AT$8,Precios!$AW$8,IF(G321=Precios!$AT$9,Precios!$AW$9,IF(G321=Precios!$AT$10,Precios!$AW$10,IF(G321=Precios!$AT$11,Precios!$AW$11,IF(G321=Precios!$AT$12,Precios!$AW$12,IF(G321=Precios!$AT$154,Precios!$AW$154,IF(G321=Precios!$AT$14,Precios!$AW$14,IF(G321=Precios!$AT$15,Precios!$AW$15,IF(G321=Precios!$AT$16,Precios!$AW$16,IF(G321=Precios!$AT$17,Precios!$AW$17,IF(G321=Precios!$AT$18,Precios!$AW$18,0)))))))))))))))*H321</f>
        <v>0</v>
      </c>
      <c r="Z321" s="46"/>
      <c r="AA321" s="271"/>
    </row>
    <row r="322" spans="1:27" x14ac:dyDescent="0.25">
      <c r="A322" s="234"/>
      <c r="B322" s="40"/>
      <c r="C322" s="41"/>
      <c r="D322" s="42"/>
      <c r="E322" s="42"/>
      <c r="F322" s="42"/>
      <c r="G322" s="48"/>
      <c r="H322" s="50"/>
      <c r="I322" s="168">
        <f>IF(G322=Precios!$AT$4,Precios!$AU$4,IF(G322=Precios!$AT$5,Precios!$AU$5,IF(G322=Precios!$AT$6,Precios!$AU$6,IF(G322=Precios!$AT$7,Precios!$AU$7,IF(G322=Precios!$AT$8,Precios!$AU$8,IF(G322=Precios!$AT$9,Precios!$AU$9,IF(G322=Precios!$AT$10,Precios!$AU$10,IF(G322=Precios!$AT$11,Precios!$AU$11,IF(G322=Precios!$AT$12,Precios!$AU$12,IF(G322=Precios!$AT$154,Precios!$AU$154,IF(G322=Precios!$AT$14,Precios!$AU$14,IF(G322=Precios!$AT$15,Precios!$AU$15,IF(G322=Precios!$AT$16,Precios!$AU$16,IF(G322=Precios!$AT$17,Precios!$AU$17,IF(G322=Precios!$AT$18,Precios!$AU$18,0)))))))))))))))</f>
        <v>0</v>
      </c>
      <c r="J322" s="50"/>
      <c r="K322" s="169">
        <f>+IF(J322=1,I322,IF(J322=2,I322*(1-Precios!$AZ$3),0))</f>
        <v>0</v>
      </c>
      <c r="L322" s="169">
        <f t="shared" si="18"/>
        <v>0</v>
      </c>
      <c r="M322" s="49"/>
      <c r="N322" s="43"/>
      <c r="O322" s="43"/>
      <c r="P322" s="43"/>
      <c r="Q322" s="43"/>
      <c r="R322" s="43"/>
      <c r="S322" s="43"/>
      <c r="T322" s="43"/>
      <c r="U322" s="91"/>
      <c r="V322" s="43"/>
      <c r="W322" s="43"/>
      <c r="X322" s="43"/>
      <c r="Y322" s="38">
        <f>IF(G322=Precios!$AT$4,Precios!$AW$4,IF(G322=Precios!$AT$5,Precios!$AW$5,IF(G322=Precios!$AT$6,Precios!$AW$6,IF(G322=Precios!$AT$7,Precios!$AW$7,IF(G322=Precios!$AT$8,Precios!$AW$8,IF(G322=Precios!$AT$9,Precios!$AW$9,IF(G322=Precios!$AT$10,Precios!$AW$10,IF(G322=Precios!$AT$11,Precios!$AW$11,IF(G322=Precios!$AT$12,Precios!$AW$12,IF(G322=Precios!$AT$154,Precios!$AW$154,IF(G322=Precios!$AT$14,Precios!$AW$14,IF(G322=Precios!$AT$15,Precios!$AW$15,IF(G322=Precios!$AT$16,Precios!$AW$16,IF(G322=Precios!$AT$17,Precios!$AW$17,IF(G322=Precios!$AT$18,Precios!$AW$18,0)))))))))))))))*H322</f>
        <v>0</v>
      </c>
      <c r="Z322" s="46"/>
      <c r="AA322" s="271"/>
    </row>
    <row r="323" spans="1:27" ht="15.75" thickBot="1" x14ac:dyDescent="0.3">
      <c r="A323" s="236"/>
      <c r="B323" s="237"/>
      <c r="C323" s="247"/>
      <c r="D323" s="239"/>
      <c r="E323" s="239"/>
      <c r="F323" s="239"/>
      <c r="G323" s="240"/>
      <c r="H323" s="241"/>
      <c r="I323" s="168">
        <f>IF(G323=Precios!$AT$4,Precios!$AU$4,IF(G323=Precios!$AT$5,Precios!$AU$5,IF(G323=Precios!$AT$6,Precios!$AU$6,IF(G323=Precios!$AT$7,Precios!$AU$7,IF(G323=Precios!$AT$8,Precios!$AU$8,IF(G323=Precios!$AT$9,Precios!$AU$9,IF(G323=Precios!$AT$10,Precios!$AU$10,IF(G323=Precios!$AT$11,Precios!$AU$11,IF(G323=Precios!$AT$12,Precios!$AU$12,IF(G323=Precios!$AT$154,Precios!$AU$154,IF(G323=Precios!$AT$14,Precios!$AU$14,IF(G323=Precios!$AT$15,Precios!$AU$15,IF(G323=Precios!$AT$16,Precios!$AU$16,IF(G323=Precios!$AT$17,Precios!$AU$17,IF(G323=Precios!$AT$18,Precios!$AU$18,0)))))))))))))))</f>
        <v>0</v>
      </c>
      <c r="J323" s="241"/>
      <c r="K323" s="243">
        <f>+IF(J323=1,I323,IF(J323=2,I323*(1-Precios!$AZ$3),0))</f>
        <v>0</v>
      </c>
      <c r="L323" s="243">
        <f t="shared" si="18"/>
        <v>0</v>
      </c>
      <c r="M323" s="272"/>
      <c r="N323" s="273"/>
      <c r="O323" s="273"/>
      <c r="P323" s="273"/>
      <c r="Q323" s="273"/>
      <c r="R323" s="273"/>
      <c r="S323" s="273"/>
      <c r="T323" s="273"/>
      <c r="U323" s="274"/>
      <c r="V323" s="273"/>
      <c r="W323" s="273"/>
      <c r="X323" s="273"/>
      <c r="Y323" s="281">
        <f>IF(G323=Precios!$AT$4,Precios!$AW$4,IF(G323=Precios!$AT$5,Precios!$AW$5,IF(G323=Precios!$AT$6,Precios!$AW$6,IF(G323=Precios!$AT$7,Precios!$AW$7,IF(G323=Precios!$AT$8,Precios!$AW$8,IF(G323=Precios!$AT$9,Precios!$AW$9,IF(G323=Precios!$AT$10,Precios!$AW$10,IF(G323=Precios!$AT$11,Precios!$AW$11,IF(G323=Precios!$AT$12,Precios!$AW$12,IF(G323=Precios!$AT$154,Precios!$AW$154,IF(G323=Precios!$AT$14,Precios!$AW$14,IF(G323=Precios!$AT$15,Precios!$AW$15,IF(G323=Precios!$AT$16,Precios!$AW$16,IF(G323=Precios!$AT$17,Precios!$AW$17,IF(G323=Precios!$AT$18,Precios!$AW$18,0)))))))))))))))*H323</f>
        <v>0</v>
      </c>
      <c r="Z323" s="275"/>
      <c r="AA323" s="276"/>
    </row>
    <row r="324" spans="1:27" x14ac:dyDescent="0.25">
      <c r="A324" s="225"/>
      <c r="B324" s="226"/>
      <c r="C324" s="227"/>
      <c r="D324" s="228"/>
      <c r="E324" s="228"/>
      <c r="F324" s="228"/>
      <c r="G324" s="230"/>
      <c r="H324" s="231"/>
      <c r="I324" s="232">
        <f>IF(G324=Precios!$AT$4,Precios!$AU$4,IF(G324=Precios!$AT$5,Precios!$AU$5,IF(G324=Precios!$AT$6,Precios!$AU$6,IF(G324=Precios!$AT$7,Precios!$AU$7,IF(G324=Precios!$AT$8,Precios!$AU$8,IF(G324=Precios!$AT$9,Precios!$AU$9,IF(G324=Precios!$AT$10,Precios!$AU$10,IF(G324=Precios!$AT$11,Precios!$AU$11,IF(G324=Precios!$AT$12,Precios!$AU$12,IF(G324=Precios!$AT$154,Precios!$AU$154,IF(G324=Precios!$AT$14,Precios!$AU$14,IF(G324=Precios!$AT$15,Precios!$AU$15,IF(G324=Precios!$AT$16,Precios!$AU$16,IF(G324=Precios!$AT$17,Precios!$AU$17,IF(G324=Precios!$AT$18,Precios!$AU$18,0)))))))))))))))</f>
        <v>0</v>
      </c>
      <c r="J324" s="230"/>
      <c r="K324" s="233">
        <f>+IF(J324=1,I324,IF(J324=2,I324*(1-Precios!$AZ$3),0))</f>
        <v>0</v>
      </c>
      <c r="L324" s="233">
        <f t="shared" si="18"/>
        <v>0</v>
      </c>
      <c r="M324" s="259">
        <f>+SUM(L324:L328)</f>
        <v>0</v>
      </c>
      <c r="N324" s="260">
        <f>+M324+P324+R324+S324</f>
        <v>0</v>
      </c>
      <c r="O324" s="261">
        <f>+IF(J324=1,N324*$O$273,0)</f>
        <v>0</v>
      </c>
      <c r="P324" s="262"/>
      <c r="Q324" s="263">
        <f>+N324-SUM(O324:P324)</f>
        <v>0</v>
      </c>
      <c r="R324" s="262"/>
      <c r="S324" s="262"/>
      <c r="T324" s="262"/>
      <c r="U324" s="264" t="e">
        <f>+(+O324+#REF!)/M324</f>
        <v>#REF!</v>
      </c>
      <c r="V324" s="265">
        <f>+Q324-SUM(R324:T324)</f>
        <v>0</v>
      </c>
      <c r="W324" s="266">
        <f>IF(J324=2,V324,0)</f>
        <v>0</v>
      </c>
      <c r="X324" s="267">
        <f>IF(J324=1,V324,0)</f>
        <v>0</v>
      </c>
      <c r="Y324" s="268">
        <f>IF(G324=Precios!$AT$4,Precios!$AW$4,IF(G324=Precios!$AT$5,Precios!$AW$5,IF(G324=Precios!$AT$6,Precios!$AW$6,IF(G324=Precios!$AT$7,Precios!$AW$7,IF(G324=Precios!$AT$8,Precios!$AW$8,IF(G324=Precios!$AT$9,Precios!$AW$9,IF(G324=Precios!$AT$10,Precios!$AW$10,IF(G324=Precios!$AT$11,Precios!$AW$11,IF(G324=Precios!$AT$12,Precios!$AW$12,IF(G324=Precios!$AT$154,Precios!$AW$154,IF(G324=Precios!$AT$14,Precios!$AW$14,IF(G324=Precios!$AT$15,Precios!$AW$15,IF(G324=Precios!$AT$16,Precios!$AW$16,IF(G324=Precios!$AT$17,Precios!$AW$17,IF(G324=Precios!$AT$18,Precios!$AW$18,0)))))))))))))))*H324</f>
        <v>0</v>
      </c>
      <c r="Z324" s="269">
        <f>+V324-SUM(Y324:Y328)</f>
        <v>0</v>
      </c>
      <c r="AA324" s="270" t="e">
        <f>+Z324/M324</f>
        <v>#DIV/0!</v>
      </c>
    </row>
    <row r="325" spans="1:27" x14ac:dyDescent="0.25">
      <c r="A325" s="234"/>
      <c r="B325" s="40"/>
      <c r="C325" s="41"/>
      <c r="D325" s="42"/>
      <c r="E325" s="42"/>
      <c r="F325" s="42"/>
      <c r="G325" s="48"/>
      <c r="H325" s="50"/>
      <c r="I325" s="168">
        <f>IF(G325=Precios!$AT$4,Precios!$AU$4,IF(G325=Precios!$AT$5,Precios!$AU$5,IF(G325=Precios!$AT$6,Precios!$AU$6,IF(G325=Precios!$AT$7,Precios!$AU$7,IF(G325=Precios!$AT$8,Precios!$AU$8,IF(G325=Precios!$AT$9,Precios!$AU$9,IF(G325=Precios!$AT$10,Precios!$AU$10,IF(G325=Precios!$AT$11,Precios!$AU$11,IF(G325=Precios!$AT$12,Precios!$AU$12,IF(G325=Precios!$AT$154,Precios!$AU$154,IF(G325=Precios!$AT$14,Precios!$AU$14,IF(G325=Precios!$AT$15,Precios!$AU$15,IF(G325=Precios!$AT$16,Precios!$AU$16,IF(G325=Precios!$AT$17,Precios!$AU$17,IF(G325=Precios!$AT$18,Precios!$AU$18,0)))))))))))))))</f>
        <v>0</v>
      </c>
      <c r="J325" s="50"/>
      <c r="K325" s="169">
        <f>+IF(J325=1,I325,IF(J325=2,I325*(1-Precios!$AZ$3),0))</f>
        <v>0</v>
      </c>
      <c r="L325" s="169">
        <f t="shared" si="18"/>
        <v>0</v>
      </c>
      <c r="M325" s="49"/>
      <c r="N325" s="43"/>
      <c r="O325" s="43"/>
      <c r="P325" s="43"/>
      <c r="Q325" s="43"/>
      <c r="R325" s="43"/>
      <c r="S325" s="43"/>
      <c r="T325" s="43"/>
      <c r="U325" s="91"/>
      <c r="V325" s="43"/>
      <c r="W325" s="43"/>
      <c r="X325" s="43"/>
      <c r="Y325" s="38">
        <f>IF(G325=Precios!$AT$4,Precios!$AW$4,IF(G325=Precios!$AT$5,Precios!$AW$5,IF(G325=Precios!$AT$6,Precios!$AW$6,IF(G325=Precios!$AT$7,Precios!$AW$7,IF(G325=Precios!$AT$8,Precios!$AW$8,IF(G325=Precios!$AT$9,Precios!$AW$9,IF(G325=Precios!$AT$10,Precios!$AW$10,IF(G325=Precios!$AT$11,Precios!$AW$11,IF(G325=Precios!$AT$12,Precios!$AW$12,IF(G325=Precios!$AT$154,Precios!$AW$154,IF(G325=Precios!$AT$14,Precios!$AW$14,IF(G325=Precios!$AT$15,Precios!$AW$15,IF(G325=Precios!$AT$16,Precios!$AW$16,IF(G325=Precios!$AT$17,Precios!$AW$17,IF(G325=Precios!$AT$18,Precios!$AW$18,0)))))))))))))))*H325</f>
        <v>0</v>
      </c>
      <c r="Z325" s="46"/>
      <c r="AA325" s="271"/>
    </row>
    <row r="326" spans="1:27" x14ac:dyDescent="0.25">
      <c r="A326" s="234"/>
      <c r="B326" s="40"/>
      <c r="C326" s="41"/>
      <c r="D326" s="42"/>
      <c r="E326" s="42"/>
      <c r="F326" s="42"/>
      <c r="G326" s="48"/>
      <c r="H326" s="50"/>
      <c r="I326" s="168">
        <f>IF(G326=Precios!$AT$4,Precios!$AU$4,IF(G326=Precios!$AT$5,Precios!$AU$5,IF(G326=Precios!$AT$6,Precios!$AU$6,IF(G326=Precios!$AT$7,Precios!$AU$7,IF(G326=Precios!$AT$8,Precios!$AU$8,IF(G326=Precios!$AT$9,Precios!$AU$9,IF(G326=Precios!$AT$10,Precios!$AU$10,IF(G326=Precios!$AT$11,Precios!$AU$11,IF(G326=Precios!$AT$12,Precios!$AU$12,IF(G326=Precios!$AT$154,Precios!$AU$154,IF(G326=Precios!$AT$14,Precios!$AU$14,IF(G326=Precios!$AT$15,Precios!$AU$15,IF(G326=Precios!$AT$16,Precios!$AU$16,IF(G326=Precios!$AT$17,Precios!$AU$17,IF(G326=Precios!$AT$18,Precios!$AU$18,0)))))))))))))))</f>
        <v>0</v>
      </c>
      <c r="J326" s="50"/>
      <c r="K326" s="169">
        <f>+IF(J326=1,I326,IF(J326=2,I326*(1-Precios!$AZ$3),0))</f>
        <v>0</v>
      </c>
      <c r="L326" s="169">
        <f t="shared" si="18"/>
        <v>0</v>
      </c>
      <c r="M326" s="49"/>
      <c r="N326" s="43"/>
      <c r="O326" s="43"/>
      <c r="P326" s="43"/>
      <c r="Q326" s="43"/>
      <c r="R326" s="43"/>
      <c r="S326" s="43"/>
      <c r="T326" s="43"/>
      <c r="U326" s="91"/>
      <c r="V326" s="43"/>
      <c r="W326" s="43"/>
      <c r="X326" s="43"/>
      <c r="Y326" s="38">
        <f>IF(G326=Precios!$AT$4,Precios!$AW$4,IF(G326=Precios!$AT$5,Precios!$AW$5,IF(G326=Precios!$AT$6,Precios!$AW$6,IF(G326=Precios!$AT$7,Precios!$AW$7,IF(G326=Precios!$AT$8,Precios!$AW$8,IF(G326=Precios!$AT$9,Precios!$AW$9,IF(G326=Precios!$AT$10,Precios!$AW$10,IF(G326=Precios!$AT$11,Precios!$AW$11,IF(G326=Precios!$AT$12,Precios!$AW$12,IF(G326=Precios!$AT$154,Precios!$AW$154,IF(G326=Precios!$AT$14,Precios!$AW$14,IF(G326=Precios!$AT$15,Precios!$AW$15,IF(G326=Precios!$AT$16,Precios!$AW$16,IF(G326=Precios!$AT$17,Precios!$AW$17,IF(G326=Precios!$AT$18,Precios!$AW$18,0)))))))))))))))*H326</f>
        <v>0</v>
      </c>
      <c r="Z326" s="46"/>
      <c r="AA326" s="271"/>
    </row>
    <row r="327" spans="1:27" x14ac:dyDescent="0.25">
      <c r="A327" s="234"/>
      <c r="B327" s="40"/>
      <c r="C327" s="41"/>
      <c r="D327" s="42"/>
      <c r="E327" s="42"/>
      <c r="F327" s="42"/>
      <c r="G327" s="48"/>
      <c r="H327" s="50"/>
      <c r="I327" s="168">
        <f>IF(G327=Precios!$AT$4,Precios!$AU$4,IF(G327=Precios!$AT$5,Precios!$AU$5,IF(G327=Precios!$AT$6,Precios!$AU$6,IF(G327=Precios!$AT$7,Precios!$AU$7,IF(G327=Precios!$AT$8,Precios!$AU$8,IF(G327=Precios!$AT$9,Precios!$AU$9,IF(G327=Precios!$AT$10,Precios!$AU$10,IF(G327=Precios!$AT$11,Precios!$AU$11,IF(G327=Precios!$AT$12,Precios!$AU$12,IF(G327=Precios!$AT$154,Precios!$AU$154,IF(G327=Precios!$AT$14,Precios!$AU$14,IF(G327=Precios!$AT$15,Precios!$AU$15,IF(G327=Precios!$AT$16,Precios!$AU$16,IF(G327=Precios!$AT$17,Precios!$AU$17,IF(G327=Precios!$AT$18,Precios!$AU$18,0)))))))))))))))</f>
        <v>0</v>
      </c>
      <c r="J327" s="50"/>
      <c r="K327" s="169">
        <f>+IF(J327=1,I327,IF(J327=2,I327*(1-Precios!$AZ$3),0))</f>
        <v>0</v>
      </c>
      <c r="L327" s="169">
        <f t="shared" si="18"/>
        <v>0</v>
      </c>
      <c r="M327" s="49"/>
      <c r="N327" s="43"/>
      <c r="O327" s="43"/>
      <c r="P327" s="43"/>
      <c r="Q327" s="43"/>
      <c r="R327" s="43"/>
      <c r="S327" s="43"/>
      <c r="T327" s="43"/>
      <c r="U327" s="91"/>
      <c r="V327" s="43"/>
      <c r="W327" s="43"/>
      <c r="X327" s="43"/>
      <c r="Y327" s="38">
        <f>IF(G327=Precios!$AT$4,Precios!$AW$4,IF(G327=Precios!$AT$5,Precios!$AW$5,IF(G327=Precios!$AT$6,Precios!$AW$6,IF(G327=Precios!$AT$7,Precios!$AW$7,IF(G327=Precios!$AT$8,Precios!$AW$8,IF(G327=Precios!$AT$9,Precios!$AW$9,IF(G327=Precios!$AT$10,Precios!$AW$10,IF(G327=Precios!$AT$11,Precios!$AW$11,IF(G327=Precios!$AT$12,Precios!$AW$12,IF(G327=Precios!$AT$154,Precios!$AW$154,IF(G327=Precios!$AT$14,Precios!$AW$14,IF(G327=Precios!$AT$15,Precios!$AW$15,IF(G327=Precios!$AT$16,Precios!$AW$16,IF(G327=Precios!$AT$17,Precios!$AW$17,IF(G327=Precios!$AT$18,Precios!$AW$18,0)))))))))))))))*H327</f>
        <v>0</v>
      </c>
      <c r="Z327" s="46"/>
      <c r="AA327" s="271"/>
    </row>
    <row r="328" spans="1:27" ht="15.75" thickBot="1" x14ac:dyDescent="0.3">
      <c r="A328" s="236"/>
      <c r="B328" s="237"/>
      <c r="C328" s="247"/>
      <c r="D328" s="239"/>
      <c r="E328" s="239"/>
      <c r="F328" s="239"/>
      <c r="G328" s="240"/>
      <c r="H328" s="241"/>
      <c r="I328" s="168">
        <f>IF(G328=Precios!$AT$4,Precios!$AU$4,IF(G328=Precios!$AT$5,Precios!$AU$5,IF(G328=Precios!$AT$6,Precios!$AU$6,IF(G328=Precios!$AT$7,Precios!$AU$7,IF(G328=Precios!$AT$8,Precios!$AU$8,IF(G328=Precios!$AT$9,Precios!$AU$9,IF(G328=Precios!$AT$10,Precios!$AU$10,IF(G328=Precios!$AT$11,Precios!$AU$11,IF(G328=Precios!$AT$12,Precios!$AU$12,IF(G328=Precios!$AT$154,Precios!$AU$154,IF(G328=Precios!$AT$14,Precios!$AU$14,IF(G328=Precios!$AT$15,Precios!$AU$15,IF(G328=Precios!$AT$16,Precios!$AU$16,IF(G328=Precios!$AT$17,Precios!$AU$17,IF(G328=Precios!$AT$18,Precios!$AU$18,0)))))))))))))))</f>
        <v>0</v>
      </c>
      <c r="J328" s="241"/>
      <c r="K328" s="243">
        <f>+IF(J328=1,I328,IF(J328=2,I328*(1-Precios!$AZ$3),0))</f>
        <v>0</v>
      </c>
      <c r="L328" s="243">
        <f t="shared" si="18"/>
        <v>0</v>
      </c>
      <c r="M328" s="272"/>
      <c r="N328" s="273"/>
      <c r="O328" s="273"/>
      <c r="P328" s="273"/>
      <c r="Q328" s="273"/>
      <c r="R328" s="273"/>
      <c r="S328" s="273"/>
      <c r="T328" s="273"/>
      <c r="U328" s="274"/>
      <c r="V328" s="273"/>
      <c r="W328" s="273"/>
      <c r="X328" s="273"/>
      <c r="Y328" s="281">
        <f>IF(G328=Precios!$AT$4,Precios!$AW$4,IF(G328=Precios!$AT$5,Precios!$AW$5,IF(G328=Precios!$AT$6,Precios!$AW$6,IF(G328=Precios!$AT$7,Precios!$AW$7,IF(G328=Precios!$AT$8,Precios!$AW$8,IF(G328=Precios!$AT$9,Precios!$AW$9,IF(G328=Precios!$AT$10,Precios!$AW$10,IF(G328=Precios!$AT$11,Precios!$AW$11,IF(G328=Precios!$AT$12,Precios!$AW$12,IF(G328=Precios!$AT$154,Precios!$AW$154,IF(G328=Precios!$AT$14,Precios!$AW$14,IF(G328=Precios!$AT$15,Precios!$AW$15,IF(G328=Precios!$AT$16,Precios!$AW$16,IF(G328=Precios!$AT$17,Precios!$AW$17,IF(G328=Precios!$AT$18,Precios!$AW$18,0)))))))))))))))*H328</f>
        <v>0</v>
      </c>
      <c r="Z328" s="275"/>
      <c r="AA328" s="276"/>
    </row>
    <row r="329" spans="1:27" x14ac:dyDescent="0.25">
      <c r="A329" s="225"/>
      <c r="B329" s="226"/>
      <c r="C329" s="227"/>
      <c r="D329" s="228"/>
      <c r="E329" s="228"/>
      <c r="F329" s="228"/>
      <c r="G329" s="230"/>
      <c r="H329" s="231"/>
      <c r="I329" s="232">
        <f>IF(G329=Precios!$AT$4,Precios!$AU$4,IF(G329=Precios!$AT$5,Precios!$AU$5,IF(G329=Precios!$AT$6,Precios!$AU$6,IF(G329=Precios!$AT$7,Precios!$AU$7,IF(G329=Precios!$AT$8,Precios!$AU$8,IF(G329=Precios!$AT$9,Precios!$AU$9,IF(G329=Precios!$AT$10,Precios!$AU$10,IF(G329=Precios!$AT$11,Precios!$AU$11,IF(G329=Precios!$AT$12,Precios!$AU$12,IF(G329=Precios!$AT$154,Precios!$AU$154,IF(G329=Precios!$AT$14,Precios!$AU$14,IF(G329=Precios!$AT$15,Precios!$AU$15,IF(G329=Precios!$AT$16,Precios!$AU$16,IF(G329=Precios!$AT$17,Precios!$AU$17,IF(G329=Precios!$AT$18,Precios!$AU$18,0)))))))))))))))</f>
        <v>0</v>
      </c>
      <c r="J329" s="230"/>
      <c r="K329" s="233">
        <f>+IF(J329=1,I329,IF(J329=2,I329*(1-Precios!$AZ$3),0))</f>
        <v>0</v>
      </c>
      <c r="L329" s="233">
        <f t="shared" ref="L329:L338" si="19">H329*K329</f>
        <v>0</v>
      </c>
      <c r="M329" s="259">
        <f>+SUM(L329:L333)</f>
        <v>0</v>
      </c>
      <c r="N329" s="260">
        <f>+M329+P329+R329+S329</f>
        <v>0</v>
      </c>
      <c r="O329" s="261">
        <f>+IF(J329=1,N329*$O$273,0)</f>
        <v>0</v>
      </c>
      <c r="P329" s="262"/>
      <c r="Q329" s="263">
        <f>+N329-SUM(O329:P329)</f>
        <v>0</v>
      </c>
      <c r="R329" s="262"/>
      <c r="S329" s="262"/>
      <c r="T329" s="262"/>
      <c r="U329" s="264" t="e">
        <f>+(+O329+#REF!)/M329</f>
        <v>#REF!</v>
      </c>
      <c r="V329" s="265">
        <f>+Q329-SUM(R329:T329)</f>
        <v>0</v>
      </c>
      <c r="W329" s="266">
        <f>IF(J329=2,V329,0)</f>
        <v>0</v>
      </c>
      <c r="X329" s="267">
        <f>IF(J329=1,V329,0)</f>
        <v>0</v>
      </c>
      <c r="Y329" s="268">
        <f>IF(G329=Precios!$AT$4,Precios!$AW$4,IF(G329=Precios!$AT$5,Precios!$AW$5,IF(G329=Precios!$AT$6,Precios!$AW$6,IF(G329=Precios!$AT$7,Precios!$AW$7,IF(G329=Precios!$AT$8,Precios!$AW$8,IF(G329=Precios!$AT$9,Precios!$AW$9,IF(G329=Precios!$AT$10,Precios!$AW$10,IF(G329=Precios!$AT$11,Precios!$AW$11,IF(G329=Precios!$AT$12,Precios!$AW$12,IF(G329=Precios!$AT$154,Precios!$AW$154,IF(G329=Precios!$AT$14,Precios!$AW$14,IF(G329=Precios!$AT$15,Precios!$AW$15,IF(G329=Precios!$AT$16,Precios!$AW$16,IF(G329=Precios!$AT$17,Precios!$AW$17,IF(G329=Precios!$AT$18,Precios!$AW$18,0)))))))))))))))*H329</f>
        <v>0</v>
      </c>
      <c r="Z329" s="269">
        <f>+V329-SUM(Y329:Y333)</f>
        <v>0</v>
      </c>
      <c r="AA329" s="270" t="e">
        <f>+Z329/M329</f>
        <v>#DIV/0!</v>
      </c>
    </row>
    <row r="330" spans="1:27" x14ac:dyDescent="0.25">
      <c r="A330" s="234"/>
      <c r="B330" s="40"/>
      <c r="C330" s="41"/>
      <c r="D330" s="42"/>
      <c r="E330" s="42"/>
      <c r="F330" s="42"/>
      <c r="G330" s="48"/>
      <c r="H330" s="50"/>
      <c r="I330" s="168">
        <f>IF(G330=Precios!$AT$4,Precios!$AU$4,IF(G330=Precios!$AT$5,Precios!$AU$5,IF(G330=Precios!$AT$6,Precios!$AU$6,IF(G330=Precios!$AT$7,Precios!$AU$7,IF(G330=Precios!$AT$8,Precios!$AU$8,IF(G330=Precios!$AT$9,Precios!$AU$9,IF(G330=Precios!$AT$10,Precios!$AU$10,IF(G330=Precios!$AT$11,Precios!$AU$11,IF(G330=Precios!$AT$12,Precios!$AU$12,IF(G330=Precios!$AT$154,Precios!$AU$154,IF(G330=Precios!$AT$14,Precios!$AU$14,IF(G330=Precios!$AT$15,Precios!$AU$15,IF(G330=Precios!$AT$16,Precios!$AU$16,IF(G330=Precios!$AT$17,Precios!$AU$17,IF(G330=Precios!$AT$18,Precios!$AU$18,0)))))))))))))))</f>
        <v>0</v>
      </c>
      <c r="J330" s="50"/>
      <c r="K330" s="169">
        <f>+IF(J330=1,I330,IF(J330=2,I330*(1-Precios!$AZ$3),0))</f>
        <v>0</v>
      </c>
      <c r="L330" s="169">
        <f t="shared" si="19"/>
        <v>0</v>
      </c>
      <c r="M330" s="49"/>
      <c r="N330" s="43"/>
      <c r="O330" s="43"/>
      <c r="P330" s="43"/>
      <c r="Q330" s="43"/>
      <c r="R330" s="43"/>
      <c r="S330" s="43"/>
      <c r="T330" s="43"/>
      <c r="U330" s="91"/>
      <c r="V330" s="43"/>
      <c r="W330" s="43"/>
      <c r="X330" s="43"/>
      <c r="Y330" s="38">
        <f>IF(G330=Precios!$AT$4,Precios!$AW$4,IF(G330=Precios!$AT$5,Precios!$AW$5,IF(G330=Precios!$AT$6,Precios!$AW$6,IF(G330=Precios!$AT$7,Precios!$AW$7,IF(G330=Precios!$AT$8,Precios!$AW$8,IF(G330=Precios!$AT$9,Precios!$AW$9,IF(G330=Precios!$AT$10,Precios!$AW$10,IF(G330=Precios!$AT$11,Precios!$AW$11,IF(G330=Precios!$AT$12,Precios!$AW$12,IF(G330=Precios!$AT$154,Precios!$AW$154,IF(G330=Precios!$AT$14,Precios!$AW$14,IF(G330=Precios!$AT$15,Precios!$AW$15,IF(G330=Precios!$AT$16,Precios!$AW$16,IF(G330=Precios!$AT$17,Precios!$AW$17,IF(G330=Precios!$AT$18,Precios!$AW$18,0)))))))))))))))*H330</f>
        <v>0</v>
      </c>
      <c r="Z330" s="46"/>
      <c r="AA330" s="271"/>
    </row>
    <row r="331" spans="1:27" x14ac:dyDescent="0.25">
      <c r="A331" s="234"/>
      <c r="B331" s="40"/>
      <c r="C331" s="41"/>
      <c r="D331" s="42"/>
      <c r="E331" s="42"/>
      <c r="F331" s="42"/>
      <c r="G331" s="48"/>
      <c r="H331" s="50"/>
      <c r="I331" s="168">
        <f>IF(G331=Precios!$AT$4,Precios!$AU$4,IF(G331=Precios!$AT$5,Precios!$AU$5,IF(G331=Precios!$AT$6,Precios!$AU$6,IF(G331=Precios!$AT$7,Precios!$AU$7,IF(G331=Precios!$AT$8,Precios!$AU$8,IF(G331=Precios!$AT$9,Precios!$AU$9,IF(G331=Precios!$AT$10,Precios!$AU$10,IF(G331=Precios!$AT$11,Precios!$AU$11,IF(G331=Precios!$AT$12,Precios!$AU$12,IF(G331=Precios!$AT$154,Precios!$AU$154,IF(G331=Precios!$AT$14,Precios!$AU$14,IF(G331=Precios!$AT$15,Precios!$AU$15,IF(G331=Precios!$AT$16,Precios!$AU$16,IF(G331=Precios!$AT$17,Precios!$AU$17,IF(G331=Precios!$AT$18,Precios!$AU$18,0)))))))))))))))</f>
        <v>0</v>
      </c>
      <c r="J331" s="50"/>
      <c r="K331" s="169">
        <f>+IF(J331=1,I331,IF(J331=2,I331*(1-Precios!$AZ$3),0))</f>
        <v>0</v>
      </c>
      <c r="L331" s="169">
        <f t="shared" si="19"/>
        <v>0</v>
      </c>
      <c r="M331" s="49"/>
      <c r="N331" s="43"/>
      <c r="O331" s="43"/>
      <c r="P331" s="43"/>
      <c r="Q331" s="43"/>
      <c r="R331" s="43"/>
      <c r="S331" s="43"/>
      <c r="T331" s="43"/>
      <c r="U331" s="91"/>
      <c r="V331" s="43"/>
      <c r="W331" s="43"/>
      <c r="X331" s="43"/>
      <c r="Y331" s="38">
        <f>IF(G331=Precios!$AT$4,Precios!$AW$4,IF(G331=Precios!$AT$5,Precios!$AW$5,IF(G331=Precios!$AT$6,Precios!$AW$6,IF(G331=Precios!$AT$7,Precios!$AW$7,IF(G331=Precios!$AT$8,Precios!$AW$8,IF(G331=Precios!$AT$9,Precios!$AW$9,IF(G331=Precios!$AT$10,Precios!$AW$10,IF(G331=Precios!$AT$11,Precios!$AW$11,IF(G331=Precios!$AT$12,Precios!$AW$12,IF(G331=Precios!$AT$154,Precios!$AW$154,IF(G331=Precios!$AT$14,Precios!$AW$14,IF(G331=Precios!$AT$15,Precios!$AW$15,IF(G331=Precios!$AT$16,Precios!$AW$16,IF(G331=Precios!$AT$17,Precios!$AW$17,IF(G331=Precios!$AT$18,Precios!$AW$18,0)))))))))))))))*H331</f>
        <v>0</v>
      </c>
      <c r="Z331" s="46"/>
      <c r="AA331" s="271"/>
    </row>
    <row r="332" spans="1:27" x14ac:dyDescent="0.25">
      <c r="A332" s="234"/>
      <c r="B332" s="40"/>
      <c r="C332" s="41"/>
      <c r="D332" s="42"/>
      <c r="E332" s="42"/>
      <c r="F332" s="42"/>
      <c r="G332" s="48"/>
      <c r="H332" s="50"/>
      <c r="I332" s="168">
        <f>IF(G332=Precios!$AT$4,Precios!$AU$4,IF(G332=Precios!$AT$5,Precios!$AU$5,IF(G332=Precios!$AT$6,Precios!$AU$6,IF(G332=Precios!$AT$7,Precios!$AU$7,IF(G332=Precios!$AT$8,Precios!$AU$8,IF(G332=Precios!$AT$9,Precios!$AU$9,IF(G332=Precios!$AT$10,Precios!$AU$10,IF(G332=Precios!$AT$11,Precios!$AU$11,IF(G332=Precios!$AT$12,Precios!$AU$12,IF(G332=Precios!$AT$154,Precios!$AU$154,IF(G332=Precios!$AT$14,Precios!$AU$14,IF(G332=Precios!$AT$15,Precios!$AU$15,IF(G332=Precios!$AT$16,Precios!$AU$16,IF(G332=Precios!$AT$17,Precios!$AU$17,IF(G332=Precios!$AT$18,Precios!$AU$18,0)))))))))))))))</f>
        <v>0</v>
      </c>
      <c r="J332" s="50"/>
      <c r="K332" s="169">
        <f>+IF(J332=1,I332,IF(J332=2,I332*(1-Precios!$AZ$3),0))</f>
        <v>0</v>
      </c>
      <c r="L332" s="169">
        <f t="shared" si="19"/>
        <v>0</v>
      </c>
      <c r="M332" s="49"/>
      <c r="N332" s="43"/>
      <c r="O332" s="43"/>
      <c r="P332" s="43"/>
      <c r="Q332" s="43"/>
      <c r="R332" s="43"/>
      <c r="S332" s="43"/>
      <c r="T332" s="43"/>
      <c r="U332" s="91"/>
      <c r="V332" s="43"/>
      <c r="W332" s="43"/>
      <c r="X332" s="43"/>
      <c r="Y332" s="38">
        <f>IF(G332=Precios!$AT$4,Precios!$AW$4,IF(G332=Precios!$AT$5,Precios!$AW$5,IF(G332=Precios!$AT$6,Precios!$AW$6,IF(G332=Precios!$AT$7,Precios!$AW$7,IF(G332=Precios!$AT$8,Precios!$AW$8,IF(G332=Precios!$AT$9,Precios!$AW$9,IF(G332=Precios!$AT$10,Precios!$AW$10,IF(G332=Precios!$AT$11,Precios!$AW$11,IF(G332=Precios!$AT$12,Precios!$AW$12,IF(G332=Precios!$AT$154,Precios!$AW$154,IF(G332=Precios!$AT$14,Precios!$AW$14,IF(G332=Precios!$AT$15,Precios!$AW$15,IF(G332=Precios!$AT$16,Precios!$AW$16,IF(G332=Precios!$AT$17,Precios!$AW$17,IF(G332=Precios!$AT$18,Precios!$AW$18,0)))))))))))))))*H332</f>
        <v>0</v>
      </c>
      <c r="Z332" s="46"/>
      <c r="AA332" s="271"/>
    </row>
    <row r="333" spans="1:27" ht="15.75" thickBot="1" x14ac:dyDescent="0.3">
      <c r="A333" s="236"/>
      <c r="B333" s="237"/>
      <c r="C333" s="247"/>
      <c r="D333" s="239"/>
      <c r="E333" s="239"/>
      <c r="F333" s="239"/>
      <c r="G333" s="240"/>
      <c r="H333" s="241"/>
      <c r="I333" s="168">
        <f>IF(G333=Precios!$AT$4,Precios!$AU$4,IF(G333=Precios!$AT$5,Precios!$AU$5,IF(G333=Precios!$AT$6,Precios!$AU$6,IF(G333=Precios!$AT$7,Precios!$AU$7,IF(G333=Precios!$AT$8,Precios!$AU$8,IF(G333=Precios!$AT$9,Precios!$AU$9,IF(G333=Precios!$AT$10,Precios!$AU$10,IF(G333=Precios!$AT$11,Precios!$AU$11,IF(G333=Precios!$AT$12,Precios!$AU$12,IF(G333=Precios!$AT$154,Precios!$AU$154,IF(G333=Precios!$AT$14,Precios!$AU$14,IF(G333=Precios!$AT$15,Precios!$AU$15,IF(G333=Precios!$AT$16,Precios!$AU$16,IF(G333=Precios!$AT$17,Precios!$AU$17,IF(G333=Precios!$AT$18,Precios!$AU$18,0)))))))))))))))</f>
        <v>0</v>
      </c>
      <c r="J333" s="241"/>
      <c r="K333" s="243">
        <f>+IF(J333=1,I333,IF(J333=2,I333*(1-Precios!$AZ$3),0))</f>
        <v>0</v>
      </c>
      <c r="L333" s="243">
        <f t="shared" si="19"/>
        <v>0</v>
      </c>
      <c r="M333" s="272"/>
      <c r="N333" s="273"/>
      <c r="O333" s="273"/>
      <c r="P333" s="273"/>
      <c r="Q333" s="273"/>
      <c r="R333" s="273"/>
      <c r="S333" s="273"/>
      <c r="T333" s="273"/>
      <c r="U333" s="274"/>
      <c r="V333" s="273"/>
      <c r="W333" s="273"/>
      <c r="X333" s="273"/>
      <c r="Y333" s="281">
        <f>IF(G333=Precios!$AT$4,Precios!$AW$4,IF(G333=Precios!$AT$5,Precios!$AW$5,IF(G333=Precios!$AT$6,Precios!$AW$6,IF(G333=Precios!$AT$7,Precios!$AW$7,IF(G333=Precios!$AT$8,Precios!$AW$8,IF(G333=Precios!$AT$9,Precios!$AW$9,IF(G333=Precios!$AT$10,Precios!$AW$10,IF(G333=Precios!$AT$11,Precios!$AW$11,IF(G333=Precios!$AT$12,Precios!$AW$12,IF(G333=Precios!$AT$154,Precios!$AW$154,IF(G333=Precios!$AT$14,Precios!$AW$14,IF(G333=Precios!$AT$15,Precios!$AW$15,IF(G333=Precios!$AT$16,Precios!$AW$16,IF(G333=Precios!$AT$17,Precios!$AW$17,IF(G333=Precios!$AT$18,Precios!$AW$18,0)))))))))))))))*H333</f>
        <v>0</v>
      </c>
      <c r="Z333" s="275"/>
      <c r="AA333" s="276"/>
    </row>
    <row r="334" spans="1:27" x14ac:dyDescent="0.25">
      <c r="A334" s="225"/>
      <c r="B334" s="226"/>
      <c r="C334" s="227"/>
      <c r="D334" s="228"/>
      <c r="E334" s="228"/>
      <c r="F334" s="228"/>
      <c r="G334" s="230"/>
      <c r="H334" s="231"/>
      <c r="I334" s="232">
        <f>IF(G334=Precios!$AT$4,Precios!$AU$4,IF(G334=Precios!$AT$5,Precios!$AU$5,IF(G334=Precios!$AT$6,Precios!$AU$6,IF(G334=Precios!$AT$7,Precios!$AU$7,IF(G334=Precios!$AT$8,Precios!$AU$8,IF(G334=Precios!$AT$9,Precios!$AU$9,IF(G334=Precios!$AT$10,Precios!$AU$10,IF(G334=Precios!$AT$11,Precios!$AU$11,IF(G334=Precios!$AT$12,Precios!$AU$12,IF(G334=Precios!$AT$154,Precios!$AU$154,IF(G334=Precios!$AT$14,Precios!$AU$14,IF(G334=Precios!$AT$15,Precios!$AU$15,IF(G334=Precios!$AT$16,Precios!$AU$16,IF(G334=Precios!$AT$17,Precios!$AU$17,IF(G334=Precios!$AT$18,Precios!$AU$18,0)))))))))))))))</f>
        <v>0</v>
      </c>
      <c r="J334" s="230"/>
      <c r="K334" s="233">
        <f>+IF(J334=1,I334,IF(J334=2,I334*(1-Precios!$AZ$3),0))</f>
        <v>0</v>
      </c>
      <c r="L334" s="233">
        <f t="shared" si="19"/>
        <v>0</v>
      </c>
      <c r="M334" s="259">
        <f>+SUM(L334:L338)</f>
        <v>0</v>
      </c>
      <c r="N334" s="260">
        <f>+M334+P334+R334+S334</f>
        <v>0</v>
      </c>
      <c r="O334" s="261">
        <f>+IF(J334=1,N334*$O$273,0)</f>
        <v>0</v>
      </c>
      <c r="P334" s="262"/>
      <c r="Q334" s="263">
        <f>+N334-SUM(O334:P334)</f>
        <v>0</v>
      </c>
      <c r="R334" s="262"/>
      <c r="S334" s="262"/>
      <c r="T334" s="262"/>
      <c r="U334" s="264" t="e">
        <f>+(+O334+#REF!)/M334</f>
        <v>#REF!</v>
      </c>
      <c r="V334" s="265">
        <f>+Q334-SUM(R334:T334)</f>
        <v>0</v>
      </c>
      <c r="W334" s="266">
        <f>IF(J334=2,V334,0)</f>
        <v>0</v>
      </c>
      <c r="X334" s="267">
        <f>IF(J334=1,V334,0)</f>
        <v>0</v>
      </c>
      <c r="Y334" s="268">
        <f>IF(G334=Precios!$AT$4,Precios!$AW$4,IF(G334=Precios!$AT$5,Precios!$AW$5,IF(G334=Precios!$AT$6,Precios!$AW$6,IF(G334=Precios!$AT$7,Precios!$AW$7,IF(G334=Precios!$AT$8,Precios!$AW$8,IF(G334=Precios!$AT$9,Precios!$AW$9,IF(G334=Precios!$AT$10,Precios!$AW$10,IF(G334=Precios!$AT$11,Precios!$AW$11,IF(G334=Precios!$AT$12,Precios!$AW$12,IF(G334=Precios!$AT$154,Precios!$AW$154,IF(G334=Precios!$AT$14,Precios!$AW$14,IF(G334=Precios!$AT$15,Precios!$AW$15,IF(G334=Precios!$AT$16,Precios!$AW$16,IF(G334=Precios!$AT$17,Precios!$AW$17,IF(G334=Precios!$AT$18,Precios!$AW$18,0)))))))))))))))*H334</f>
        <v>0</v>
      </c>
      <c r="Z334" s="269">
        <f>+V334-SUM(Y334:Y338)</f>
        <v>0</v>
      </c>
      <c r="AA334" s="270" t="e">
        <f>+Z334/M334</f>
        <v>#DIV/0!</v>
      </c>
    </row>
    <row r="335" spans="1:27" x14ac:dyDescent="0.25">
      <c r="A335" s="234"/>
      <c r="B335" s="40"/>
      <c r="C335" s="41"/>
      <c r="D335" s="42"/>
      <c r="E335" s="42"/>
      <c r="F335" s="42"/>
      <c r="G335" s="48"/>
      <c r="H335" s="50"/>
      <c r="I335" s="168">
        <f>IF(G335=Precios!$AT$4,Precios!$AU$4,IF(G335=Precios!$AT$5,Precios!$AU$5,IF(G335=Precios!$AT$6,Precios!$AU$6,IF(G335=Precios!$AT$7,Precios!$AU$7,IF(G335=Precios!$AT$8,Precios!$AU$8,IF(G335=Precios!$AT$9,Precios!$AU$9,IF(G335=Precios!$AT$10,Precios!$AU$10,IF(G335=Precios!$AT$11,Precios!$AU$11,IF(G335=Precios!$AT$12,Precios!$AU$12,IF(G335=Precios!$AT$154,Precios!$AU$154,IF(G335=Precios!$AT$14,Precios!$AU$14,IF(G335=Precios!$AT$15,Precios!$AU$15,IF(G335=Precios!$AT$16,Precios!$AU$16,IF(G335=Precios!$AT$17,Precios!$AU$17,IF(G335=Precios!$AT$18,Precios!$AU$18,0)))))))))))))))</f>
        <v>0</v>
      </c>
      <c r="J335" s="50"/>
      <c r="K335" s="169">
        <f>+IF(J335=1,I335,IF(J335=2,I335*(1-Precios!$AZ$3),0))</f>
        <v>0</v>
      </c>
      <c r="L335" s="169">
        <f t="shared" si="19"/>
        <v>0</v>
      </c>
      <c r="M335" s="49"/>
      <c r="N335" s="43"/>
      <c r="O335" s="43"/>
      <c r="P335" s="43"/>
      <c r="Q335" s="43"/>
      <c r="R335" s="43"/>
      <c r="S335" s="43"/>
      <c r="T335" s="43"/>
      <c r="U335" s="91"/>
      <c r="V335" s="43"/>
      <c r="W335" s="43"/>
      <c r="X335" s="43"/>
      <c r="Y335" s="38">
        <f>IF(G335=Precios!$AT$4,Precios!$AW$4,IF(G335=Precios!$AT$5,Precios!$AW$5,IF(G335=Precios!$AT$6,Precios!$AW$6,IF(G335=Precios!$AT$7,Precios!$AW$7,IF(G335=Precios!$AT$8,Precios!$AW$8,IF(G335=Precios!$AT$9,Precios!$AW$9,IF(G335=Precios!$AT$10,Precios!$AW$10,IF(G335=Precios!$AT$11,Precios!$AW$11,IF(G335=Precios!$AT$12,Precios!$AW$12,IF(G335=Precios!$AT$154,Precios!$AW$154,IF(G335=Precios!$AT$14,Precios!$AW$14,IF(G335=Precios!$AT$15,Precios!$AW$15,IF(G335=Precios!$AT$16,Precios!$AW$16,IF(G335=Precios!$AT$17,Precios!$AW$17,IF(G335=Precios!$AT$18,Precios!$AW$18,0)))))))))))))))*H335</f>
        <v>0</v>
      </c>
      <c r="Z335" s="46"/>
      <c r="AA335" s="271"/>
    </row>
    <row r="336" spans="1:27" x14ac:dyDescent="0.25">
      <c r="A336" s="234"/>
      <c r="B336" s="40"/>
      <c r="C336" s="41"/>
      <c r="D336" s="42"/>
      <c r="E336" s="42"/>
      <c r="F336" s="42"/>
      <c r="G336" s="48"/>
      <c r="H336" s="50"/>
      <c r="I336" s="168">
        <f>IF(G336=Precios!$AT$4,Precios!$AU$4,IF(G336=Precios!$AT$5,Precios!$AU$5,IF(G336=Precios!$AT$6,Precios!$AU$6,IF(G336=Precios!$AT$7,Precios!$AU$7,IF(G336=Precios!$AT$8,Precios!$AU$8,IF(G336=Precios!$AT$9,Precios!$AU$9,IF(G336=Precios!$AT$10,Precios!$AU$10,IF(G336=Precios!$AT$11,Precios!$AU$11,IF(G336=Precios!$AT$12,Precios!$AU$12,IF(G336=Precios!$AT$154,Precios!$AU$154,IF(G336=Precios!$AT$14,Precios!$AU$14,IF(G336=Precios!$AT$15,Precios!$AU$15,IF(G336=Precios!$AT$16,Precios!$AU$16,IF(G336=Precios!$AT$17,Precios!$AU$17,IF(G336=Precios!$AT$18,Precios!$AU$18,0)))))))))))))))</f>
        <v>0</v>
      </c>
      <c r="J336" s="50"/>
      <c r="K336" s="169">
        <f>+IF(J336=1,I336,IF(J336=2,I336*(1-Precios!$AZ$3),0))</f>
        <v>0</v>
      </c>
      <c r="L336" s="169">
        <f t="shared" si="19"/>
        <v>0</v>
      </c>
      <c r="M336" s="49"/>
      <c r="N336" s="43"/>
      <c r="O336" s="43"/>
      <c r="P336" s="43"/>
      <c r="Q336" s="43"/>
      <c r="R336" s="43"/>
      <c r="S336" s="43"/>
      <c r="T336" s="43"/>
      <c r="U336" s="91"/>
      <c r="V336" s="43"/>
      <c r="W336" s="43"/>
      <c r="X336" s="43"/>
      <c r="Y336" s="38">
        <f>IF(G336=Precios!$AT$4,Precios!$AW$4,IF(G336=Precios!$AT$5,Precios!$AW$5,IF(G336=Precios!$AT$6,Precios!$AW$6,IF(G336=Precios!$AT$7,Precios!$AW$7,IF(G336=Precios!$AT$8,Precios!$AW$8,IF(G336=Precios!$AT$9,Precios!$AW$9,IF(G336=Precios!$AT$10,Precios!$AW$10,IF(G336=Precios!$AT$11,Precios!$AW$11,IF(G336=Precios!$AT$12,Precios!$AW$12,IF(G336=Precios!$AT$154,Precios!$AW$154,IF(G336=Precios!$AT$14,Precios!$AW$14,IF(G336=Precios!$AT$15,Precios!$AW$15,IF(G336=Precios!$AT$16,Precios!$AW$16,IF(G336=Precios!$AT$17,Precios!$AW$17,IF(G336=Precios!$AT$18,Precios!$AW$18,0)))))))))))))))*H336</f>
        <v>0</v>
      </c>
      <c r="Z336" s="46"/>
      <c r="AA336" s="271"/>
    </row>
    <row r="337" spans="1:27" x14ac:dyDescent="0.25">
      <c r="A337" s="234"/>
      <c r="B337" s="40"/>
      <c r="C337" s="41"/>
      <c r="D337" s="42"/>
      <c r="E337" s="42"/>
      <c r="F337" s="42"/>
      <c r="G337" s="48"/>
      <c r="H337" s="50"/>
      <c r="I337" s="168">
        <f>IF(G337=Precios!$AT$4,Precios!$AU$4,IF(G337=Precios!$AT$5,Precios!$AU$5,IF(G337=Precios!$AT$6,Precios!$AU$6,IF(G337=Precios!$AT$7,Precios!$AU$7,IF(G337=Precios!$AT$8,Precios!$AU$8,IF(G337=Precios!$AT$9,Precios!$AU$9,IF(G337=Precios!$AT$10,Precios!$AU$10,IF(G337=Precios!$AT$11,Precios!$AU$11,IF(G337=Precios!$AT$12,Precios!$AU$12,IF(G337=Precios!$AT$154,Precios!$AU$154,IF(G337=Precios!$AT$14,Precios!$AU$14,IF(G337=Precios!$AT$15,Precios!$AU$15,IF(G337=Precios!$AT$16,Precios!$AU$16,IF(G337=Precios!$AT$17,Precios!$AU$17,IF(G337=Precios!$AT$18,Precios!$AU$18,0)))))))))))))))</f>
        <v>0</v>
      </c>
      <c r="J337" s="50"/>
      <c r="K337" s="169">
        <f>+IF(J337=1,I337,IF(J337=2,I337*(1-Precios!$AZ$3),0))</f>
        <v>0</v>
      </c>
      <c r="L337" s="169">
        <f t="shared" si="19"/>
        <v>0</v>
      </c>
      <c r="M337" s="49"/>
      <c r="N337" s="43"/>
      <c r="O337" s="43"/>
      <c r="P337" s="43"/>
      <c r="Q337" s="43"/>
      <c r="R337" s="43"/>
      <c r="S337" s="43"/>
      <c r="T337" s="43"/>
      <c r="U337" s="91"/>
      <c r="V337" s="43"/>
      <c r="W337" s="43"/>
      <c r="X337" s="43"/>
      <c r="Y337" s="38">
        <f>IF(G337=Precios!$AT$4,Precios!$AW$4,IF(G337=Precios!$AT$5,Precios!$AW$5,IF(G337=Precios!$AT$6,Precios!$AW$6,IF(G337=Precios!$AT$7,Precios!$AW$7,IF(G337=Precios!$AT$8,Precios!$AW$8,IF(G337=Precios!$AT$9,Precios!$AW$9,IF(G337=Precios!$AT$10,Precios!$AW$10,IF(G337=Precios!$AT$11,Precios!$AW$11,IF(G337=Precios!$AT$12,Precios!$AW$12,IF(G337=Precios!$AT$154,Precios!$AW$154,IF(G337=Precios!$AT$14,Precios!$AW$14,IF(G337=Precios!$AT$15,Precios!$AW$15,IF(G337=Precios!$AT$16,Precios!$AW$16,IF(G337=Precios!$AT$17,Precios!$AW$17,IF(G337=Precios!$AT$18,Precios!$AW$18,0)))))))))))))))*H337</f>
        <v>0</v>
      </c>
      <c r="Z337" s="46"/>
      <c r="AA337" s="271"/>
    </row>
    <row r="338" spans="1:27" ht="15.75" thickBot="1" x14ac:dyDescent="0.3">
      <c r="A338" s="236"/>
      <c r="B338" s="237"/>
      <c r="C338" s="247"/>
      <c r="D338" s="239"/>
      <c r="E338" s="239"/>
      <c r="F338" s="239"/>
      <c r="G338" s="240"/>
      <c r="H338" s="241"/>
      <c r="I338" s="168">
        <f>IF(G338=Precios!$AT$4,Precios!$AU$4,IF(G338=Precios!$AT$5,Precios!$AU$5,IF(G338=Precios!$AT$6,Precios!$AU$6,IF(G338=Precios!$AT$7,Precios!$AU$7,IF(G338=Precios!$AT$8,Precios!$AU$8,IF(G338=Precios!$AT$9,Precios!$AU$9,IF(G338=Precios!$AT$10,Precios!$AU$10,IF(G338=Precios!$AT$11,Precios!$AU$11,IF(G338=Precios!$AT$12,Precios!$AU$12,IF(G338=Precios!$AT$154,Precios!$AU$154,IF(G338=Precios!$AT$14,Precios!$AU$14,IF(G338=Precios!$AT$15,Precios!$AU$15,IF(G338=Precios!$AT$16,Precios!$AU$16,IF(G338=Precios!$AT$17,Precios!$AU$17,IF(G338=Precios!$AT$18,Precios!$AU$18,0)))))))))))))))</f>
        <v>0</v>
      </c>
      <c r="J338" s="241"/>
      <c r="K338" s="243">
        <f>+IF(J338=1,I338,IF(J338=2,I338*(1-Precios!$AZ$3),0))</f>
        <v>0</v>
      </c>
      <c r="L338" s="243">
        <f t="shared" si="19"/>
        <v>0</v>
      </c>
      <c r="M338" s="272"/>
      <c r="N338" s="273"/>
      <c r="O338" s="273"/>
      <c r="P338" s="273"/>
      <c r="Q338" s="273"/>
      <c r="R338" s="273"/>
      <c r="S338" s="273"/>
      <c r="T338" s="273"/>
      <c r="U338" s="274"/>
      <c r="V338" s="273"/>
      <c r="W338" s="273"/>
      <c r="X338" s="273"/>
      <c r="Y338" s="281">
        <f>IF(G338=Precios!$AT$4,Precios!$AW$4,IF(G338=Precios!$AT$5,Precios!$AW$5,IF(G338=Precios!$AT$6,Precios!$AW$6,IF(G338=Precios!$AT$7,Precios!$AW$7,IF(G338=Precios!$AT$8,Precios!$AW$8,IF(G338=Precios!$AT$9,Precios!$AW$9,IF(G338=Precios!$AT$10,Precios!$AW$10,IF(G338=Precios!$AT$11,Precios!$AW$11,IF(G338=Precios!$AT$12,Precios!$AW$12,IF(G338=Precios!$AT$154,Precios!$AW$154,IF(G338=Precios!$AT$14,Precios!$AW$14,IF(G338=Precios!$AT$15,Precios!$AW$15,IF(G338=Precios!$AT$16,Precios!$AW$16,IF(G338=Precios!$AT$17,Precios!$AW$17,IF(G338=Precios!$AT$18,Precios!$AW$18,0)))))))))))))))*H338</f>
        <v>0</v>
      </c>
      <c r="Z338" s="275"/>
      <c r="AA338" s="276"/>
    </row>
    <row r="339" spans="1:27" x14ac:dyDescent="0.25">
      <c r="A339" s="225"/>
      <c r="B339" s="226"/>
      <c r="C339" s="227"/>
      <c r="D339" s="228"/>
      <c r="E339" s="228"/>
      <c r="F339" s="228"/>
      <c r="G339" s="230"/>
      <c r="H339" s="231"/>
      <c r="I339" s="232">
        <f>IF(G339=Precios!$AT$4,Precios!$AU$4,IF(G339=Precios!$AT$5,Precios!$AU$5,IF(G339=Precios!$AT$6,Precios!$AU$6,IF(G339=Precios!$AT$7,Precios!$AU$7,IF(G339=Precios!$AT$8,Precios!$AU$8,IF(G339=Precios!$AT$9,Precios!$AU$9,IF(G339=Precios!$AT$10,Precios!$AU$10,IF(G339=Precios!$AT$11,Precios!$AU$11,IF(G339=Precios!$AT$12,Precios!$AU$12,IF(G339=Precios!$AT$154,Precios!$AU$154,IF(G339=Precios!$AT$14,Precios!$AU$14,IF(G339=Precios!$AT$15,Precios!$AU$15,IF(G339=Precios!$AT$16,Precios!$AU$16,IF(G339=Precios!$AT$17,Precios!$AU$17,IF(G339=Precios!$AT$18,Precios!$AU$18,0)))))))))))))))</f>
        <v>0</v>
      </c>
      <c r="J339" s="230"/>
      <c r="K339" s="233">
        <f>+IF(J339=1,I339,IF(J339=2,I339*(1-Precios!$AZ$3),0))</f>
        <v>0</v>
      </c>
      <c r="L339" s="233">
        <f t="shared" ref="L339:L353" si="20">H339*K339</f>
        <v>0</v>
      </c>
      <c r="M339" s="259">
        <f>+SUM(L339:L343)</f>
        <v>0</v>
      </c>
      <c r="N339" s="260">
        <f>+M339+P339+R339+S339</f>
        <v>0</v>
      </c>
      <c r="O339" s="261">
        <f>+IF(J339=1,N339*$O$273,0)</f>
        <v>0</v>
      </c>
      <c r="P339" s="262"/>
      <c r="Q339" s="263">
        <f>+N339-SUM(O339:P339)</f>
        <v>0</v>
      </c>
      <c r="R339" s="262"/>
      <c r="S339" s="262"/>
      <c r="T339" s="262"/>
      <c r="U339" s="264" t="e">
        <f>+(+O339+#REF!)/M339</f>
        <v>#REF!</v>
      </c>
      <c r="V339" s="265">
        <f>+Q339-SUM(R339:T339)</f>
        <v>0</v>
      </c>
      <c r="W339" s="266">
        <f>IF(J339=2,V339,0)</f>
        <v>0</v>
      </c>
      <c r="X339" s="267">
        <f>IF(J339=1,V339,0)</f>
        <v>0</v>
      </c>
      <c r="Y339" s="268">
        <f>IF(G339=Precios!$AT$4,Precios!$AW$4,IF(G339=Precios!$AT$5,Precios!$AW$5,IF(G339=Precios!$AT$6,Precios!$AW$6,IF(G339=Precios!$AT$7,Precios!$AW$7,IF(G339=Precios!$AT$8,Precios!$AW$8,IF(G339=Precios!$AT$9,Precios!$AW$9,IF(G339=Precios!$AT$10,Precios!$AW$10,IF(G339=Precios!$AT$11,Precios!$AW$11,IF(G339=Precios!$AT$12,Precios!$AW$12,IF(G339=Precios!$AT$154,Precios!$AW$154,IF(G339=Precios!$AT$14,Precios!$AW$14,IF(G339=Precios!$AT$15,Precios!$AW$15,IF(G339=Precios!$AT$16,Precios!$AW$16,IF(G339=Precios!$AT$17,Precios!$AW$17,IF(G339=Precios!$AT$18,Precios!$AW$18,0)))))))))))))))*H339</f>
        <v>0</v>
      </c>
      <c r="Z339" s="269">
        <f>+V339-SUM(Y339:Y343)</f>
        <v>0</v>
      </c>
      <c r="AA339" s="270" t="e">
        <f>+Z339/M339</f>
        <v>#DIV/0!</v>
      </c>
    </row>
    <row r="340" spans="1:27" x14ac:dyDescent="0.25">
      <c r="A340" s="234"/>
      <c r="B340" s="40"/>
      <c r="C340" s="41"/>
      <c r="D340" s="42"/>
      <c r="E340" s="42"/>
      <c r="F340" s="42"/>
      <c r="G340" s="48"/>
      <c r="H340" s="50"/>
      <c r="I340" s="168">
        <f>IF(G340=Precios!$AT$4,Precios!$AU$4,IF(G340=Precios!$AT$5,Precios!$AU$5,IF(G340=Precios!$AT$6,Precios!$AU$6,IF(G340=Precios!$AT$7,Precios!$AU$7,IF(G340=Precios!$AT$8,Precios!$AU$8,IF(G340=Precios!$AT$9,Precios!$AU$9,IF(G340=Precios!$AT$10,Precios!$AU$10,IF(G340=Precios!$AT$11,Precios!$AU$11,IF(G340=Precios!$AT$12,Precios!$AU$12,IF(G340=Precios!$AT$154,Precios!$AU$154,IF(G340=Precios!$AT$14,Precios!$AU$14,IF(G340=Precios!$AT$15,Precios!$AU$15,IF(G340=Precios!$AT$16,Precios!$AU$16,IF(G340=Precios!$AT$17,Precios!$AU$17,IF(G340=Precios!$AT$18,Precios!$AU$18,0)))))))))))))))</f>
        <v>0</v>
      </c>
      <c r="J340" s="50"/>
      <c r="K340" s="169">
        <f>+IF(J340=1,I340,IF(J340=2,I340*(1-Precios!$AZ$3),0))</f>
        <v>0</v>
      </c>
      <c r="L340" s="169">
        <f t="shared" si="20"/>
        <v>0</v>
      </c>
      <c r="M340" s="49"/>
      <c r="N340" s="43"/>
      <c r="O340" s="43"/>
      <c r="P340" s="43"/>
      <c r="Q340" s="43"/>
      <c r="R340" s="43"/>
      <c r="S340" s="43"/>
      <c r="T340" s="43"/>
      <c r="U340" s="91"/>
      <c r="V340" s="43"/>
      <c r="W340" s="43"/>
      <c r="X340" s="43"/>
      <c r="Y340" s="38">
        <f>IF(G340=Precios!$AT$4,Precios!$AW$4,IF(G340=Precios!$AT$5,Precios!$AW$5,IF(G340=Precios!$AT$6,Precios!$AW$6,IF(G340=Precios!$AT$7,Precios!$AW$7,IF(G340=Precios!$AT$8,Precios!$AW$8,IF(G340=Precios!$AT$9,Precios!$AW$9,IF(G340=Precios!$AT$10,Precios!$AW$10,IF(G340=Precios!$AT$11,Precios!$AW$11,IF(G340=Precios!$AT$12,Precios!$AW$12,IF(G340=Precios!$AT$154,Precios!$AW$154,IF(G340=Precios!$AT$14,Precios!$AW$14,IF(G340=Precios!$AT$15,Precios!$AW$15,IF(G340=Precios!$AT$16,Precios!$AW$16,IF(G340=Precios!$AT$17,Precios!$AW$17,IF(G340=Precios!$AT$18,Precios!$AW$18,0)))))))))))))))*H340</f>
        <v>0</v>
      </c>
      <c r="Z340" s="46"/>
      <c r="AA340" s="271"/>
    </row>
    <row r="341" spans="1:27" x14ac:dyDescent="0.25">
      <c r="A341" s="234"/>
      <c r="B341" s="40"/>
      <c r="C341" s="41"/>
      <c r="D341" s="42"/>
      <c r="E341" s="42"/>
      <c r="F341" s="42"/>
      <c r="G341" s="48"/>
      <c r="H341" s="50"/>
      <c r="I341" s="168">
        <f>IF(G341=Precios!$AT$4,Precios!$AU$4,IF(G341=Precios!$AT$5,Precios!$AU$5,IF(G341=Precios!$AT$6,Precios!$AU$6,IF(G341=Precios!$AT$7,Precios!$AU$7,IF(G341=Precios!$AT$8,Precios!$AU$8,IF(G341=Precios!$AT$9,Precios!$AU$9,IF(G341=Precios!$AT$10,Precios!$AU$10,IF(G341=Precios!$AT$11,Precios!$AU$11,IF(G341=Precios!$AT$12,Precios!$AU$12,IF(G341=Precios!$AT$154,Precios!$AU$154,IF(G341=Precios!$AT$14,Precios!$AU$14,IF(G341=Precios!$AT$15,Precios!$AU$15,IF(G341=Precios!$AT$16,Precios!$AU$16,IF(G341=Precios!$AT$17,Precios!$AU$17,IF(G341=Precios!$AT$18,Precios!$AU$18,0)))))))))))))))</f>
        <v>0</v>
      </c>
      <c r="J341" s="50"/>
      <c r="K341" s="169">
        <f>+IF(J341=1,I341,IF(J341=2,I341*(1-Precios!$AZ$3),0))</f>
        <v>0</v>
      </c>
      <c r="L341" s="169">
        <f t="shared" si="20"/>
        <v>0</v>
      </c>
      <c r="M341" s="49"/>
      <c r="N341" s="43"/>
      <c r="O341" s="43"/>
      <c r="P341" s="43"/>
      <c r="Q341" s="43"/>
      <c r="R341" s="43"/>
      <c r="S341" s="43"/>
      <c r="T341" s="43"/>
      <c r="U341" s="91"/>
      <c r="V341" s="43"/>
      <c r="W341" s="43"/>
      <c r="X341" s="43"/>
      <c r="Y341" s="38">
        <f>IF(G341=Precios!$AT$4,Precios!$AW$4,IF(G341=Precios!$AT$5,Precios!$AW$5,IF(G341=Precios!$AT$6,Precios!$AW$6,IF(G341=Precios!$AT$7,Precios!$AW$7,IF(G341=Precios!$AT$8,Precios!$AW$8,IF(G341=Precios!$AT$9,Precios!$AW$9,IF(G341=Precios!$AT$10,Precios!$AW$10,IF(G341=Precios!$AT$11,Precios!$AW$11,IF(G341=Precios!$AT$12,Precios!$AW$12,IF(G341=Precios!$AT$154,Precios!$AW$154,IF(G341=Precios!$AT$14,Precios!$AW$14,IF(G341=Precios!$AT$15,Precios!$AW$15,IF(G341=Precios!$AT$16,Precios!$AW$16,IF(G341=Precios!$AT$17,Precios!$AW$17,IF(G341=Precios!$AT$18,Precios!$AW$18,0)))))))))))))))*H341</f>
        <v>0</v>
      </c>
      <c r="Z341" s="46"/>
      <c r="AA341" s="271"/>
    </row>
    <row r="342" spans="1:27" x14ac:dyDescent="0.25">
      <c r="A342" s="234"/>
      <c r="B342" s="40"/>
      <c r="C342" s="41"/>
      <c r="D342" s="42"/>
      <c r="E342" s="42"/>
      <c r="F342" s="42"/>
      <c r="G342" s="48"/>
      <c r="H342" s="50"/>
      <c r="I342" s="168">
        <f>IF(G342=Precios!$AT$4,Precios!$AU$4,IF(G342=Precios!$AT$5,Precios!$AU$5,IF(G342=Precios!$AT$6,Precios!$AU$6,IF(G342=Precios!$AT$7,Precios!$AU$7,IF(G342=Precios!$AT$8,Precios!$AU$8,IF(G342=Precios!$AT$9,Precios!$AU$9,IF(G342=Precios!$AT$10,Precios!$AU$10,IF(G342=Precios!$AT$11,Precios!$AU$11,IF(G342=Precios!$AT$12,Precios!$AU$12,IF(G342=Precios!$AT$154,Precios!$AU$154,IF(G342=Precios!$AT$14,Precios!$AU$14,IF(G342=Precios!$AT$15,Precios!$AU$15,IF(G342=Precios!$AT$16,Precios!$AU$16,IF(G342=Precios!$AT$17,Precios!$AU$17,IF(G342=Precios!$AT$18,Precios!$AU$18,0)))))))))))))))</f>
        <v>0</v>
      </c>
      <c r="J342" s="50"/>
      <c r="K342" s="169">
        <f>+IF(J342=1,I342,IF(J342=2,I342*(1-Precios!$AZ$3),0))</f>
        <v>0</v>
      </c>
      <c r="L342" s="169">
        <f t="shared" si="20"/>
        <v>0</v>
      </c>
      <c r="M342" s="49"/>
      <c r="N342" s="43"/>
      <c r="O342" s="43"/>
      <c r="P342" s="43"/>
      <c r="Q342" s="43"/>
      <c r="R342" s="43"/>
      <c r="S342" s="43"/>
      <c r="T342" s="43"/>
      <c r="U342" s="91"/>
      <c r="V342" s="43"/>
      <c r="W342" s="43"/>
      <c r="X342" s="43"/>
      <c r="Y342" s="38">
        <f>IF(G342=Precios!$AT$4,Precios!$AW$4,IF(G342=Precios!$AT$5,Precios!$AW$5,IF(G342=Precios!$AT$6,Precios!$AW$6,IF(G342=Precios!$AT$7,Precios!$AW$7,IF(G342=Precios!$AT$8,Precios!$AW$8,IF(G342=Precios!$AT$9,Precios!$AW$9,IF(G342=Precios!$AT$10,Precios!$AW$10,IF(G342=Precios!$AT$11,Precios!$AW$11,IF(G342=Precios!$AT$12,Precios!$AW$12,IF(G342=Precios!$AT$154,Precios!$AW$154,IF(G342=Precios!$AT$14,Precios!$AW$14,IF(G342=Precios!$AT$15,Precios!$AW$15,IF(G342=Precios!$AT$16,Precios!$AW$16,IF(G342=Precios!$AT$17,Precios!$AW$17,IF(G342=Precios!$AT$18,Precios!$AW$18,0)))))))))))))))*H342</f>
        <v>0</v>
      </c>
      <c r="Z342" s="46"/>
      <c r="AA342" s="271"/>
    </row>
    <row r="343" spans="1:27" ht="15.75" thickBot="1" x14ac:dyDescent="0.3">
      <c r="A343" s="236"/>
      <c r="B343" s="237"/>
      <c r="C343" s="247"/>
      <c r="D343" s="239"/>
      <c r="E343" s="239"/>
      <c r="F343" s="239"/>
      <c r="G343" s="240"/>
      <c r="H343" s="241"/>
      <c r="I343" s="168">
        <f>IF(G343=Precios!$AT$4,Precios!$AU$4,IF(G343=Precios!$AT$5,Precios!$AU$5,IF(G343=Precios!$AT$6,Precios!$AU$6,IF(G343=Precios!$AT$7,Precios!$AU$7,IF(G343=Precios!$AT$8,Precios!$AU$8,IF(G343=Precios!$AT$9,Precios!$AU$9,IF(G343=Precios!$AT$10,Precios!$AU$10,IF(G343=Precios!$AT$11,Precios!$AU$11,IF(G343=Precios!$AT$12,Precios!$AU$12,IF(G343=Precios!$AT$154,Precios!$AU$154,IF(G343=Precios!$AT$14,Precios!$AU$14,IF(G343=Precios!$AT$15,Precios!$AU$15,IF(G343=Precios!$AT$16,Precios!$AU$16,IF(G343=Precios!$AT$17,Precios!$AU$17,IF(G343=Precios!$AT$18,Precios!$AU$18,0)))))))))))))))</f>
        <v>0</v>
      </c>
      <c r="J343" s="241"/>
      <c r="K343" s="243">
        <f>+IF(J343=1,I343,IF(J343=2,I343*(1-Precios!$AZ$3),0))</f>
        <v>0</v>
      </c>
      <c r="L343" s="243">
        <f t="shared" si="20"/>
        <v>0</v>
      </c>
      <c r="M343" s="272"/>
      <c r="N343" s="273"/>
      <c r="O343" s="273"/>
      <c r="P343" s="273"/>
      <c r="Q343" s="273"/>
      <c r="R343" s="273"/>
      <c r="S343" s="273"/>
      <c r="T343" s="273"/>
      <c r="U343" s="274"/>
      <c r="V343" s="273"/>
      <c r="W343" s="273"/>
      <c r="X343" s="273"/>
      <c r="Y343" s="281">
        <f>IF(G343=Precios!$AT$4,Precios!$AW$4,IF(G343=Precios!$AT$5,Precios!$AW$5,IF(G343=Precios!$AT$6,Precios!$AW$6,IF(G343=Precios!$AT$7,Precios!$AW$7,IF(G343=Precios!$AT$8,Precios!$AW$8,IF(G343=Precios!$AT$9,Precios!$AW$9,IF(G343=Precios!$AT$10,Precios!$AW$10,IF(G343=Precios!$AT$11,Precios!$AW$11,IF(G343=Precios!$AT$12,Precios!$AW$12,IF(G343=Precios!$AT$154,Precios!$AW$154,IF(G343=Precios!$AT$14,Precios!$AW$14,IF(G343=Precios!$AT$15,Precios!$AW$15,IF(G343=Precios!$AT$16,Precios!$AW$16,IF(G343=Precios!$AT$17,Precios!$AW$17,IF(G343=Precios!$AT$18,Precios!$AW$18,0)))))))))))))))*H343</f>
        <v>0</v>
      </c>
      <c r="Z343" s="275"/>
      <c r="AA343" s="276"/>
    </row>
    <row r="344" spans="1:27" x14ac:dyDescent="0.25">
      <c r="A344" s="225"/>
      <c r="B344" s="226"/>
      <c r="C344" s="227"/>
      <c r="D344" s="228"/>
      <c r="E344" s="228"/>
      <c r="F344" s="228"/>
      <c r="G344" s="230"/>
      <c r="H344" s="231"/>
      <c r="I344" s="232">
        <f>IF(G344=Precios!$AT$4,Precios!$AU$4,IF(G344=Precios!$AT$5,Precios!$AU$5,IF(G344=Precios!$AT$6,Precios!$AU$6,IF(G344=Precios!$AT$7,Precios!$AU$7,IF(G344=Precios!$AT$8,Precios!$AU$8,IF(G344=Precios!$AT$9,Precios!$AU$9,IF(G344=Precios!$AT$10,Precios!$AU$10,IF(G344=Precios!$AT$11,Precios!$AU$11,IF(G344=Precios!$AT$12,Precios!$AU$12,IF(G344=Precios!$AT$154,Precios!$AU$154,IF(G344=Precios!$AT$14,Precios!$AU$14,IF(G344=Precios!$AT$15,Precios!$AU$15,IF(G344=Precios!$AT$16,Precios!$AU$16,IF(G344=Precios!$AT$17,Precios!$AU$17,IF(G344=Precios!$AT$18,Precios!$AU$18,0)))))))))))))))</f>
        <v>0</v>
      </c>
      <c r="J344" s="230"/>
      <c r="K344" s="233">
        <f>+IF(J344=1,I344,IF(J344=2,I344*(1-Precios!$AZ$3),0))</f>
        <v>0</v>
      </c>
      <c r="L344" s="233">
        <f t="shared" si="20"/>
        <v>0</v>
      </c>
      <c r="M344" s="259">
        <f>+SUM(L344:L348)</f>
        <v>0</v>
      </c>
      <c r="N344" s="260">
        <f>+M344+P344+R344+S344</f>
        <v>0</v>
      </c>
      <c r="O344" s="261">
        <f>+IF(J344=1,N344*$O$273,0)</f>
        <v>0</v>
      </c>
      <c r="P344" s="262"/>
      <c r="Q344" s="263">
        <f>+N344-SUM(O344:P344)</f>
        <v>0</v>
      </c>
      <c r="R344" s="262"/>
      <c r="S344" s="262"/>
      <c r="T344" s="262"/>
      <c r="U344" s="264" t="e">
        <f>+(+O344+#REF!)/M344</f>
        <v>#REF!</v>
      </c>
      <c r="V344" s="265">
        <f>+Q344-SUM(R344:T344)</f>
        <v>0</v>
      </c>
      <c r="W344" s="266">
        <f>IF(J344=2,V344,0)</f>
        <v>0</v>
      </c>
      <c r="X344" s="267">
        <f>IF(J344=1,V344,0)</f>
        <v>0</v>
      </c>
      <c r="Y344" s="268">
        <f>IF(G344=Precios!$AT$4,Precios!$AW$4,IF(G344=Precios!$AT$5,Precios!$AW$5,IF(G344=Precios!$AT$6,Precios!$AW$6,IF(G344=Precios!$AT$7,Precios!$AW$7,IF(G344=Precios!$AT$8,Precios!$AW$8,IF(G344=Precios!$AT$9,Precios!$AW$9,IF(G344=Precios!$AT$10,Precios!$AW$10,IF(G344=Precios!$AT$11,Precios!$AW$11,IF(G344=Precios!$AT$12,Precios!$AW$12,IF(G344=Precios!$AT$154,Precios!$AW$154,IF(G344=Precios!$AT$14,Precios!$AW$14,IF(G344=Precios!$AT$15,Precios!$AW$15,IF(G344=Precios!$AT$16,Precios!$AW$16,IF(G344=Precios!$AT$17,Precios!$AW$17,IF(G344=Precios!$AT$18,Precios!$AW$18,0)))))))))))))))*H344</f>
        <v>0</v>
      </c>
      <c r="Z344" s="269">
        <f>+V344-SUM(Y344:Y348)</f>
        <v>0</v>
      </c>
      <c r="AA344" s="270" t="e">
        <f>+Z344/M344</f>
        <v>#DIV/0!</v>
      </c>
    </row>
    <row r="345" spans="1:27" x14ac:dyDescent="0.25">
      <c r="A345" s="234"/>
      <c r="B345" s="40"/>
      <c r="C345" s="41"/>
      <c r="D345" s="42"/>
      <c r="E345" s="42"/>
      <c r="F345" s="42"/>
      <c r="G345" s="48"/>
      <c r="H345" s="50"/>
      <c r="I345" s="168">
        <f>IF(G345=Precios!$AT$4,Precios!$AU$4,IF(G345=Precios!$AT$5,Precios!$AU$5,IF(G345=Precios!$AT$6,Precios!$AU$6,IF(G345=Precios!$AT$7,Precios!$AU$7,IF(G345=Precios!$AT$8,Precios!$AU$8,IF(G345=Precios!$AT$9,Precios!$AU$9,IF(G345=Precios!$AT$10,Precios!$AU$10,IF(G345=Precios!$AT$11,Precios!$AU$11,IF(G345=Precios!$AT$12,Precios!$AU$12,IF(G345=Precios!$AT$154,Precios!$AU$154,IF(G345=Precios!$AT$14,Precios!$AU$14,IF(G345=Precios!$AT$15,Precios!$AU$15,IF(G345=Precios!$AT$16,Precios!$AU$16,IF(G345=Precios!$AT$17,Precios!$AU$17,IF(G345=Precios!$AT$18,Precios!$AU$18,0)))))))))))))))</f>
        <v>0</v>
      </c>
      <c r="J345" s="50"/>
      <c r="K345" s="169">
        <f>+IF(J345=1,I345,IF(J345=2,I345*(1-Precios!$AZ$3),0))</f>
        <v>0</v>
      </c>
      <c r="L345" s="169">
        <f t="shared" si="20"/>
        <v>0</v>
      </c>
      <c r="M345" s="49"/>
      <c r="N345" s="43"/>
      <c r="O345" s="43"/>
      <c r="P345" s="43"/>
      <c r="Q345" s="43"/>
      <c r="R345" s="43"/>
      <c r="S345" s="43"/>
      <c r="T345" s="43"/>
      <c r="U345" s="91"/>
      <c r="V345" s="43"/>
      <c r="W345" s="43"/>
      <c r="X345" s="43"/>
      <c r="Y345" s="38">
        <f>IF(G345=Precios!$AT$4,Precios!$AW$4,IF(G345=Precios!$AT$5,Precios!$AW$5,IF(G345=Precios!$AT$6,Precios!$AW$6,IF(G345=Precios!$AT$7,Precios!$AW$7,IF(G345=Precios!$AT$8,Precios!$AW$8,IF(G345=Precios!$AT$9,Precios!$AW$9,IF(G345=Precios!$AT$10,Precios!$AW$10,IF(G345=Precios!$AT$11,Precios!$AW$11,IF(G345=Precios!$AT$12,Precios!$AW$12,IF(G345=Precios!$AT$154,Precios!$AW$154,IF(G345=Precios!$AT$14,Precios!$AW$14,IF(G345=Precios!$AT$15,Precios!$AW$15,IF(G345=Precios!$AT$16,Precios!$AW$16,IF(G345=Precios!$AT$17,Precios!$AW$17,IF(G345=Precios!$AT$18,Precios!$AW$18,0)))))))))))))))*H345</f>
        <v>0</v>
      </c>
      <c r="Z345" s="46"/>
      <c r="AA345" s="271"/>
    </row>
    <row r="346" spans="1:27" x14ac:dyDescent="0.25">
      <c r="A346" s="234"/>
      <c r="B346" s="40"/>
      <c r="C346" s="41"/>
      <c r="D346" s="42"/>
      <c r="E346" s="42"/>
      <c r="F346" s="42"/>
      <c r="G346" s="48"/>
      <c r="H346" s="50"/>
      <c r="I346" s="168">
        <f>IF(G346=Precios!$AT$4,Precios!$AU$4,IF(G346=Precios!$AT$5,Precios!$AU$5,IF(G346=Precios!$AT$6,Precios!$AU$6,IF(G346=Precios!$AT$7,Precios!$AU$7,IF(G346=Precios!$AT$8,Precios!$AU$8,IF(G346=Precios!$AT$9,Precios!$AU$9,IF(G346=Precios!$AT$10,Precios!$AU$10,IF(G346=Precios!$AT$11,Precios!$AU$11,IF(G346=Precios!$AT$12,Precios!$AU$12,IF(G346=Precios!$AT$154,Precios!$AU$154,IF(G346=Precios!$AT$14,Precios!$AU$14,IF(G346=Precios!$AT$15,Precios!$AU$15,IF(G346=Precios!$AT$16,Precios!$AU$16,IF(G346=Precios!$AT$17,Precios!$AU$17,IF(G346=Precios!$AT$18,Precios!$AU$18,0)))))))))))))))</f>
        <v>0</v>
      </c>
      <c r="J346" s="50"/>
      <c r="K346" s="169">
        <f>+IF(J346=1,I346,IF(J346=2,I346*(1-Precios!$AZ$3),0))</f>
        <v>0</v>
      </c>
      <c r="L346" s="169">
        <f t="shared" si="20"/>
        <v>0</v>
      </c>
      <c r="M346" s="49"/>
      <c r="N346" s="43"/>
      <c r="O346" s="43"/>
      <c r="P346" s="43"/>
      <c r="Q346" s="43"/>
      <c r="R346" s="43"/>
      <c r="S346" s="43"/>
      <c r="T346" s="43"/>
      <c r="U346" s="91"/>
      <c r="V346" s="43"/>
      <c r="W346" s="43"/>
      <c r="X346" s="43"/>
      <c r="Y346" s="38">
        <f>IF(G346=Precios!$AT$4,Precios!$AW$4,IF(G346=Precios!$AT$5,Precios!$AW$5,IF(G346=Precios!$AT$6,Precios!$AW$6,IF(G346=Precios!$AT$7,Precios!$AW$7,IF(G346=Precios!$AT$8,Precios!$AW$8,IF(G346=Precios!$AT$9,Precios!$AW$9,IF(G346=Precios!$AT$10,Precios!$AW$10,IF(G346=Precios!$AT$11,Precios!$AW$11,IF(G346=Precios!$AT$12,Precios!$AW$12,IF(G346=Precios!$AT$154,Precios!$AW$154,IF(G346=Precios!$AT$14,Precios!$AW$14,IF(G346=Precios!$AT$15,Precios!$AW$15,IF(G346=Precios!$AT$16,Precios!$AW$16,IF(G346=Precios!$AT$17,Precios!$AW$17,IF(G346=Precios!$AT$18,Precios!$AW$18,0)))))))))))))))*H346</f>
        <v>0</v>
      </c>
      <c r="Z346" s="46"/>
      <c r="AA346" s="271"/>
    </row>
    <row r="347" spans="1:27" x14ac:dyDescent="0.25">
      <c r="A347" s="234"/>
      <c r="B347" s="40"/>
      <c r="C347" s="41"/>
      <c r="D347" s="42"/>
      <c r="E347" s="42"/>
      <c r="F347" s="42"/>
      <c r="G347" s="48"/>
      <c r="H347" s="50"/>
      <c r="I347" s="168">
        <f>IF(G347=Precios!$AT$4,Precios!$AU$4,IF(G347=Precios!$AT$5,Precios!$AU$5,IF(G347=Precios!$AT$6,Precios!$AU$6,IF(G347=Precios!$AT$7,Precios!$AU$7,IF(G347=Precios!$AT$8,Precios!$AU$8,IF(G347=Precios!$AT$9,Precios!$AU$9,IF(G347=Precios!$AT$10,Precios!$AU$10,IF(G347=Precios!$AT$11,Precios!$AU$11,IF(G347=Precios!$AT$12,Precios!$AU$12,IF(G347=Precios!$AT$154,Precios!$AU$154,IF(G347=Precios!$AT$14,Precios!$AU$14,IF(G347=Precios!$AT$15,Precios!$AU$15,IF(G347=Precios!$AT$16,Precios!$AU$16,IF(G347=Precios!$AT$17,Precios!$AU$17,IF(G347=Precios!$AT$18,Precios!$AU$18,0)))))))))))))))</f>
        <v>0</v>
      </c>
      <c r="J347" s="50"/>
      <c r="K347" s="169">
        <f>+IF(J347=1,I347,IF(J347=2,I347*(1-Precios!$AZ$3),0))</f>
        <v>0</v>
      </c>
      <c r="L347" s="169">
        <f t="shared" si="20"/>
        <v>0</v>
      </c>
      <c r="M347" s="49"/>
      <c r="N347" s="43"/>
      <c r="O347" s="43"/>
      <c r="P347" s="43"/>
      <c r="Q347" s="43"/>
      <c r="R347" s="43"/>
      <c r="S347" s="43"/>
      <c r="T347" s="43"/>
      <c r="U347" s="91"/>
      <c r="V347" s="43"/>
      <c r="W347" s="43"/>
      <c r="X347" s="43"/>
      <c r="Y347" s="38">
        <f>IF(G347=Precios!$AT$4,Precios!$AW$4,IF(G347=Precios!$AT$5,Precios!$AW$5,IF(G347=Precios!$AT$6,Precios!$AW$6,IF(G347=Precios!$AT$7,Precios!$AW$7,IF(G347=Precios!$AT$8,Precios!$AW$8,IF(G347=Precios!$AT$9,Precios!$AW$9,IF(G347=Precios!$AT$10,Precios!$AW$10,IF(G347=Precios!$AT$11,Precios!$AW$11,IF(G347=Precios!$AT$12,Precios!$AW$12,IF(G347=Precios!$AT$154,Precios!$AW$154,IF(G347=Precios!$AT$14,Precios!$AW$14,IF(G347=Precios!$AT$15,Precios!$AW$15,IF(G347=Precios!$AT$16,Precios!$AW$16,IF(G347=Precios!$AT$17,Precios!$AW$17,IF(G347=Precios!$AT$18,Precios!$AW$18,0)))))))))))))))*H347</f>
        <v>0</v>
      </c>
      <c r="Z347" s="46"/>
      <c r="AA347" s="271"/>
    </row>
    <row r="348" spans="1:27" ht="15.75" thickBot="1" x14ac:dyDescent="0.3">
      <c r="A348" s="236"/>
      <c r="B348" s="237"/>
      <c r="C348" s="247"/>
      <c r="D348" s="239"/>
      <c r="E348" s="239"/>
      <c r="F348" s="239"/>
      <c r="G348" s="240"/>
      <c r="H348" s="241"/>
      <c r="I348" s="168">
        <f>IF(G348=Precios!$AT$4,Precios!$AU$4,IF(G348=Precios!$AT$5,Precios!$AU$5,IF(G348=Precios!$AT$6,Precios!$AU$6,IF(G348=Precios!$AT$7,Precios!$AU$7,IF(G348=Precios!$AT$8,Precios!$AU$8,IF(G348=Precios!$AT$9,Precios!$AU$9,IF(G348=Precios!$AT$10,Precios!$AU$10,IF(G348=Precios!$AT$11,Precios!$AU$11,IF(G348=Precios!$AT$12,Precios!$AU$12,IF(G348=Precios!$AT$154,Precios!$AU$154,IF(G348=Precios!$AT$14,Precios!$AU$14,IF(G348=Precios!$AT$15,Precios!$AU$15,IF(G348=Precios!$AT$16,Precios!$AU$16,IF(G348=Precios!$AT$17,Precios!$AU$17,IF(G348=Precios!$AT$18,Precios!$AU$18,0)))))))))))))))</f>
        <v>0</v>
      </c>
      <c r="J348" s="241"/>
      <c r="K348" s="243">
        <f>+IF(J348=1,I348,IF(J348=2,I348*(1-Precios!$AZ$3),0))</f>
        <v>0</v>
      </c>
      <c r="L348" s="243">
        <f t="shared" si="20"/>
        <v>0</v>
      </c>
      <c r="M348" s="272"/>
      <c r="N348" s="273"/>
      <c r="O348" s="273"/>
      <c r="P348" s="273"/>
      <c r="Q348" s="273"/>
      <c r="R348" s="273"/>
      <c r="S348" s="273"/>
      <c r="T348" s="273"/>
      <c r="U348" s="274"/>
      <c r="V348" s="273"/>
      <c r="W348" s="273"/>
      <c r="X348" s="273"/>
      <c r="Y348" s="281">
        <f>IF(G348=Precios!$AT$4,Precios!$AW$4,IF(G348=Precios!$AT$5,Precios!$AW$5,IF(G348=Precios!$AT$6,Precios!$AW$6,IF(G348=Precios!$AT$7,Precios!$AW$7,IF(G348=Precios!$AT$8,Precios!$AW$8,IF(G348=Precios!$AT$9,Precios!$AW$9,IF(G348=Precios!$AT$10,Precios!$AW$10,IF(G348=Precios!$AT$11,Precios!$AW$11,IF(G348=Precios!$AT$12,Precios!$AW$12,IF(G348=Precios!$AT$154,Precios!$AW$154,IF(G348=Precios!$AT$14,Precios!$AW$14,IF(G348=Precios!$AT$15,Precios!$AW$15,IF(G348=Precios!$AT$16,Precios!$AW$16,IF(G348=Precios!$AT$17,Precios!$AW$17,IF(G348=Precios!$AT$18,Precios!$AW$18,0)))))))))))))))*H348</f>
        <v>0</v>
      </c>
      <c r="Z348" s="275"/>
      <c r="AA348" s="276"/>
    </row>
    <row r="349" spans="1:27" x14ac:dyDescent="0.25">
      <c r="A349" s="225"/>
      <c r="B349" s="226"/>
      <c r="C349" s="227"/>
      <c r="D349" s="228"/>
      <c r="E349" s="228"/>
      <c r="F349" s="228"/>
      <c r="G349" s="230"/>
      <c r="H349" s="231"/>
      <c r="I349" s="232">
        <f>IF(G349=Precios!$AT$4,Precios!$AU$4,IF(G349=Precios!$AT$5,Precios!$AU$5,IF(G349=Precios!$AT$6,Precios!$AU$6,IF(G349=Precios!$AT$7,Precios!$AU$7,IF(G349=Precios!$AT$8,Precios!$AU$8,IF(G349=Precios!$AT$9,Precios!$AU$9,IF(G349=Precios!$AT$10,Precios!$AU$10,IF(G349=Precios!$AT$11,Precios!$AU$11,IF(G349=Precios!$AT$12,Precios!$AU$12,IF(G349=Precios!$AT$154,Precios!$AU$154,IF(G349=Precios!$AT$14,Precios!$AU$14,IF(G349=Precios!$AT$15,Precios!$AU$15,IF(G349=Precios!$AT$16,Precios!$AU$16,IF(G349=Precios!$AT$17,Precios!$AU$17,IF(G349=Precios!$AT$18,Precios!$AU$18,0)))))))))))))))</f>
        <v>0</v>
      </c>
      <c r="J349" s="230"/>
      <c r="K349" s="233">
        <f>+IF(J349=1,I349,IF(J349=2,I349*(1-Precios!$AZ$3),0))</f>
        <v>0</v>
      </c>
      <c r="L349" s="233">
        <f t="shared" si="20"/>
        <v>0</v>
      </c>
      <c r="M349" s="259">
        <f>+SUM(L349:L353)</f>
        <v>0</v>
      </c>
      <c r="N349" s="260">
        <f>+M349+P349+R349+S349</f>
        <v>0</v>
      </c>
      <c r="O349" s="261">
        <f>+IF(J349=1,N349*$O$273,0)</f>
        <v>0</v>
      </c>
      <c r="P349" s="262"/>
      <c r="Q349" s="263">
        <f>+N349-SUM(O349:P349)</f>
        <v>0</v>
      </c>
      <c r="R349" s="262"/>
      <c r="S349" s="262"/>
      <c r="T349" s="262"/>
      <c r="U349" s="264" t="e">
        <f>+(+O349+#REF!)/M349</f>
        <v>#REF!</v>
      </c>
      <c r="V349" s="265">
        <f>+Q349-SUM(R349:T349)</f>
        <v>0</v>
      </c>
      <c r="W349" s="266">
        <f>IF(J349=2,V349,0)</f>
        <v>0</v>
      </c>
      <c r="X349" s="267">
        <f>IF(J349=1,V349,0)</f>
        <v>0</v>
      </c>
      <c r="Y349" s="268">
        <f>IF(G349=Precios!$AT$4,Precios!$AW$4,IF(G349=Precios!$AT$5,Precios!$AW$5,IF(G349=Precios!$AT$6,Precios!$AW$6,IF(G349=Precios!$AT$7,Precios!$AW$7,IF(G349=Precios!$AT$8,Precios!$AW$8,IF(G349=Precios!$AT$9,Precios!$AW$9,IF(G349=Precios!$AT$10,Precios!$AW$10,IF(G349=Precios!$AT$11,Precios!$AW$11,IF(G349=Precios!$AT$12,Precios!$AW$12,IF(G349=Precios!$AT$154,Precios!$AW$154,IF(G349=Precios!$AT$14,Precios!$AW$14,IF(G349=Precios!$AT$15,Precios!$AW$15,IF(G349=Precios!$AT$16,Precios!$AW$16,IF(G349=Precios!$AT$17,Precios!$AW$17,IF(G349=Precios!$AT$18,Precios!$AW$18,0)))))))))))))))*H349</f>
        <v>0</v>
      </c>
      <c r="Z349" s="269">
        <f>+V349-SUM(Y349:Y353)</f>
        <v>0</v>
      </c>
      <c r="AA349" s="270" t="e">
        <f>+Z349/M349</f>
        <v>#DIV/0!</v>
      </c>
    </row>
    <row r="350" spans="1:27" x14ac:dyDescent="0.25">
      <c r="A350" s="234"/>
      <c r="B350" s="40"/>
      <c r="C350" s="41"/>
      <c r="D350" s="42"/>
      <c r="E350" s="42"/>
      <c r="F350" s="42"/>
      <c r="G350" s="48"/>
      <c r="H350" s="50"/>
      <c r="I350" s="168">
        <f>IF(G350=Precios!$AT$4,Precios!$AU$4,IF(G350=Precios!$AT$5,Precios!$AU$5,IF(G350=Precios!$AT$6,Precios!$AU$6,IF(G350=Precios!$AT$7,Precios!$AU$7,IF(G350=Precios!$AT$8,Precios!$AU$8,IF(G350=Precios!$AT$9,Precios!$AU$9,IF(G350=Precios!$AT$10,Precios!$AU$10,IF(G350=Precios!$AT$11,Precios!$AU$11,IF(G350=Precios!$AT$12,Precios!$AU$12,IF(G350=Precios!$AT$154,Precios!$AU$154,IF(G350=Precios!$AT$14,Precios!$AU$14,IF(G350=Precios!$AT$15,Precios!$AU$15,IF(G350=Precios!$AT$16,Precios!$AU$16,IF(G350=Precios!$AT$17,Precios!$AU$17,IF(G350=Precios!$AT$18,Precios!$AU$18,0)))))))))))))))</f>
        <v>0</v>
      </c>
      <c r="J350" s="50"/>
      <c r="K350" s="169">
        <f>+IF(J350=1,I350,IF(J350=2,I350*(1-Precios!$AZ$3),0))</f>
        <v>0</v>
      </c>
      <c r="L350" s="169">
        <f t="shared" si="20"/>
        <v>0</v>
      </c>
      <c r="M350" s="49"/>
      <c r="N350" s="43"/>
      <c r="O350" s="43"/>
      <c r="P350" s="43"/>
      <c r="Q350" s="43"/>
      <c r="R350" s="43"/>
      <c r="S350" s="43"/>
      <c r="T350" s="43"/>
      <c r="U350" s="91"/>
      <c r="V350" s="43"/>
      <c r="W350" s="43"/>
      <c r="X350" s="43"/>
      <c r="Y350" s="38">
        <f>IF(G350=Precios!$AT$4,Precios!$AW$4,IF(G350=Precios!$AT$5,Precios!$AW$5,IF(G350=Precios!$AT$6,Precios!$AW$6,IF(G350=Precios!$AT$7,Precios!$AW$7,IF(G350=Precios!$AT$8,Precios!$AW$8,IF(G350=Precios!$AT$9,Precios!$AW$9,IF(G350=Precios!$AT$10,Precios!$AW$10,IF(G350=Precios!$AT$11,Precios!$AW$11,IF(G350=Precios!$AT$12,Precios!$AW$12,IF(G350=Precios!$AT$154,Precios!$AW$154,IF(G350=Precios!$AT$14,Precios!$AW$14,IF(G350=Precios!$AT$15,Precios!$AW$15,IF(G350=Precios!$AT$16,Precios!$AW$16,IF(G350=Precios!$AT$17,Precios!$AW$17,IF(G350=Precios!$AT$18,Precios!$AW$18,0)))))))))))))))*H350</f>
        <v>0</v>
      </c>
      <c r="Z350" s="46"/>
      <c r="AA350" s="271"/>
    </row>
    <row r="351" spans="1:27" x14ac:dyDescent="0.25">
      <c r="A351" s="234"/>
      <c r="B351" s="40"/>
      <c r="C351" s="41"/>
      <c r="D351" s="42"/>
      <c r="E351" s="42"/>
      <c r="F351" s="42"/>
      <c r="G351" s="48"/>
      <c r="H351" s="50"/>
      <c r="I351" s="168">
        <f>IF(G351=Precios!$AT$4,Precios!$AU$4,IF(G351=Precios!$AT$5,Precios!$AU$5,IF(G351=Precios!$AT$6,Precios!$AU$6,IF(G351=Precios!$AT$7,Precios!$AU$7,IF(G351=Precios!$AT$8,Precios!$AU$8,IF(G351=Precios!$AT$9,Precios!$AU$9,IF(G351=Precios!$AT$10,Precios!$AU$10,IF(G351=Precios!$AT$11,Precios!$AU$11,IF(G351=Precios!$AT$12,Precios!$AU$12,IF(G351=Precios!$AT$154,Precios!$AU$154,IF(G351=Precios!$AT$14,Precios!$AU$14,IF(G351=Precios!$AT$15,Precios!$AU$15,IF(G351=Precios!$AT$16,Precios!$AU$16,IF(G351=Precios!$AT$17,Precios!$AU$17,IF(G351=Precios!$AT$18,Precios!$AU$18,0)))))))))))))))</f>
        <v>0</v>
      </c>
      <c r="J351" s="50"/>
      <c r="K351" s="169">
        <f>+IF(J351=1,I351,IF(J351=2,I351*(1-Precios!$AZ$3),0))</f>
        <v>0</v>
      </c>
      <c r="L351" s="169">
        <f t="shared" si="20"/>
        <v>0</v>
      </c>
      <c r="M351" s="49"/>
      <c r="N351" s="43"/>
      <c r="O351" s="43"/>
      <c r="P351" s="43"/>
      <c r="Q351" s="43"/>
      <c r="R351" s="43"/>
      <c r="S351" s="43"/>
      <c r="T351" s="43"/>
      <c r="U351" s="91"/>
      <c r="V351" s="43"/>
      <c r="W351" s="43"/>
      <c r="X351" s="43"/>
      <c r="Y351" s="38">
        <f>IF(G351=Precios!$AT$4,Precios!$AW$4,IF(G351=Precios!$AT$5,Precios!$AW$5,IF(G351=Precios!$AT$6,Precios!$AW$6,IF(G351=Precios!$AT$7,Precios!$AW$7,IF(G351=Precios!$AT$8,Precios!$AW$8,IF(G351=Precios!$AT$9,Precios!$AW$9,IF(G351=Precios!$AT$10,Precios!$AW$10,IF(G351=Precios!$AT$11,Precios!$AW$11,IF(G351=Precios!$AT$12,Precios!$AW$12,IF(G351=Precios!$AT$154,Precios!$AW$154,IF(G351=Precios!$AT$14,Precios!$AW$14,IF(G351=Precios!$AT$15,Precios!$AW$15,IF(G351=Precios!$AT$16,Precios!$AW$16,IF(G351=Precios!$AT$17,Precios!$AW$17,IF(G351=Precios!$AT$18,Precios!$AW$18,0)))))))))))))))*H351</f>
        <v>0</v>
      </c>
      <c r="Z351" s="46"/>
      <c r="AA351" s="271"/>
    </row>
    <row r="352" spans="1:27" x14ac:dyDescent="0.25">
      <c r="A352" s="234"/>
      <c r="B352" s="40"/>
      <c r="C352" s="41"/>
      <c r="D352" s="42"/>
      <c r="E352" s="42"/>
      <c r="F352" s="42"/>
      <c r="G352" s="48"/>
      <c r="H352" s="50"/>
      <c r="I352" s="168">
        <f>IF(G352=Precios!$AT$4,Precios!$AU$4,IF(G352=Precios!$AT$5,Precios!$AU$5,IF(G352=Precios!$AT$6,Precios!$AU$6,IF(G352=Precios!$AT$7,Precios!$AU$7,IF(G352=Precios!$AT$8,Precios!$AU$8,IF(G352=Precios!$AT$9,Precios!$AU$9,IF(G352=Precios!$AT$10,Precios!$AU$10,IF(G352=Precios!$AT$11,Precios!$AU$11,IF(G352=Precios!$AT$12,Precios!$AU$12,IF(G352=Precios!$AT$154,Precios!$AU$154,IF(G352=Precios!$AT$14,Precios!$AU$14,IF(G352=Precios!$AT$15,Precios!$AU$15,IF(G352=Precios!$AT$16,Precios!$AU$16,IF(G352=Precios!$AT$17,Precios!$AU$17,IF(G352=Precios!$AT$18,Precios!$AU$18,0)))))))))))))))</f>
        <v>0</v>
      </c>
      <c r="J352" s="50"/>
      <c r="K352" s="169">
        <f>+IF(J352=1,I352,IF(J352=2,I352*(1-Precios!$AZ$3),0))</f>
        <v>0</v>
      </c>
      <c r="L352" s="169">
        <f t="shared" si="20"/>
        <v>0</v>
      </c>
      <c r="M352" s="49"/>
      <c r="N352" s="43"/>
      <c r="O352" s="43"/>
      <c r="P352" s="43"/>
      <c r="Q352" s="43"/>
      <c r="R352" s="43"/>
      <c r="S352" s="43"/>
      <c r="T352" s="43"/>
      <c r="U352" s="91"/>
      <c r="V352" s="43"/>
      <c r="W352" s="43"/>
      <c r="X352" s="43"/>
      <c r="Y352" s="38">
        <f>IF(G352=Precios!$AT$4,Precios!$AW$4,IF(G352=Precios!$AT$5,Precios!$AW$5,IF(G352=Precios!$AT$6,Precios!$AW$6,IF(G352=Precios!$AT$7,Precios!$AW$7,IF(G352=Precios!$AT$8,Precios!$AW$8,IF(G352=Precios!$AT$9,Precios!$AW$9,IF(G352=Precios!$AT$10,Precios!$AW$10,IF(G352=Precios!$AT$11,Precios!$AW$11,IF(G352=Precios!$AT$12,Precios!$AW$12,IF(G352=Precios!$AT$154,Precios!$AW$154,IF(G352=Precios!$AT$14,Precios!$AW$14,IF(G352=Precios!$AT$15,Precios!$AW$15,IF(G352=Precios!$AT$16,Precios!$AW$16,IF(G352=Precios!$AT$17,Precios!$AW$17,IF(G352=Precios!$AT$18,Precios!$AW$18,0)))))))))))))))*H352</f>
        <v>0</v>
      </c>
      <c r="Z352" s="46"/>
      <c r="AA352" s="271"/>
    </row>
    <row r="353" spans="1:27" ht="15.75" thickBot="1" x14ac:dyDescent="0.3">
      <c r="A353" s="236"/>
      <c r="B353" s="237"/>
      <c r="C353" s="247"/>
      <c r="D353" s="239"/>
      <c r="E353" s="239"/>
      <c r="F353" s="239"/>
      <c r="G353" s="240"/>
      <c r="H353" s="241"/>
      <c r="I353" s="168">
        <f>IF(G353=Precios!$AT$4,Precios!$AU$4,IF(G353=Precios!$AT$5,Precios!$AU$5,IF(G353=Precios!$AT$6,Precios!$AU$6,IF(G353=Precios!$AT$7,Precios!$AU$7,IF(G353=Precios!$AT$8,Precios!$AU$8,IF(G353=Precios!$AT$9,Precios!$AU$9,IF(G353=Precios!$AT$10,Precios!$AU$10,IF(G353=Precios!$AT$11,Precios!$AU$11,IF(G353=Precios!$AT$12,Precios!$AU$12,IF(G353=Precios!$AT$154,Precios!$AU$154,IF(G353=Precios!$AT$14,Precios!$AU$14,IF(G353=Precios!$AT$15,Precios!$AU$15,IF(G353=Precios!$AT$16,Precios!$AU$16,IF(G353=Precios!$AT$17,Precios!$AU$17,IF(G353=Precios!$AT$18,Precios!$AU$18,0)))))))))))))))</f>
        <v>0</v>
      </c>
      <c r="J353" s="241"/>
      <c r="K353" s="243">
        <f>+IF(J353=1,I353,IF(J353=2,I353*(1-Precios!$AZ$3),0))</f>
        <v>0</v>
      </c>
      <c r="L353" s="243">
        <f t="shared" si="20"/>
        <v>0</v>
      </c>
      <c r="M353" s="272"/>
      <c r="N353" s="273"/>
      <c r="O353" s="273"/>
      <c r="P353" s="273"/>
      <c r="Q353" s="273"/>
      <c r="R353" s="273"/>
      <c r="S353" s="273"/>
      <c r="T353" s="273"/>
      <c r="U353" s="274"/>
      <c r="V353" s="273"/>
      <c r="W353" s="273"/>
      <c r="X353" s="273"/>
      <c r="Y353" s="281">
        <f>IF(G353=Precios!$AT$4,Precios!$AW$4,IF(G353=Precios!$AT$5,Precios!$AW$5,IF(G353=Precios!$AT$6,Precios!$AW$6,IF(G353=Precios!$AT$7,Precios!$AW$7,IF(G353=Precios!$AT$8,Precios!$AW$8,IF(G353=Precios!$AT$9,Precios!$AW$9,IF(G353=Precios!$AT$10,Precios!$AW$10,IF(G353=Precios!$AT$11,Precios!$AW$11,IF(G353=Precios!$AT$12,Precios!$AW$12,IF(G353=Precios!$AT$154,Precios!$AW$154,IF(G353=Precios!$AT$14,Precios!$AW$14,IF(G353=Precios!$AT$15,Precios!$AW$15,IF(G353=Precios!$AT$16,Precios!$AW$16,IF(G353=Precios!$AT$17,Precios!$AW$17,IF(G353=Precios!$AT$18,Precios!$AW$18,0)))))))))))))))*H353</f>
        <v>0</v>
      </c>
      <c r="Z353" s="275"/>
      <c r="AA353" s="276"/>
    </row>
    <row r="354" spans="1:27" x14ac:dyDescent="0.25">
      <c r="A354" s="225"/>
      <c r="B354" s="226"/>
      <c r="C354" s="227"/>
      <c r="D354" s="228"/>
      <c r="E354" s="228"/>
      <c r="F354" s="228"/>
      <c r="G354" s="230"/>
      <c r="H354" s="231"/>
      <c r="I354" s="232">
        <f>IF(G354=Precios!$AT$4,Precios!$AU$4,IF(G354=Precios!$AT$5,Precios!$AU$5,IF(G354=Precios!$AT$6,Precios!$AU$6,IF(G354=Precios!$AT$7,Precios!$AU$7,IF(G354=Precios!$AT$8,Precios!$AU$8,IF(G354=Precios!$AT$9,Precios!$AU$9,IF(G354=Precios!$AT$10,Precios!$AU$10,IF(G354=Precios!$AT$11,Precios!$AU$11,IF(G354=Precios!$AT$12,Precios!$AU$12,IF(G354=Precios!$AT$154,Precios!$AU$154,IF(G354=Precios!$AT$14,Precios!$AU$14,IF(G354=Precios!$AT$15,Precios!$AU$15,IF(G354=Precios!$AT$16,Precios!$AU$16,IF(G354=Precios!$AT$17,Precios!$AU$17,IF(G354=Precios!$AT$18,Precios!$AU$18,0)))))))))))))))</f>
        <v>0</v>
      </c>
      <c r="J354" s="230"/>
      <c r="K354" s="233">
        <f>+IF(J354=1,I354,IF(J354=2,I354*(1-Precios!$AZ$3),0))</f>
        <v>0</v>
      </c>
      <c r="L354" s="233">
        <f t="shared" ref="L354:L363" si="21">H354*K354</f>
        <v>0</v>
      </c>
      <c r="M354" s="259">
        <f>+SUM(L354:L358)</f>
        <v>0</v>
      </c>
      <c r="N354" s="260">
        <f>+M354+P354+R354+S354</f>
        <v>0</v>
      </c>
      <c r="O354" s="261">
        <f>+IF(J354=1,N354*$O$273,0)</f>
        <v>0</v>
      </c>
      <c r="P354" s="262"/>
      <c r="Q354" s="263">
        <f>+N354-SUM(O354:P354)</f>
        <v>0</v>
      </c>
      <c r="R354" s="262"/>
      <c r="S354" s="262"/>
      <c r="T354" s="262"/>
      <c r="U354" s="264" t="e">
        <f>+(+O354+#REF!)/M354</f>
        <v>#REF!</v>
      </c>
      <c r="V354" s="265">
        <f>+Q354-SUM(R354:T354)</f>
        <v>0</v>
      </c>
      <c r="W354" s="266">
        <f>IF(J354=2,V354,0)</f>
        <v>0</v>
      </c>
      <c r="X354" s="267">
        <f>IF(J354=1,V354,0)</f>
        <v>0</v>
      </c>
      <c r="Y354" s="268">
        <f>IF(G354=Precios!$AT$4,Precios!$AW$4,IF(G354=Precios!$AT$5,Precios!$AW$5,IF(G354=Precios!$AT$6,Precios!$AW$6,IF(G354=Precios!$AT$7,Precios!$AW$7,IF(G354=Precios!$AT$8,Precios!$AW$8,IF(G354=Precios!$AT$9,Precios!$AW$9,IF(G354=Precios!$AT$10,Precios!$AW$10,IF(G354=Precios!$AT$11,Precios!$AW$11,IF(G354=Precios!$AT$12,Precios!$AW$12,IF(G354=Precios!$AT$154,Precios!$AW$154,IF(G354=Precios!$AT$14,Precios!$AW$14,IF(G354=Precios!$AT$15,Precios!$AW$15,IF(G354=Precios!$AT$16,Precios!$AW$16,IF(G354=Precios!$AT$17,Precios!$AW$17,IF(G354=Precios!$AT$18,Precios!$AW$18,0)))))))))))))))*H354</f>
        <v>0</v>
      </c>
      <c r="Z354" s="269">
        <f>+V354-SUM(Y354:Y358)</f>
        <v>0</v>
      </c>
      <c r="AA354" s="270" t="e">
        <f>+Z354/M354</f>
        <v>#DIV/0!</v>
      </c>
    </row>
    <row r="355" spans="1:27" x14ac:dyDescent="0.25">
      <c r="A355" s="234"/>
      <c r="B355" s="40"/>
      <c r="C355" s="41"/>
      <c r="D355" s="42"/>
      <c r="E355" s="42"/>
      <c r="F355" s="42"/>
      <c r="G355" s="48"/>
      <c r="H355" s="50"/>
      <c r="I355" s="168">
        <f>IF(G355=Precios!$AT$4,Precios!$AU$4,IF(G355=Precios!$AT$5,Precios!$AU$5,IF(G355=Precios!$AT$6,Precios!$AU$6,IF(G355=Precios!$AT$7,Precios!$AU$7,IF(G355=Precios!$AT$8,Precios!$AU$8,IF(G355=Precios!$AT$9,Precios!$AU$9,IF(G355=Precios!$AT$10,Precios!$AU$10,IF(G355=Precios!$AT$11,Precios!$AU$11,IF(G355=Precios!$AT$12,Precios!$AU$12,IF(G355=Precios!$AT$154,Precios!$AU$154,IF(G355=Precios!$AT$14,Precios!$AU$14,IF(G355=Precios!$AT$15,Precios!$AU$15,IF(G355=Precios!$AT$16,Precios!$AU$16,IF(G355=Precios!$AT$17,Precios!$AU$17,IF(G355=Precios!$AT$18,Precios!$AU$18,0)))))))))))))))</f>
        <v>0</v>
      </c>
      <c r="J355" s="50"/>
      <c r="K355" s="169">
        <f>+IF(J355=1,I355,IF(J355=2,I355*(1-Precios!$AZ$3),0))</f>
        <v>0</v>
      </c>
      <c r="L355" s="169">
        <f t="shared" si="21"/>
        <v>0</v>
      </c>
      <c r="M355" s="49"/>
      <c r="N355" s="43"/>
      <c r="O355" s="43"/>
      <c r="P355" s="43"/>
      <c r="Q355" s="43"/>
      <c r="R355" s="43"/>
      <c r="S355" s="43"/>
      <c r="T355" s="43"/>
      <c r="U355" s="91"/>
      <c r="V355" s="43"/>
      <c r="W355" s="43"/>
      <c r="X355" s="43"/>
      <c r="Y355" s="38">
        <f>IF(G355=Precios!$AT$4,Precios!$AW$4,IF(G355=Precios!$AT$5,Precios!$AW$5,IF(G355=Precios!$AT$6,Precios!$AW$6,IF(G355=Precios!$AT$7,Precios!$AW$7,IF(G355=Precios!$AT$8,Precios!$AW$8,IF(G355=Precios!$AT$9,Precios!$AW$9,IF(G355=Precios!$AT$10,Precios!$AW$10,IF(G355=Precios!$AT$11,Precios!$AW$11,IF(G355=Precios!$AT$12,Precios!$AW$12,IF(G355=Precios!$AT$154,Precios!$AW$154,IF(G355=Precios!$AT$14,Precios!$AW$14,IF(G355=Precios!$AT$15,Precios!$AW$15,IF(G355=Precios!$AT$16,Precios!$AW$16,IF(G355=Precios!$AT$17,Precios!$AW$17,IF(G355=Precios!$AT$18,Precios!$AW$18,0)))))))))))))))*H355</f>
        <v>0</v>
      </c>
      <c r="Z355" s="46"/>
      <c r="AA355" s="271"/>
    </row>
    <row r="356" spans="1:27" x14ac:dyDescent="0.25">
      <c r="A356" s="234"/>
      <c r="B356" s="40"/>
      <c r="C356" s="41"/>
      <c r="D356" s="42"/>
      <c r="E356" s="42"/>
      <c r="F356" s="42"/>
      <c r="G356" s="48"/>
      <c r="H356" s="50"/>
      <c r="I356" s="168">
        <f>IF(G356=Precios!$AT$4,Precios!$AU$4,IF(G356=Precios!$AT$5,Precios!$AU$5,IF(G356=Precios!$AT$6,Precios!$AU$6,IF(G356=Precios!$AT$7,Precios!$AU$7,IF(G356=Precios!$AT$8,Precios!$AU$8,IF(G356=Precios!$AT$9,Precios!$AU$9,IF(G356=Precios!$AT$10,Precios!$AU$10,IF(G356=Precios!$AT$11,Precios!$AU$11,IF(G356=Precios!$AT$12,Precios!$AU$12,IF(G356=Precios!$AT$154,Precios!$AU$154,IF(G356=Precios!$AT$14,Precios!$AU$14,IF(G356=Precios!$AT$15,Precios!$AU$15,IF(G356=Precios!$AT$16,Precios!$AU$16,IF(G356=Precios!$AT$17,Precios!$AU$17,IF(G356=Precios!$AT$18,Precios!$AU$18,0)))))))))))))))</f>
        <v>0</v>
      </c>
      <c r="J356" s="50"/>
      <c r="K356" s="169">
        <f>+IF(J356=1,I356,IF(J356=2,I356*(1-Precios!$AZ$3),0))</f>
        <v>0</v>
      </c>
      <c r="L356" s="169">
        <f t="shared" si="21"/>
        <v>0</v>
      </c>
      <c r="M356" s="49"/>
      <c r="N356" s="43"/>
      <c r="O356" s="43"/>
      <c r="P356" s="43"/>
      <c r="Q356" s="43"/>
      <c r="R356" s="43"/>
      <c r="S356" s="43"/>
      <c r="T356" s="43"/>
      <c r="U356" s="91"/>
      <c r="V356" s="43"/>
      <c r="W356" s="43"/>
      <c r="X356" s="43"/>
      <c r="Y356" s="38">
        <f>IF(G356=Precios!$AT$4,Precios!$AW$4,IF(G356=Precios!$AT$5,Precios!$AW$5,IF(G356=Precios!$AT$6,Precios!$AW$6,IF(G356=Precios!$AT$7,Precios!$AW$7,IF(G356=Precios!$AT$8,Precios!$AW$8,IF(G356=Precios!$AT$9,Precios!$AW$9,IF(G356=Precios!$AT$10,Precios!$AW$10,IF(G356=Precios!$AT$11,Precios!$AW$11,IF(G356=Precios!$AT$12,Precios!$AW$12,IF(G356=Precios!$AT$154,Precios!$AW$154,IF(G356=Precios!$AT$14,Precios!$AW$14,IF(G356=Precios!$AT$15,Precios!$AW$15,IF(G356=Precios!$AT$16,Precios!$AW$16,IF(G356=Precios!$AT$17,Precios!$AW$17,IF(G356=Precios!$AT$18,Precios!$AW$18,0)))))))))))))))*H356</f>
        <v>0</v>
      </c>
      <c r="Z356" s="46"/>
      <c r="AA356" s="271"/>
    </row>
    <row r="357" spans="1:27" x14ac:dyDescent="0.25">
      <c r="A357" s="234"/>
      <c r="B357" s="40"/>
      <c r="C357" s="41"/>
      <c r="D357" s="42"/>
      <c r="E357" s="42"/>
      <c r="F357" s="42"/>
      <c r="G357" s="48"/>
      <c r="H357" s="50"/>
      <c r="I357" s="168">
        <f>IF(G357=Precios!$AT$4,Precios!$AU$4,IF(G357=Precios!$AT$5,Precios!$AU$5,IF(G357=Precios!$AT$6,Precios!$AU$6,IF(G357=Precios!$AT$7,Precios!$AU$7,IF(G357=Precios!$AT$8,Precios!$AU$8,IF(G357=Precios!$AT$9,Precios!$AU$9,IF(G357=Precios!$AT$10,Precios!$AU$10,IF(G357=Precios!$AT$11,Precios!$AU$11,IF(G357=Precios!$AT$12,Precios!$AU$12,IF(G357=Precios!$AT$154,Precios!$AU$154,IF(G357=Precios!$AT$14,Precios!$AU$14,IF(G357=Precios!$AT$15,Precios!$AU$15,IF(G357=Precios!$AT$16,Precios!$AU$16,IF(G357=Precios!$AT$17,Precios!$AU$17,IF(G357=Precios!$AT$18,Precios!$AU$18,0)))))))))))))))</f>
        <v>0</v>
      </c>
      <c r="J357" s="50"/>
      <c r="K357" s="169">
        <f>+IF(J357=1,I357,IF(J357=2,I357*(1-Precios!$AZ$3),0))</f>
        <v>0</v>
      </c>
      <c r="L357" s="169">
        <f t="shared" si="21"/>
        <v>0</v>
      </c>
      <c r="M357" s="49"/>
      <c r="N357" s="43"/>
      <c r="O357" s="43"/>
      <c r="P357" s="43"/>
      <c r="Q357" s="43"/>
      <c r="R357" s="43"/>
      <c r="S357" s="43"/>
      <c r="T357" s="43"/>
      <c r="U357" s="91"/>
      <c r="V357" s="43"/>
      <c r="W357" s="43"/>
      <c r="X357" s="43"/>
      <c r="Y357" s="38">
        <f>IF(G357=Precios!$AT$4,Precios!$AW$4,IF(G357=Precios!$AT$5,Precios!$AW$5,IF(G357=Precios!$AT$6,Precios!$AW$6,IF(G357=Precios!$AT$7,Precios!$AW$7,IF(G357=Precios!$AT$8,Precios!$AW$8,IF(G357=Precios!$AT$9,Precios!$AW$9,IF(G357=Precios!$AT$10,Precios!$AW$10,IF(G357=Precios!$AT$11,Precios!$AW$11,IF(G357=Precios!$AT$12,Precios!$AW$12,IF(G357=Precios!$AT$154,Precios!$AW$154,IF(G357=Precios!$AT$14,Precios!$AW$14,IF(G357=Precios!$AT$15,Precios!$AW$15,IF(G357=Precios!$AT$16,Precios!$AW$16,IF(G357=Precios!$AT$17,Precios!$AW$17,IF(G357=Precios!$AT$18,Precios!$AW$18,0)))))))))))))))*H357</f>
        <v>0</v>
      </c>
      <c r="Z357" s="46"/>
      <c r="AA357" s="271"/>
    </row>
    <row r="358" spans="1:27" ht="15.75" thickBot="1" x14ac:dyDescent="0.3">
      <c r="A358" s="236"/>
      <c r="B358" s="237"/>
      <c r="C358" s="247"/>
      <c r="D358" s="239"/>
      <c r="E358" s="239"/>
      <c r="F358" s="239"/>
      <c r="G358" s="240"/>
      <c r="H358" s="241"/>
      <c r="I358" s="168">
        <f>IF(G358=Precios!$AT$4,Precios!$AU$4,IF(G358=Precios!$AT$5,Precios!$AU$5,IF(G358=Precios!$AT$6,Precios!$AU$6,IF(G358=Precios!$AT$7,Precios!$AU$7,IF(G358=Precios!$AT$8,Precios!$AU$8,IF(G358=Precios!$AT$9,Precios!$AU$9,IF(G358=Precios!$AT$10,Precios!$AU$10,IF(G358=Precios!$AT$11,Precios!$AU$11,IF(G358=Precios!$AT$12,Precios!$AU$12,IF(G358=Precios!$AT$154,Precios!$AU$154,IF(G358=Precios!$AT$14,Precios!$AU$14,IF(G358=Precios!$AT$15,Precios!$AU$15,IF(G358=Precios!$AT$16,Precios!$AU$16,IF(G358=Precios!$AT$17,Precios!$AU$17,IF(G358=Precios!$AT$18,Precios!$AU$18,0)))))))))))))))</f>
        <v>0</v>
      </c>
      <c r="J358" s="241"/>
      <c r="K358" s="243">
        <f>+IF(J358=1,I358,IF(J358=2,I358*(1-Precios!$AZ$3),0))</f>
        <v>0</v>
      </c>
      <c r="L358" s="243">
        <f t="shared" si="21"/>
        <v>0</v>
      </c>
      <c r="M358" s="272"/>
      <c r="N358" s="273"/>
      <c r="O358" s="273"/>
      <c r="P358" s="273"/>
      <c r="Q358" s="273"/>
      <c r="R358" s="273"/>
      <c r="S358" s="273"/>
      <c r="T358" s="273"/>
      <c r="U358" s="274"/>
      <c r="V358" s="273"/>
      <c r="W358" s="273"/>
      <c r="X358" s="273"/>
      <c r="Y358" s="281">
        <f>IF(G358=Precios!$AT$4,Precios!$AW$4,IF(G358=Precios!$AT$5,Precios!$AW$5,IF(G358=Precios!$AT$6,Precios!$AW$6,IF(G358=Precios!$AT$7,Precios!$AW$7,IF(G358=Precios!$AT$8,Precios!$AW$8,IF(G358=Precios!$AT$9,Precios!$AW$9,IF(G358=Precios!$AT$10,Precios!$AW$10,IF(G358=Precios!$AT$11,Precios!$AW$11,IF(G358=Precios!$AT$12,Precios!$AW$12,IF(G358=Precios!$AT$154,Precios!$AW$154,IF(G358=Precios!$AT$14,Precios!$AW$14,IF(G358=Precios!$AT$15,Precios!$AW$15,IF(G358=Precios!$AT$16,Precios!$AW$16,IF(G358=Precios!$AT$17,Precios!$AW$17,IF(G358=Precios!$AT$18,Precios!$AW$18,0)))))))))))))))*H358</f>
        <v>0</v>
      </c>
      <c r="Z358" s="275"/>
      <c r="AA358" s="276"/>
    </row>
    <row r="359" spans="1:27" x14ac:dyDescent="0.25">
      <c r="A359" s="225"/>
      <c r="B359" s="226"/>
      <c r="C359" s="227"/>
      <c r="D359" s="228"/>
      <c r="E359" s="228"/>
      <c r="F359" s="228"/>
      <c r="G359" s="230"/>
      <c r="H359" s="231"/>
      <c r="I359" s="232">
        <f>IF(G359=Precios!$AT$4,Precios!$AU$4,IF(G359=Precios!$AT$5,Precios!$AU$5,IF(G359=Precios!$AT$6,Precios!$AU$6,IF(G359=Precios!$AT$7,Precios!$AU$7,IF(G359=Precios!$AT$8,Precios!$AU$8,IF(G359=Precios!$AT$9,Precios!$AU$9,IF(G359=Precios!$AT$10,Precios!$AU$10,IF(G359=Precios!$AT$11,Precios!$AU$11,IF(G359=Precios!$AT$12,Precios!$AU$12,IF(G359=Precios!$AT$154,Precios!$AU$154,IF(G359=Precios!$AT$14,Precios!$AU$14,IF(G359=Precios!$AT$15,Precios!$AU$15,IF(G359=Precios!$AT$16,Precios!$AU$16,IF(G359=Precios!$AT$17,Precios!$AU$17,IF(G359=Precios!$AT$18,Precios!$AU$18,0)))))))))))))))</f>
        <v>0</v>
      </c>
      <c r="J359" s="230"/>
      <c r="K359" s="233">
        <f>+IF(J359=1,I359,IF(J359=2,I359*(1-Precios!$AZ$3),0))</f>
        <v>0</v>
      </c>
      <c r="L359" s="233">
        <f t="shared" si="21"/>
        <v>0</v>
      </c>
      <c r="M359" s="259">
        <f>+SUM(L359:L363)</f>
        <v>0</v>
      </c>
      <c r="N359" s="260">
        <f>+M359+P359+R359+S359</f>
        <v>0</v>
      </c>
      <c r="O359" s="261">
        <f>+IF(J359=1,N359*$O$273,0)</f>
        <v>0</v>
      </c>
      <c r="P359" s="262"/>
      <c r="Q359" s="263">
        <f>+N359-SUM(O359:P359)</f>
        <v>0</v>
      </c>
      <c r="R359" s="262"/>
      <c r="S359" s="262"/>
      <c r="T359" s="262"/>
      <c r="U359" s="264" t="e">
        <f>+(+O359+#REF!)/M359</f>
        <v>#REF!</v>
      </c>
      <c r="V359" s="265">
        <f>+Q359-SUM(R359:T359)</f>
        <v>0</v>
      </c>
      <c r="W359" s="266">
        <f>IF(J359=2,V359,0)</f>
        <v>0</v>
      </c>
      <c r="X359" s="267">
        <f>IF(J359=1,V359,0)</f>
        <v>0</v>
      </c>
      <c r="Y359" s="268">
        <f>IF(G359=Precios!$AT$4,Precios!$AW$4,IF(G359=Precios!$AT$5,Precios!$AW$5,IF(G359=Precios!$AT$6,Precios!$AW$6,IF(G359=Precios!$AT$7,Precios!$AW$7,IF(G359=Precios!$AT$8,Precios!$AW$8,IF(G359=Precios!$AT$9,Precios!$AW$9,IF(G359=Precios!$AT$10,Precios!$AW$10,IF(G359=Precios!$AT$11,Precios!$AW$11,IF(G359=Precios!$AT$12,Precios!$AW$12,IF(G359=Precios!$AT$154,Precios!$AW$154,IF(G359=Precios!$AT$14,Precios!$AW$14,IF(G359=Precios!$AT$15,Precios!$AW$15,IF(G359=Precios!$AT$16,Precios!$AW$16,IF(G359=Precios!$AT$17,Precios!$AW$17,IF(G359=Precios!$AT$18,Precios!$AW$18,0)))))))))))))))*H359</f>
        <v>0</v>
      </c>
      <c r="Z359" s="269">
        <f>+V359-SUM(Y359:Y363)</f>
        <v>0</v>
      </c>
      <c r="AA359" s="270" t="e">
        <f>+Z359/M359</f>
        <v>#DIV/0!</v>
      </c>
    </row>
    <row r="360" spans="1:27" x14ac:dyDescent="0.25">
      <c r="A360" s="234"/>
      <c r="B360" s="40"/>
      <c r="C360" s="41"/>
      <c r="D360" s="42"/>
      <c r="E360" s="42"/>
      <c r="F360" s="42"/>
      <c r="G360" s="48"/>
      <c r="H360" s="50"/>
      <c r="I360" s="168">
        <f>IF(G360=Precios!$AT$4,Precios!$AU$4,IF(G360=Precios!$AT$5,Precios!$AU$5,IF(G360=Precios!$AT$6,Precios!$AU$6,IF(G360=Precios!$AT$7,Precios!$AU$7,IF(G360=Precios!$AT$8,Precios!$AU$8,IF(G360=Precios!$AT$9,Precios!$AU$9,IF(G360=Precios!$AT$10,Precios!$AU$10,IF(G360=Precios!$AT$11,Precios!$AU$11,IF(G360=Precios!$AT$12,Precios!$AU$12,IF(G360=Precios!$AT$154,Precios!$AU$154,IF(G360=Precios!$AT$14,Precios!$AU$14,IF(G360=Precios!$AT$15,Precios!$AU$15,IF(G360=Precios!$AT$16,Precios!$AU$16,IF(G360=Precios!$AT$17,Precios!$AU$17,IF(G360=Precios!$AT$18,Precios!$AU$18,0)))))))))))))))</f>
        <v>0</v>
      </c>
      <c r="J360" s="50"/>
      <c r="K360" s="169">
        <f>+IF(J360=1,I360,IF(J360=2,I360*(1-Precios!$AZ$3),0))</f>
        <v>0</v>
      </c>
      <c r="L360" s="169">
        <f t="shared" si="21"/>
        <v>0</v>
      </c>
      <c r="M360" s="49"/>
      <c r="N360" s="43"/>
      <c r="O360" s="43"/>
      <c r="P360" s="43"/>
      <c r="Q360" s="43"/>
      <c r="R360" s="43"/>
      <c r="S360" s="43"/>
      <c r="T360" s="43"/>
      <c r="U360" s="91"/>
      <c r="V360" s="43"/>
      <c r="W360" s="43"/>
      <c r="X360" s="43"/>
      <c r="Y360" s="38">
        <f>IF(G360=Precios!$AT$4,Precios!$AW$4,IF(G360=Precios!$AT$5,Precios!$AW$5,IF(G360=Precios!$AT$6,Precios!$AW$6,IF(G360=Precios!$AT$7,Precios!$AW$7,IF(G360=Precios!$AT$8,Precios!$AW$8,IF(G360=Precios!$AT$9,Precios!$AW$9,IF(G360=Precios!$AT$10,Precios!$AW$10,IF(G360=Precios!$AT$11,Precios!$AW$11,IF(G360=Precios!$AT$12,Precios!$AW$12,IF(G360=Precios!$AT$154,Precios!$AW$154,IF(G360=Precios!$AT$14,Precios!$AW$14,IF(G360=Precios!$AT$15,Precios!$AW$15,IF(G360=Precios!$AT$16,Precios!$AW$16,IF(G360=Precios!$AT$17,Precios!$AW$17,IF(G360=Precios!$AT$18,Precios!$AW$18,0)))))))))))))))*H360</f>
        <v>0</v>
      </c>
      <c r="Z360" s="46"/>
      <c r="AA360" s="271"/>
    </row>
    <row r="361" spans="1:27" x14ac:dyDescent="0.25">
      <c r="A361" s="234"/>
      <c r="B361" s="40"/>
      <c r="C361" s="41"/>
      <c r="D361" s="42"/>
      <c r="E361" s="42"/>
      <c r="F361" s="42"/>
      <c r="G361" s="48"/>
      <c r="H361" s="50"/>
      <c r="I361" s="168">
        <f>IF(G361=Precios!$AT$4,Precios!$AU$4,IF(G361=Precios!$AT$5,Precios!$AU$5,IF(G361=Precios!$AT$6,Precios!$AU$6,IF(G361=Precios!$AT$7,Precios!$AU$7,IF(G361=Precios!$AT$8,Precios!$AU$8,IF(G361=Precios!$AT$9,Precios!$AU$9,IF(G361=Precios!$AT$10,Precios!$AU$10,IF(G361=Precios!$AT$11,Precios!$AU$11,IF(G361=Precios!$AT$12,Precios!$AU$12,IF(G361=Precios!$AT$154,Precios!$AU$154,IF(G361=Precios!$AT$14,Precios!$AU$14,IF(G361=Precios!$AT$15,Precios!$AU$15,IF(G361=Precios!$AT$16,Precios!$AU$16,IF(G361=Precios!$AT$17,Precios!$AU$17,IF(G361=Precios!$AT$18,Precios!$AU$18,0)))))))))))))))</f>
        <v>0</v>
      </c>
      <c r="J361" s="50"/>
      <c r="K361" s="169">
        <f>+IF(J361=1,I361,IF(J361=2,I361*(1-Precios!$AZ$3),0))</f>
        <v>0</v>
      </c>
      <c r="L361" s="169">
        <f t="shared" si="21"/>
        <v>0</v>
      </c>
      <c r="M361" s="49"/>
      <c r="N361" s="43"/>
      <c r="O361" s="43"/>
      <c r="P361" s="43"/>
      <c r="Q361" s="43"/>
      <c r="R361" s="43"/>
      <c r="S361" s="43"/>
      <c r="T361" s="43"/>
      <c r="U361" s="91"/>
      <c r="V361" s="43"/>
      <c r="W361" s="43"/>
      <c r="X361" s="43"/>
      <c r="Y361" s="38">
        <f>IF(G361=Precios!$AT$4,Precios!$AW$4,IF(G361=Precios!$AT$5,Precios!$AW$5,IF(G361=Precios!$AT$6,Precios!$AW$6,IF(G361=Precios!$AT$7,Precios!$AW$7,IF(G361=Precios!$AT$8,Precios!$AW$8,IF(G361=Precios!$AT$9,Precios!$AW$9,IF(G361=Precios!$AT$10,Precios!$AW$10,IF(G361=Precios!$AT$11,Precios!$AW$11,IF(G361=Precios!$AT$12,Precios!$AW$12,IF(G361=Precios!$AT$154,Precios!$AW$154,IF(G361=Precios!$AT$14,Precios!$AW$14,IF(G361=Precios!$AT$15,Precios!$AW$15,IF(G361=Precios!$AT$16,Precios!$AW$16,IF(G361=Precios!$AT$17,Precios!$AW$17,IF(G361=Precios!$AT$18,Precios!$AW$18,0)))))))))))))))*H361</f>
        <v>0</v>
      </c>
      <c r="Z361" s="46"/>
      <c r="AA361" s="271"/>
    </row>
    <row r="362" spans="1:27" x14ac:dyDescent="0.25">
      <c r="A362" s="234"/>
      <c r="B362" s="40"/>
      <c r="C362" s="41"/>
      <c r="D362" s="42"/>
      <c r="E362" s="42"/>
      <c r="F362" s="42"/>
      <c r="G362" s="48"/>
      <c r="H362" s="50"/>
      <c r="I362" s="168">
        <f>IF(G362=Precios!$AT$4,Precios!$AU$4,IF(G362=Precios!$AT$5,Precios!$AU$5,IF(G362=Precios!$AT$6,Precios!$AU$6,IF(G362=Precios!$AT$7,Precios!$AU$7,IF(G362=Precios!$AT$8,Precios!$AU$8,IF(G362=Precios!$AT$9,Precios!$AU$9,IF(G362=Precios!$AT$10,Precios!$AU$10,IF(G362=Precios!$AT$11,Precios!$AU$11,IF(G362=Precios!$AT$12,Precios!$AU$12,IF(G362=Precios!$AT$154,Precios!$AU$154,IF(G362=Precios!$AT$14,Precios!$AU$14,IF(G362=Precios!$AT$15,Precios!$AU$15,IF(G362=Precios!$AT$16,Precios!$AU$16,IF(G362=Precios!$AT$17,Precios!$AU$17,IF(G362=Precios!$AT$18,Precios!$AU$18,0)))))))))))))))</f>
        <v>0</v>
      </c>
      <c r="J362" s="50"/>
      <c r="K362" s="169">
        <f>+IF(J362=1,I362,IF(J362=2,I362*(1-Precios!$AZ$3),0))</f>
        <v>0</v>
      </c>
      <c r="L362" s="169">
        <f t="shared" si="21"/>
        <v>0</v>
      </c>
      <c r="M362" s="49"/>
      <c r="N362" s="43"/>
      <c r="O362" s="43"/>
      <c r="P362" s="43"/>
      <c r="Q362" s="43"/>
      <c r="R362" s="43"/>
      <c r="S362" s="43"/>
      <c r="T362" s="43"/>
      <c r="U362" s="91"/>
      <c r="V362" s="43"/>
      <c r="W362" s="43"/>
      <c r="X362" s="43"/>
      <c r="Y362" s="38">
        <f>IF(G362=Precios!$AT$4,Precios!$AW$4,IF(G362=Precios!$AT$5,Precios!$AW$5,IF(G362=Precios!$AT$6,Precios!$AW$6,IF(G362=Precios!$AT$7,Precios!$AW$7,IF(G362=Precios!$AT$8,Precios!$AW$8,IF(G362=Precios!$AT$9,Precios!$AW$9,IF(G362=Precios!$AT$10,Precios!$AW$10,IF(G362=Precios!$AT$11,Precios!$AW$11,IF(G362=Precios!$AT$12,Precios!$AW$12,IF(G362=Precios!$AT$154,Precios!$AW$154,IF(G362=Precios!$AT$14,Precios!$AW$14,IF(G362=Precios!$AT$15,Precios!$AW$15,IF(G362=Precios!$AT$16,Precios!$AW$16,IF(G362=Precios!$AT$17,Precios!$AW$17,IF(G362=Precios!$AT$18,Precios!$AW$18,0)))))))))))))))*H362</f>
        <v>0</v>
      </c>
      <c r="Z362" s="46"/>
      <c r="AA362" s="271"/>
    </row>
    <row r="363" spans="1:27" ht="15.75" thickBot="1" x14ac:dyDescent="0.3">
      <c r="A363" s="236"/>
      <c r="B363" s="237"/>
      <c r="C363" s="247"/>
      <c r="D363" s="239"/>
      <c r="E363" s="239"/>
      <c r="F363" s="239"/>
      <c r="G363" s="240"/>
      <c r="H363" s="241"/>
      <c r="I363" s="168">
        <f>IF(G363=Precios!$AT$4,Precios!$AU$4,IF(G363=Precios!$AT$5,Precios!$AU$5,IF(G363=Precios!$AT$6,Precios!$AU$6,IF(G363=Precios!$AT$7,Precios!$AU$7,IF(G363=Precios!$AT$8,Precios!$AU$8,IF(G363=Precios!$AT$9,Precios!$AU$9,IF(G363=Precios!$AT$10,Precios!$AU$10,IF(G363=Precios!$AT$11,Precios!$AU$11,IF(G363=Precios!$AT$12,Precios!$AU$12,IF(G363=Precios!$AT$154,Precios!$AU$154,IF(G363=Precios!$AT$14,Precios!$AU$14,IF(G363=Precios!$AT$15,Precios!$AU$15,IF(G363=Precios!$AT$16,Precios!$AU$16,IF(G363=Precios!$AT$17,Precios!$AU$17,IF(G363=Precios!$AT$18,Precios!$AU$18,0)))))))))))))))</f>
        <v>0</v>
      </c>
      <c r="J363" s="241"/>
      <c r="K363" s="243">
        <f>+IF(J363=1,I363,IF(J363=2,I363*(1-Precios!$AZ$3),0))</f>
        <v>0</v>
      </c>
      <c r="L363" s="243">
        <f t="shared" si="21"/>
        <v>0</v>
      </c>
      <c r="M363" s="272"/>
      <c r="N363" s="273"/>
      <c r="O363" s="273"/>
      <c r="P363" s="273"/>
      <c r="Q363" s="273"/>
      <c r="R363" s="273"/>
      <c r="S363" s="273"/>
      <c r="T363" s="273"/>
      <c r="U363" s="274"/>
      <c r="V363" s="273"/>
      <c r="W363" s="273"/>
      <c r="X363" s="273"/>
      <c r="Y363" s="281">
        <f>IF(G363=Precios!$AT$4,Precios!$AW$4,IF(G363=Precios!$AT$5,Precios!$AW$5,IF(G363=Precios!$AT$6,Precios!$AW$6,IF(G363=Precios!$AT$7,Precios!$AW$7,IF(G363=Precios!$AT$8,Precios!$AW$8,IF(G363=Precios!$AT$9,Precios!$AW$9,IF(G363=Precios!$AT$10,Precios!$AW$10,IF(G363=Precios!$AT$11,Precios!$AW$11,IF(G363=Precios!$AT$12,Precios!$AW$12,IF(G363=Precios!$AT$154,Precios!$AW$154,IF(G363=Precios!$AT$14,Precios!$AW$14,IF(G363=Precios!$AT$15,Precios!$AW$15,IF(G363=Precios!$AT$16,Precios!$AW$16,IF(G363=Precios!$AT$17,Precios!$AW$17,IF(G363=Precios!$AT$18,Precios!$AW$18,0)))))))))))))))*H363</f>
        <v>0</v>
      </c>
      <c r="Z363" s="275"/>
      <c r="AA363" s="276"/>
    </row>
    <row r="364" spans="1:27" s="21" customFormat="1" x14ac:dyDescent="0.25">
      <c r="A364" s="248" t="s">
        <v>99</v>
      </c>
      <c r="B364" s="249">
        <f>COUNT(A274:A363)</f>
        <v>0</v>
      </c>
      <c r="C364" s="89"/>
      <c r="D364" s="89"/>
      <c r="E364" s="89"/>
      <c r="F364" s="89"/>
      <c r="G364" s="90"/>
      <c r="H364" s="90">
        <f>SUM(H274:H363)</f>
        <v>0</v>
      </c>
      <c r="I364" s="89"/>
      <c r="J364" s="90"/>
      <c r="K364" s="89"/>
      <c r="L364" s="89"/>
      <c r="M364" s="89">
        <f t="shared" ref="M364:T364" si="22">SUM(M274:M363)</f>
        <v>0</v>
      </c>
      <c r="N364" s="89">
        <f t="shared" si="22"/>
        <v>0</v>
      </c>
      <c r="O364" s="89">
        <f t="shared" si="22"/>
        <v>0</v>
      </c>
      <c r="P364" s="89">
        <f t="shared" si="22"/>
        <v>0</v>
      </c>
      <c r="Q364" s="89">
        <f t="shared" si="22"/>
        <v>0</v>
      </c>
      <c r="R364" s="89">
        <f t="shared" si="22"/>
        <v>0</v>
      </c>
      <c r="S364" s="89">
        <f t="shared" si="22"/>
        <v>0</v>
      </c>
      <c r="T364" s="89">
        <f t="shared" si="22"/>
        <v>0</v>
      </c>
      <c r="U364" s="277" t="e">
        <f>AVERAGE(U274:U363)</f>
        <v>#REF!</v>
      </c>
      <c r="V364" s="89">
        <f>SUM(V274:V363)</f>
        <v>0</v>
      </c>
      <c r="W364" s="89">
        <f>SUM(W274:W363)</f>
        <v>0</v>
      </c>
      <c r="X364" s="89">
        <f>SUM(X274:X363)</f>
        <v>0</v>
      </c>
      <c r="Y364" s="89">
        <f>SUM(Y274:Y363)</f>
        <v>0</v>
      </c>
      <c r="Z364" s="89">
        <f>SUM(Z274:Z363)</f>
        <v>0</v>
      </c>
      <c r="AA364" s="277" t="e">
        <f>AVERAGE(AA274:AA363)</f>
        <v>#DIV/0!</v>
      </c>
    </row>
    <row r="365" spans="1:27" s="53" customFormat="1" ht="15.75" thickBot="1" x14ac:dyDescent="0.3">
      <c r="A365" s="98" t="s">
        <v>5</v>
      </c>
      <c r="B365" s="68">
        <f>+B273+B364</f>
        <v>0</v>
      </c>
      <c r="C365" s="70"/>
      <c r="D365" s="69"/>
      <c r="E365" s="69"/>
      <c r="F365" s="142"/>
      <c r="G365" s="280"/>
      <c r="H365" s="68">
        <f>+H273+H364</f>
        <v>0</v>
      </c>
      <c r="I365" s="51"/>
      <c r="J365" s="164"/>
      <c r="K365" s="165"/>
      <c r="L365" s="165"/>
      <c r="M365" s="51">
        <f>+M273+M364</f>
        <v>0</v>
      </c>
      <c r="N365" s="51">
        <f>+N273+N364</f>
        <v>0</v>
      </c>
      <c r="O365" s="208">
        <v>0.14510000000000001</v>
      </c>
      <c r="P365" s="51">
        <f>+P273+P364</f>
        <v>0</v>
      </c>
      <c r="Q365" s="51">
        <f>+Q273+Q364</f>
        <v>0</v>
      </c>
      <c r="R365" s="51">
        <f>+R273+R364</f>
        <v>0</v>
      </c>
      <c r="S365" s="51">
        <f>+S273+S364</f>
        <v>0</v>
      </c>
      <c r="T365" s="51">
        <f>+T273+T364</f>
        <v>0</v>
      </c>
      <c r="U365" s="177" t="e">
        <f>AVERAGE(U273,U364)</f>
        <v>#DIV/0!</v>
      </c>
      <c r="V365" s="51">
        <f>+V273+V364</f>
        <v>0</v>
      </c>
      <c r="W365" s="51">
        <f>+W273+W364</f>
        <v>0</v>
      </c>
      <c r="X365" s="51">
        <f>+X273+X364</f>
        <v>0</v>
      </c>
      <c r="Y365" s="51">
        <f>+Y273+Y364</f>
        <v>0</v>
      </c>
      <c r="Z365" s="51">
        <f>+Z273+Z364</f>
        <v>0</v>
      </c>
      <c r="AA365" s="177" t="e">
        <f>AVERAGE(AA273,AA364)</f>
        <v>#DIV/0!</v>
      </c>
    </row>
    <row r="366" spans="1:27" x14ac:dyDescent="0.25">
      <c r="A366" s="225"/>
      <c r="B366" s="226"/>
      <c r="C366" s="227"/>
      <c r="D366" s="228"/>
      <c r="E366" s="228"/>
      <c r="F366" s="229"/>
      <c r="G366" s="230"/>
      <c r="H366" s="231"/>
      <c r="I366" s="232">
        <f>IF(G366=Precios!$BH$4,Precios!$BI$4,IF(G366=Precios!$BH$5,Precios!$BI$5,IF(G366=Precios!$BH$6,Precios!$BI$6,IF(G366=Precios!$BH$7,Precios!$BI$7,IF(G366=Precios!$BH$8,Precios!$BI$8,IF(G366=Precios!$BH$9,Precios!$BI$9,IF(G366=Precios!$BH$10,Precios!$BI$10,IF(G366=Precios!$BH$11,Precios!$BI$11,IF(G366=Precios!$BH$12,Precios!$BI$12,IF(G366=Precios!$BH$171,Precios!$BI$171,IF(G366=Precios!$BH$14,Precios!$BI$14,IF(G366=Precios!$BH$15,Precios!$BI$15,IF(G366=Precios!$BH$16,Precios!$BI$16,IF(G366=Precios!$BH$17,Precios!$BI$17,IF(G366=Precios!$BH$18,Precios!$BI$18,0)))))))))))))))</f>
        <v>0</v>
      </c>
      <c r="J366" s="230"/>
      <c r="K366" s="233">
        <f>+IF(J366=1,I366,IF(J366=2,I366*(1-Precios!$BN$3),0))</f>
        <v>0</v>
      </c>
      <c r="L366" s="233">
        <f t="shared" ref="L366:L390" si="23">H366*K366</f>
        <v>0</v>
      </c>
      <c r="M366" s="259">
        <f>+SUM(L366:L370)</f>
        <v>0</v>
      </c>
      <c r="N366" s="260">
        <f>+M366+P366+R366+S366</f>
        <v>0</v>
      </c>
      <c r="O366" s="261">
        <f>+IF(J366=1,N366*$O$365,0)</f>
        <v>0</v>
      </c>
      <c r="P366" s="262"/>
      <c r="Q366" s="263">
        <f>+N366-SUM(O366:P366)</f>
        <v>0</v>
      </c>
      <c r="R366" s="262"/>
      <c r="S366" s="262"/>
      <c r="T366" s="262"/>
      <c r="U366" s="264" t="e">
        <f>+(+O366+#REF!)/M366</f>
        <v>#REF!</v>
      </c>
      <c r="V366" s="265">
        <f>+Q366-SUM(R366:T366)</f>
        <v>0</v>
      </c>
      <c r="W366" s="266">
        <f>IF(J366=2,V366,0)</f>
        <v>0</v>
      </c>
      <c r="X366" s="267">
        <f>IF(J366=1,V366,0)</f>
        <v>0</v>
      </c>
      <c r="Y366" s="268">
        <f>IF(G366=Precios!$BH$4,Precios!$BK$4,IF(G366=Precios!$BH$5,Precios!$BK$5,IF(G366=Precios!$BH$6,Precios!$BK$6,IF(G366=Precios!$BH$7,Precios!$BK$7,IF(G366=Precios!$BH$8,Precios!$BK$8,IF(G366=Precios!$BH$9,Precios!$BK$9,IF(G366=Precios!$BH$10,Precios!$BK$10,IF(G366=Precios!$BH$11,Precios!$BK$11,IF(G366=Precios!$BH$12,Precios!$BK$12,IF(G366=Precios!$BH$171,Precios!$BK$171,IF(G366=Precios!$BH$14,Precios!$BK$14,IF(G366=Precios!$BH$15,Precios!$BK$15,IF(G366=Precios!$BH$16,Precios!$BK$16,IF(G366=Precios!$BH$17,Precios!$BK$17,IF(G366=Precios!$BH$18,Precios!$BK$18,0)))))))))))))))*H366</f>
        <v>0</v>
      </c>
      <c r="Z366" s="269">
        <f>+V366-SUM(Y366:Y370)</f>
        <v>0</v>
      </c>
      <c r="AA366" s="270" t="e">
        <f>+Z366/M366</f>
        <v>#DIV/0!</v>
      </c>
    </row>
    <row r="367" spans="1:27" x14ac:dyDescent="0.25">
      <c r="A367" s="234"/>
      <c r="B367" s="40"/>
      <c r="C367" s="235"/>
      <c r="D367" s="42"/>
      <c r="E367" s="42"/>
      <c r="F367" s="42"/>
      <c r="G367" s="48"/>
      <c r="H367" s="50"/>
      <c r="I367" s="168">
        <f>IF(G367=Precios!$BH$4,Precios!$BI$4,IF(G367=Precios!$BH$5,Precios!$BI$5,IF(G367=Precios!$BH$6,Precios!$BI$6,IF(G367=Precios!$BH$7,Precios!$BI$7,IF(G367=Precios!$BH$8,Precios!$BI$8,IF(G367=Precios!$BH$9,Precios!$BI$9,IF(G367=Precios!$BH$10,Precios!$BI$10,IF(G367=Precios!$BH$11,Precios!$BI$11,IF(G367=Precios!$BH$12,Precios!$BI$12,IF(G367=Precios!$BH$171,Precios!$BI$171,IF(G367=Precios!$BH$14,Precios!$BI$14,IF(G367=Precios!$BH$15,Precios!$BI$15,IF(G367=Precios!$BH$16,Precios!$BI$16,IF(G367=Precios!$BH$17,Precios!$BI$17,IF(G367=Precios!$BH$18,Precios!$BI$18,0)))))))))))))))</f>
        <v>0</v>
      </c>
      <c r="J367" s="50"/>
      <c r="K367" s="169">
        <f>+IF(J367=1,I367,IF(J367=2,I367*(1-Precios!$BN$3),0))</f>
        <v>0</v>
      </c>
      <c r="L367" s="169">
        <f t="shared" si="23"/>
        <v>0</v>
      </c>
      <c r="M367" s="49"/>
      <c r="N367" s="43"/>
      <c r="O367" s="43"/>
      <c r="P367" s="43"/>
      <c r="Q367" s="43"/>
      <c r="R367" s="43"/>
      <c r="S367" s="43"/>
      <c r="T367" s="43"/>
      <c r="U367" s="91"/>
      <c r="V367" s="43"/>
      <c r="W367" s="43"/>
      <c r="X367" s="43"/>
      <c r="Y367" s="38">
        <f>IF(G367=Precios!$BH$4,Precios!$BK$4,IF(G367=Precios!$BH$5,Precios!$BK$5,IF(G367=Precios!$BH$6,Precios!$BK$6,IF(G367=Precios!$BH$7,Precios!$BK$7,IF(G367=Precios!$BH$8,Precios!$BK$8,IF(G367=Precios!$BH$9,Precios!$BK$9,IF(G367=Precios!$BH$10,Precios!$BK$10,IF(G367=Precios!$BH$11,Precios!$BK$11,IF(G367=Precios!$BH$12,Precios!$BK$12,IF(G367=Precios!$BH$171,Precios!$BK$171,IF(G367=Precios!$BH$14,Precios!$BK$14,IF(G367=Precios!$BH$15,Precios!$BK$15,IF(G367=Precios!$BH$16,Precios!$BK$16,IF(G367=Precios!$BH$17,Precios!$BK$17,IF(G367=Precios!$BH$18,Precios!$BK$18,0)))))))))))))))*H367</f>
        <v>0</v>
      </c>
      <c r="Z367" s="46"/>
      <c r="AA367" s="271"/>
    </row>
    <row r="368" spans="1:27" x14ac:dyDescent="0.25">
      <c r="A368" s="234"/>
      <c r="B368" s="40"/>
      <c r="C368" s="235"/>
      <c r="D368" s="42"/>
      <c r="E368" s="42"/>
      <c r="F368" s="42"/>
      <c r="G368" s="48"/>
      <c r="H368" s="50"/>
      <c r="I368" s="168">
        <f>IF(G368=Precios!$BH$4,Precios!$BI$4,IF(G368=Precios!$BH$5,Precios!$BI$5,IF(G368=Precios!$BH$6,Precios!$BI$6,IF(G368=Precios!$BH$7,Precios!$BI$7,IF(G368=Precios!$BH$8,Precios!$BI$8,IF(G368=Precios!$BH$9,Precios!$BI$9,IF(G368=Precios!$BH$10,Precios!$BI$10,IF(G368=Precios!$BH$11,Precios!$BI$11,IF(G368=Precios!$BH$12,Precios!$BI$12,IF(G368=Precios!$BH$171,Precios!$BI$171,IF(G368=Precios!$BH$14,Precios!$BI$14,IF(G368=Precios!$BH$15,Precios!$BI$15,IF(G368=Precios!$BH$16,Precios!$BI$16,IF(G368=Precios!$BH$17,Precios!$BI$17,IF(G368=Precios!$BH$18,Precios!$BI$18,0)))))))))))))))</f>
        <v>0</v>
      </c>
      <c r="J368" s="50"/>
      <c r="K368" s="169">
        <f>+IF(J368=1,I368,IF(J368=2,I368*(1-Precios!$BN$3),0))</f>
        <v>0</v>
      </c>
      <c r="L368" s="169">
        <f t="shared" si="23"/>
        <v>0</v>
      </c>
      <c r="M368" s="49"/>
      <c r="N368" s="43"/>
      <c r="O368" s="43"/>
      <c r="P368" s="43"/>
      <c r="Q368" s="43"/>
      <c r="R368" s="43"/>
      <c r="S368" s="43"/>
      <c r="T368" s="43"/>
      <c r="U368" s="91"/>
      <c r="V368" s="43"/>
      <c r="W368" s="43"/>
      <c r="X368" s="43"/>
      <c r="Y368" s="38">
        <f>IF(G368=Precios!$BH$4,Precios!$BK$4,IF(G368=Precios!$BH$5,Precios!$BK$5,IF(G368=Precios!$BH$6,Precios!$BK$6,IF(G368=Precios!$BH$7,Precios!$BK$7,IF(G368=Precios!$BH$8,Precios!$BK$8,IF(G368=Precios!$BH$9,Precios!$BK$9,IF(G368=Precios!$BH$10,Precios!$BK$10,IF(G368=Precios!$BH$11,Precios!$BK$11,IF(G368=Precios!$BH$12,Precios!$BK$12,IF(G368=Precios!$BH$171,Precios!$BK$171,IF(G368=Precios!$BH$14,Precios!$BK$14,IF(G368=Precios!$BH$15,Precios!$BK$15,IF(G368=Precios!$BH$16,Precios!$BK$16,IF(G368=Precios!$BH$17,Precios!$BK$17,IF(G368=Precios!$BH$18,Precios!$BK$18,0)))))))))))))))*H368</f>
        <v>0</v>
      </c>
      <c r="Z368" s="46"/>
      <c r="AA368" s="271"/>
    </row>
    <row r="369" spans="1:27" x14ac:dyDescent="0.25">
      <c r="A369" s="234"/>
      <c r="B369" s="40"/>
      <c r="C369" s="235"/>
      <c r="D369" s="42"/>
      <c r="E369" s="42"/>
      <c r="F369" s="42"/>
      <c r="G369" s="48"/>
      <c r="H369" s="50"/>
      <c r="I369" s="168">
        <f>IF(G369=Precios!$BH$4,Precios!$BI$4,IF(G369=Precios!$BH$5,Precios!$BI$5,IF(G369=Precios!$BH$6,Precios!$BI$6,IF(G369=Precios!$BH$7,Precios!$BI$7,IF(G369=Precios!$BH$8,Precios!$BI$8,IF(G369=Precios!$BH$9,Precios!$BI$9,IF(G369=Precios!$BH$10,Precios!$BI$10,IF(G369=Precios!$BH$11,Precios!$BI$11,IF(G369=Precios!$BH$12,Precios!$BI$12,IF(G369=Precios!$BH$171,Precios!$BI$171,IF(G369=Precios!$BH$14,Precios!$BI$14,IF(G369=Precios!$BH$15,Precios!$BI$15,IF(G369=Precios!$BH$16,Precios!$BI$16,IF(G369=Precios!$BH$17,Precios!$BI$17,IF(G369=Precios!$BH$18,Precios!$BI$18,0)))))))))))))))</f>
        <v>0</v>
      </c>
      <c r="J369" s="50"/>
      <c r="K369" s="169">
        <f>+IF(J369=1,I369,IF(J369=2,I369*(1-Precios!$BN$3),0))</f>
        <v>0</v>
      </c>
      <c r="L369" s="169">
        <f t="shared" si="23"/>
        <v>0</v>
      </c>
      <c r="M369" s="49"/>
      <c r="N369" s="43"/>
      <c r="O369" s="43"/>
      <c r="P369" s="43"/>
      <c r="Q369" s="43"/>
      <c r="R369" s="43"/>
      <c r="S369" s="43"/>
      <c r="T369" s="43"/>
      <c r="U369" s="91"/>
      <c r="V369" s="43"/>
      <c r="W369" s="43"/>
      <c r="X369" s="43"/>
      <c r="Y369" s="38">
        <f>IF(G369=Precios!$BH$4,Precios!$BK$4,IF(G369=Precios!$BH$5,Precios!$BK$5,IF(G369=Precios!$BH$6,Precios!$BK$6,IF(G369=Precios!$BH$7,Precios!$BK$7,IF(G369=Precios!$BH$8,Precios!$BK$8,IF(G369=Precios!$BH$9,Precios!$BK$9,IF(G369=Precios!$BH$10,Precios!$BK$10,IF(G369=Precios!$BH$11,Precios!$BK$11,IF(G369=Precios!$BH$12,Precios!$BK$12,IF(G369=Precios!$BH$171,Precios!$BK$171,IF(G369=Precios!$BH$14,Precios!$BK$14,IF(G369=Precios!$BH$15,Precios!$BK$15,IF(G369=Precios!$BH$16,Precios!$BK$16,IF(G369=Precios!$BH$17,Precios!$BK$17,IF(G369=Precios!$BH$18,Precios!$BK$18,0)))))))))))))))*H369</f>
        <v>0</v>
      </c>
      <c r="Z369" s="46"/>
      <c r="AA369" s="271"/>
    </row>
    <row r="370" spans="1:27" ht="15.75" thickBot="1" x14ac:dyDescent="0.3">
      <c r="A370" s="236"/>
      <c r="B370" s="237"/>
      <c r="C370" s="238"/>
      <c r="D370" s="239"/>
      <c r="E370" s="239"/>
      <c r="F370" s="239"/>
      <c r="G370" s="240"/>
      <c r="H370" s="241"/>
      <c r="I370" s="168">
        <f>IF(G370=Precios!$BH$4,Precios!$BI$4,IF(G370=Precios!$BH$5,Precios!$BI$5,IF(G370=Precios!$BH$6,Precios!$BI$6,IF(G370=Precios!$BH$7,Precios!$BI$7,IF(G370=Precios!$BH$8,Precios!$BI$8,IF(G370=Precios!$BH$9,Precios!$BI$9,IF(G370=Precios!$BH$10,Precios!$BI$10,IF(G370=Precios!$BH$11,Precios!$BI$11,IF(G370=Precios!$BH$12,Precios!$BI$12,IF(G370=Precios!$BH$171,Precios!$BI$171,IF(G370=Precios!$BH$14,Precios!$BI$14,IF(G370=Precios!$BH$15,Precios!$BI$15,IF(G370=Precios!$BH$16,Precios!$BI$16,IF(G370=Precios!$BH$17,Precios!$BI$17,IF(G370=Precios!$BH$18,Precios!$BI$18,0)))))))))))))))</f>
        <v>0</v>
      </c>
      <c r="J370" s="241"/>
      <c r="K370" s="243">
        <f>+IF(J370=1,I370,IF(J370=2,I370*(1-Precios!$BN$3),0))</f>
        <v>0</v>
      </c>
      <c r="L370" s="243">
        <f t="shared" si="23"/>
        <v>0</v>
      </c>
      <c r="M370" s="272"/>
      <c r="N370" s="273"/>
      <c r="O370" s="273"/>
      <c r="P370" s="273"/>
      <c r="Q370" s="273"/>
      <c r="R370" s="273"/>
      <c r="S370" s="273"/>
      <c r="T370" s="273"/>
      <c r="U370" s="274"/>
      <c r="V370" s="273"/>
      <c r="W370" s="273"/>
      <c r="X370" s="273"/>
      <c r="Y370" s="281">
        <f>IF(G370=Precios!$BH$4,Precios!$BK$4,IF(G370=Precios!$BH$5,Precios!$BK$5,IF(G370=Precios!$BH$6,Precios!$BK$6,IF(G370=Precios!$BH$7,Precios!$BK$7,IF(G370=Precios!$BH$8,Precios!$BK$8,IF(G370=Precios!$BH$9,Precios!$BK$9,IF(G370=Precios!$BH$10,Precios!$BK$10,IF(G370=Precios!$BH$11,Precios!$BK$11,IF(G370=Precios!$BH$12,Precios!$BK$12,IF(G370=Precios!$BH$171,Precios!$BK$171,IF(G370=Precios!$BH$14,Precios!$BK$14,IF(G370=Precios!$BH$15,Precios!$BK$15,IF(G370=Precios!$BH$16,Precios!$BK$16,IF(G370=Precios!$BH$17,Precios!$BK$17,IF(G370=Precios!$BH$18,Precios!$BK$18,0)))))))))))))))*H370</f>
        <v>0</v>
      </c>
      <c r="Z370" s="275"/>
      <c r="AA370" s="276"/>
    </row>
    <row r="371" spans="1:27" x14ac:dyDescent="0.25">
      <c r="A371" s="278"/>
      <c r="B371" s="201"/>
      <c r="C371" s="219"/>
      <c r="D371" s="220"/>
      <c r="E371" s="220"/>
      <c r="F371" s="221"/>
      <c r="G371" s="222"/>
      <c r="H371" s="223"/>
      <c r="I371" s="232">
        <f>IF(G371=Precios!$BH$4,Precios!$BI$4,IF(G371=Precios!$BH$5,Precios!$BI$5,IF(G371=Precios!$BH$6,Precios!$BI$6,IF(G371=Precios!$BH$7,Precios!$BI$7,IF(G371=Precios!$BH$8,Precios!$BI$8,IF(G371=Precios!$BH$9,Precios!$BI$9,IF(G371=Precios!$BH$10,Precios!$BI$10,IF(G371=Precios!$BH$11,Precios!$BI$11,IF(G371=Precios!$BH$12,Precios!$BI$12,IF(G371=Precios!$BH$171,Precios!$BI$171,IF(G371=Precios!$BH$14,Precios!$BI$14,IF(G371=Precios!$BH$15,Precios!$BI$15,IF(G371=Precios!$BH$16,Precios!$BI$16,IF(G371=Precios!$BH$17,Precios!$BI$17,IF(G371=Precios!$BH$18,Precios!$BI$18,0)))))))))))))))</f>
        <v>0</v>
      </c>
      <c r="J371" s="222"/>
      <c r="K371" s="224">
        <f>+IF(J371=1,I371,IF(J371=2,I371*(1-Precios!$BN$3),0))</f>
        <v>0</v>
      </c>
      <c r="L371" s="224">
        <f t="shared" si="23"/>
        <v>0</v>
      </c>
      <c r="M371" s="251">
        <f>+SUM(L371:L375)</f>
        <v>0</v>
      </c>
      <c r="N371" s="252">
        <f>+M371+P371+R371+S371</f>
        <v>0</v>
      </c>
      <c r="O371" s="253">
        <f>+IF(J371=1,N371*$O$365,0)</f>
        <v>0</v>
      </c>
      <c r="P371" s="39"/>
      <c r="Q371" s="29">
        <f>+N371-SUM(O371:P371)</f>
        <v>0</v>
      </c>
      <c r="R371" s="39"/>
      <c r="S371" s="39"/>
      <c r="T371" s="39"/>
      <c r="U371" s="254" t="e">
        <f>+(+O371+#REF!)/M371</f>
        <v>#REF!</v>
      </c>
      <c r="V371" s="255">
        <f>+Q371-SUM(R371:T371)</f>
        <v>0</v>
      </c>
      <c r="W371" s="256">
        <f>IF(J371=2,V371,0)</f>
        <v>0</v>
      </c>
      <c r="X371" s="257">
        <f>IF(J371=1,V371,0)</f>
        <v>0</v>
      </c>
      <c r="Y371" s="268">
        <f>IF(G371=Precios!$BH$4,Precios!$BK$4,IF(G371=Precios!$BH$5,Precios!$BK$5,IF(G371=Precios!$BH$6,Precios!$BK$6,IF(G371=Precios!$BH$7,Precios!$BK$7,IF(G371=Precios!$BH$8,Precios!$BK$8,IF(G371=Precios!$BH$9,Precios!$BK$9,IF(G371=Precios!$BH$10,Precios!$BK$10,IF(G371=Precios!$BH$11,Precios!$BK$11,IF(G371=Precios!$BH$12,Precios!$BK$12,IF(G371=Precios!$BH$171,Precios!$BK$171,IF(G371=Precios!$BH$14,Precios!$BK$14,IF(G371=Precios!$BH$15,Precios!$BK$15,IF(G371=Precios!$BH$16,Precios!$BK$16,IF(G371=Precios!$BH$17,Precios!$BK$17,IF(G371=Precios!$BH$18,Precios!$BK$18,0)))))))))))))))*H371</f>
        <v>0</v>
      </c>
      <c r="Z371" s="258">
        <f>+V371-SUM(Y371:Y375)</f>
        <v>0</v>
      </c>
      <c r="AA371" s="279" t="e">
        <f>+Z371/M371</f>
        <v>#DIV/0!</v>
      </c>
    </row>
    <row r="372" spans="1:27" x14ac:dyDescent="0.25">
      <c r="A372" s="234"/>
      <c r="B372" s="40"/>
      <c r="C372" s="41"/>
      <c r="D372" s="42"/>
      <c r="E372" s="42"/>
      <c r="F372" s="42"/>
      <c r="G372" s="48"/>
      <c r="H372" s="50"/>
      <c r="I372" s="168">
        <f>IF(G372=Precios!$BH$4,Precios!$BI$4,IF(G372=Precios!$BH$5,Precios!$BI$5,IF(G372=Precios!$BH$6,Precios!$BI$6,IF(G372=Precios!$BH$7,Precios!$BI$7,IF(G372=Precios!$BH$8,Precios!$BI$8,IF(G372=Precios!$BH$9,Precios!$BI$9,IF(G372=Precios!$BH$10,Precios!$BI$10,IF(G372=Precios!$BH$11,Precios!$BI$11,IF(G372=Precios!$BH$12,Precios!$BI$12,IF(G372=Precios!$BH$171,Precios!$BI$171,IF(G372=Precios!$BH$14,Precios!$BI$14,IF(G372=Precios!$BH$15,Precios!$BI$15,IF(G372=Precios!$BH$16,Precios!$BI$16,IF(G372=Precios!$BH$17,Precios!$BI$17,IF(G372=Precios!$BH$18,Precios!$BI$18,0)))))))))))))))</f>
        <v>0</v>
      </c>
      <c r="J372" s="50"/>
      <c r="K372" s="169">
        <f>+IF(J372=1,I372,IF(J372=2,I372*(1-Precios!$BN$3),0))</f>
        <v>0</v>
      </c>
      <c r="L372" s="169">
        <f t="shared" si="23"/>
        <v>0</v>
      </c>
      <c r="M372" s="49"/>
      <c r="N372" s="43"/>
      <c r="O372" s="43"/>
      <c r="P372" s="43"/>
      <c r="Q372" s="43"/>
      <c r="R372" s="43"/>
      <c r="S372" s="43"/>
      <c r="T372" s="43"/>
      <c r="U372" s="91"/>
      <c r="V372" s="43"/>
      <c r="W372" s="43"/>
      <c r="X372" s="43"/>
      <c r="Y372" s="38">
        <f>IF(G372=Precios!$BH$4,Precios!$BK$4,IF(G372=Precios!$BH$5,Precios!$BK$5,IF(G372=Precios!$BH$6,Precios!$BK$6,IF(G372=Precios!$BH$7,Precios!$BK$7,IF(G372=Precios!$BH$8,Precios!$BK$8,IF(G372=Precios!$BH$9,Precios!$BK$9,IF(G372=Precios!$BH$10,Precios!$BK$10,IF(G372=Precios!$BH$11,Precios!$BK$11,IF(G372=Precios!$BH$12,Precios!$BK$12,IF(G372=Precios!$BH$171,Precios!$BK$171,IF(G372=Precios!$BH$14,Precios!$BK$14,IF(G372=Precios!$BH$15,Precios!$BK$15,IF(G372=Precios!$BH$16,Precios!$BK$16,IF(G372=Precios!$BH$17,Precios!$BK$17,IF(G372=Precios!$BH$18,Precios!$BK$18,0)))))))))))))))*H372</f>
        <v>0</v>
      </c>
      <c r="Z372" s="46"/>
      <c r="AA372" s="271"/>
    </row>
    <row r="373" spans="1:27" x14ac:dyDescent="0.25">
      <c r="A373" s="234"/>
      <c r="B373" s="40"/>
      <c r="C373" s="41"/>
      <c r="D373" s="42"/>
      <c r="E373" s="42"/>
      <c r="F373" s="42"/>
      <c r="G373" s="48"/>
      <c r="H373" s="50"/>
      <c r="I373" s="168">
        <f>IF(G373=Precios!$BH$4,Precios!$BI$4,IF(G373=Precios!$BH$5,Precios!$BI$5,IF(G373=Precios!$BH$6,Precios!$BI$6,IF(G373=Precios!$BH$7,Precios!$BI$7,IF(G373=Precios!$BH$8,Precios!$BI$8,IF(G373=Precios!$BH$9,Precios!$BI$9,IF(G373=Precios!$BH$10,Precios!$BI$10,IF(G373=Precios!$BH$11,Precios!$BI$11,IF(G373=Precios!$BH$12,Precios!$BI$12,IF(G373=Precios!$BH$171,Precios!$BI$171,IF(G373=Precios!$BH$14,Precios!$BI$14,IF(G373=Precios!$BH$15,Precios!$BI$15,IF(G373=Precios!$BH$16,Precios!$BI$16,IF(G373=Precios!$BH$17,Precios!$BI$17,IF(G373=Precios!$BH$18,Precios!$BI$18,0)))))))))))))))</f>
        <v>0</v>
      </c>
      <c r="J373" s="50"/>
      <c r="K373" s="169">
        <f>+IF(J373=1,I373,IF(J373=2,I373*(1-Precios!$BN$3),0))</f>
        <v>0</v>
      </c>
      <c r="L373" s="169">
        <f t="shared" si="23"/>
        <v>0</v>
      </c>
      <c r="M373" s="49"/>
      <c r="N373" s="43"/>
      <c r="O373" s="43"/>
      <c r="P373" s="43"/>
      <c r="Q373" s="43"/>
      <c r="R373" s="43"/>
      <c r="S373" s="43"/>
      <c r="T373" s="43"/>
      <c r="U373" s="91"/>
      <c r="V373" s="43"/>
      <c r="W373" s="43"/>
      <c r="X373" s="43"/>
      <c r="Y373" s="38">
        <f>IF(G373=Precios!$BH$4,Precios!$BK$4,IF(G373=Precios!$BH$5,Precios!$BK$5,IF(G373=Precios!$BH$6,Precios!$BK$6,IF(G373=Precios!$BH$7,Precios!$BK$7,IF(G373=Precios!$BH$8,Precios!$BK$8,IF(G373=Precios!$BH$9,Precios!$BK$9,IF(G373=Precios!$BH$10,Precios!$BK$10,IF(G373=Precios!$BH$11,Precios!$BK$11,IF(G373=Precios!$BH$12,Precios!$BK$12,IF(G373=Precios!$BH$171,Precios!$BK$171,IF(G373=Precios!$BH$14,Precios!$BK$14,IF(G373=Precios!$BH$15,Precios!$BK$15,IF(G373=Precios!$BH$16,Precios!$BK$16,IF(G373=Precios!$BH$17,Precios!$BK$17,IF(G373=Precios!$BH$18,Precios!$BK$18,0)))))))))))))))*H373</f>
        <v>0</v>
      </c>
      <c r="Z373" s="46"/>
      <c r="AA373" s="271"/>
    </row>
    <row r="374" spans="1:27" x14ac:dyDescent="0.25">
      <c r="A374" s="234"/>
      <c r="B374" s="40"/>
      <c r="C374" s="41"/>
      <c r="D374" s="42"/>
      <c r="E374" s="42"/>
      <c r="F374" s="42"/>
      <c r="G374" s="48"/>
      <c r="H374" s="50"/>
      <c r="I374" s="168">
        <f>IF(G374=Precios!$BH$4,Precios!$BI$4,IF(G374=Precios!$BH$5,Precios!$BI$5,IF(G374=Precios!$BH$6,Precios!$BI$6,IF(G374=Precios!$BH$7,Precios!$BI$7,IF(G374=Precios!$BH$8,Precios!$BI$8,IF(G374=Precios!$BH$9,Precios!$BI$9,IF(G374=Precios!$BH$10,Precios!$BI$10,IF(G374=Precios!$BH$11,Precios!$BI$11,IF(G374=Precios!$BH$12,Precios!$BI$12,IF(G374=Precios!$BH$171,Precios!$BI$171,IF(G374=Precios!$BH$14,Precios!$BI$14,IF(G374=Precios!$BH$15,Precios!$BI$15,IF(G374=Precios!$BH$16,Precios!$BI$16,IF(G374=Precios!$BH$17,Precios!$BI$17,IF(G374=Precios!$BH$18,Precios!$BI$18,0)))))))))))))))</f>
        <v>0</v>
      </c>
      <c r="J374" s="50"/>
      <c r="K374" s="169">
        <f>+IF(J374=1,I374,IF(J374=2,I374*(1-Precios!$BN$3),0))</f>
        <v>0</v>
      </c>
      <c r="L374" s="169">
        <f t="shared" si="23"/>
        <v>0</v>
      </c>
      <c r="M374" s="49"/>
      <c r="N374" s="43"/>
      <c r="O374" s="43"/>
      <c r="P374" s="43"/>
      <c r="Q374" s="43"/>
      <c r="R374" s="43"/>
      <c r="S374" s="43"/>
      <c r="T374" s="43"/>
      <c r="U374" s="91"/>
      <c r="V374" s="43"/>
      <c r="W374" s="43"/>
      <c r="X374" s="43"/>
      <c r="Y374" s="38">
        <f>IF(G374=Precios!$BH$4,Precios!$BK$4,IF(G374=Precios!$BH$5,Precios!$BK$5,IF(G374=Precios!$BH$6,Precios!$BK$6,IF(G374=Precios!$BH$7,Precios!$BK$7,IF(G374=Precios!$BH$8,Precios!$BK$8,IF(G374=Precios!$BH$9,Precios!$BK$9,IF(G374=Precios!$BH$10,Precios!$BK$10,IF(G374=Precios!$BH$11,Precios!$BK$11,IF(G374=Precios!$BH$12,Precios!$BK$12,IF(G374=Precios!$BH$171,Precios!$BK$171,IF(G374=Precios!$BH$14,Precios!$BK$14,IF(G374=Precios!$BH$15,Precios!$BK$15,IF(G374=Precios!$BH$16,Precios!$BK$16,IF(G374=Precios!$BH$17,Precios!$BK$17,IF(G374=Precios!$BH$18,Precios!$BK$18,0)))))))))))))))*H374</f>
        <v>0</v>
      </c>
      <c r="Z374" s="46"/>
      <c r="AA374" s="271"/>
    </row>
    <row r="375" spans="1:27" ht="15.75" thickBot="1" x14ac:dyDescent="0.3">
      <c r="A375" s="234"/>
      <c r="B375" s="40"/>
      <c r="C375" s="41"/>
      <c r="D375" s="42"/>
      <c r="E375" s="42"/>
      <c r="F375" s="42"/>
      <c r="G375" s="244"/>
      <c r="H375" s="245"/>
      <c r="I375" s="168">
        <f>IF(G375=Precios!$BH$4,Precios!$BI$4,IF(G375=Precios!$BH$5,Precios!$BI$5,IF(G375=Precios!$BH$6,Precios!$BI$6,IF(G375=Precios!$BH$7,Precios!$BI$7,IF(G375=Precios!$BH$8,Precios!$BI$8,IF(G375=Precios!$BH$9,Precios!$BI$9,IF(G375=Precios!$BH$10,Precios!$BI$10,IF(G375=Precios!$BH$11,Precios!$BI$11,IF(G375=Precios!$BH$12,Precios!$BI$12,IF(G375=Precios!$BH$171,Precios!$BI$171,IF(G375=Precios!$BH$14,Precios!$BI$14,IF(G375=Precios!$BH$15,Precios!$BI$15,IF(G375=Precios!$BH$16,Precios!$BI$16,IF(G375=Precios!$BH$17,Precios!$BI$17,IF(G375=Precios!$BH$18,Precios!$BI$18,0)))))))))))))))</f>
        <v>0</v>
      </c>
      <c r="J375" s="245"/>
      <c r="K375" s="246">
        <f>+IF(J375=1,I375,IF(J375=2,I375*(1-Precios!$BN$3),0))</f>
        <v>0</v>
      </c>
      <c r="L375" s="246">
        <f t="shared" si="23"/>
        <v>0</v>
      </c>
      <c r="M375" s="49"/>
      <c r="N375" s="43"/>
      <c r="O375" s="43"/>
      <c r="P375" s="43"/>
      <c r="Q375" s="43"/>
      <c r="R375" s="43"/>
      <c r="S375" s="43"/>
      <c r="T375" s="43"/>
      <c r="U375" s="91"/>
      <c r="V375" s="43"/>
      <c r="W375" s="43"/>
      <c r="X375" s="43"/>
      <c r="Y375" s="281">
        <f>IF(G375=Precios!$BH$4,Precios!$BK$4,IF(G375=Precios!$BH$5,Precios!$BK$5,IF(G375=Precios!$BH$6,Precios!$BK$6,IF(G375=Precios!$BH$7,Precios!$BK$7,IF(G375=Precios!$BH$8,Precios!$BK$8,IF(G375=Precios!$BH$9,Precios!$BK$9,IF(G375=Precios!$BH$10,Precios!$BK$10,IF(G375=Precios!$BH$11,Precios!$BK$11,IF(G375=Precios!$BH$12,Precios!$BK$12,IF(G375=Precios!$BH$171,Precios!$BK$171,IF(G375=Precios!$BH$14,Precios!$BK$14,IF(G375=Precios!$BH$15,Precios!$BK$15,IF(G375=Precios!$BH$16,Precios!$BK$16,IF(G375=Precios!$BH$17,Precios!$BK$17,IF(G375=Precios!$BH$18,Precios!$BK$18,0)))))))))))))))*H375</f>
        <v>0</v>
      </c>
      <c r="Z375" s="46"/>
      <c r="AA375" s="271"/>
    </row>
    <row r="376" spans="1:27" x14ac:dyDescent="0.25">
      <c r="A376" s="225"/>
      <c r="B376" s="226"/>
      <c r="C376" s="227"/>
      <c r="D376" s="228"/>
      <c r="E376" s="228"/>
      <c r="F376" s="228"/>
      <c r="G376" s="230"/>
      <c r="H376" s="231"/>
      <c r="I376" s="232">
        <f>IF(G376=Precios!$BH$4,Precios!$BI$4,IF(G376=Precios!$BH$5,Precios!$BI$5,IF(G376=Precios!$BH$6,Precios!$BI$6,IF(G376=Precios!$BH$7,Precios!$BI$7,IF(G376=Precios!$BH$8,Precios!$BI$8,IF(G376=Precios!$BH$9,Precios!$BI$9,IF(G376=Precios!$BH$10,Precios!$BI$10,IF(G376=Precios!$BH$11,Precios!$BI$11,IF(G376=Precios!$BH$12,Precios!$BI$12,IF(G376=Precios!$BH$171,Precios!$BI$171,IF(G376=Precios!$BH$14,Precios!$BI$14,IF(G376=Precios!$BH$15,Precios!$BI$15,IF(G376=Precios!$BH$16,Precios!$BI$16,IF(G376=Precios!$BH$17,Precios!$BI$17,IF(G376=Precios!$BH$18,Precios!$BI$18,0)))))))))))))))</f>
        <v>0</v>
      </c>
      <c r="J376" s="230"/>
      <c r="K376" s="233">
        <f>+IF(J376=1,I376,IF(J376=2,I376*(1-Precios!$BN$3),0))</f>
        <v>0</v>
      </c>
      <c r="L376" s="233">
        <f t="shared" si="23"/>
        <v>0</v>
      </c>
      <c r="M376" s="259">
        <f>+SUM(L376:L380)</f>
        <v>0</v>
      </c>
      <c r="N376" s="260">
        <f>+M376+P376+R376+S376</f>
        <v>0</v>
      </c>
      <c r="O376" s="261">
        <f>+IF(J376=1,N376*$O$365,0)</f>
        <v>0</v>
      </c>
      <c r="P376" s="262"/>
      <c r="Q376" s="263">
        <f>+N376-SUM(O376:P376)</f>
        <v>0</v>
      </c>
      <c r="R376" s="262"/>
      <c r="S376" s="262"/>
      <c r="T376" s="262"/>
      <c r="U376" s="264" t="e">
        <f>+(+O376+#REF!)/M376</f>
        <v>#REF!</v>
      </c>
      <c r="V376" s="265">
        <f>+Q376-SUM(R376:T376)</f>
        <v>0</v>
      </c>
      <c r="W376" s="266">
        <f>IF(J376=2,V376,0)</f>
        <v>0</v>
      </c>
      <c r="X376" s="267">
        <f>IF(J376=1,V376,0)</f>
        <v>0</v>
      </c>
      <c r="Y376" s="268">
        <f>IF(G376=Precios!$BH$4,Precios!$BK$4,IF(G376=Precios!$BH$5,Precios!$BK$5,IF(G376=Precios!$BH$6,Precios!$BK$6,IF(G376=Precios!$BH$7,Precios!$BK$7,IF(G376=Precios!$BH$8,Precios!$BK$8,IF(G376=Precios!$BH$9,Precios!$BK$9,IF(G376=Precios!$BH$10,Precios!$BK$10,IF(G376=Precios!$BH$11,Precios!$BK$11,IF(G376=Precios!$BH$12,Precios!$BK$12,IF(G376=Precios!$BH$171,Precios!$BK$171,IF(G376=Precios!$BH$14,Precios!$BK$14,IF(G376=Precios!$BH$15,Precios!$BK$15,IF(G376=Precios!$BH$16,Precios!$BK$16,IF(G376=Precios!$BH$17,Precios!$BK$17,IF(G376=Precios!$BH$18,Precios!$BK$18,0)))))))))))))))*H376</f>
        <v>0</v>
      </c>
      <c r="Z376" s="269">
        <f>+V376-SUM(Y376:Y380)</f>
        <v>0</v>
      </c>
      <c r="AA376" s="270" t="e">
        <f>+Z376/M376</f>
        <v>#DIV/0!</v>
      </c>
    </row>
    <row r="377" spans="1:27" x14ac:dyDescent="0.25">
      <c r="A377" s="234"/>
      <c r="B377" s="40"/>
      <c r="C377" s="41"/>
      <c r="D377" s="42"/>
      <c r="E377" s="42"/>
      <c r="F377" s="42"/>
      <c r="G377" s="48"/>
      <c r="H377" s="50"/>
      <c r="I377" s="168">
        <f>IF(G377=Precios!$BH$4,Precios!$BI$4,IF(G377=Precios!$BH$5,Precios!$BI$5,IF(G377=Precios!$BH$6,Precios!$BI$6,IF(G377=Precios!$BH$7,Precios!$BI$7,IF(G377=Precios!$BH$8,Precios!$BI$8,IF(G377=Precios!$BH$9,Precios!$BI$9,IF(G377=Precios!$BH$10,Precios!$BI$10,IF(G377=Precios!$BH$11,Precios!$BI$11,IF(G377=Precios!$BH$12,Precios!$BI$12,IF(G377=Precios!$BH$171,Precios!$BI$171,IF(G377=Precios!$BH$14,Precios!$BI$14,IF(G377=Precios!$BH$15,Precios!$BI$15,IF(G377=Precios!$BH$16,Precios!$BI$16,IF(G377=Precios!$BH$17,Precios!$BI$17,IF(G377=Precios!$BH$18,Precios!$BI$18,0)))))))))))))))</f>
        <v>0</v>
      </c>
      <c r="J377" s="50"/>
      <c r="K377" s="169">
        <f>+IF(J377=1,I377,IF(J377=2,I377*(1-Precios!$BN$3),0))</f>
        <v>0</v>
      </c>
      <c r="L377" s="169">
        <f t="shared" si="23"/>
        <v>0</v>
      </c>
      <c r="M377" s="49"/>
      <c r="N377" s="43"/>
      <c r="O377" s="43"/>
      <c r="P377" s="43"/>
      <c r="Q377" s="43"/>
      <c r="R377" s="43"/>
      <c r="S377" s="43"/>
      <c r="T377" s="43"/>
      <c r="U377" s="91"/>
      <c r="V377" s="43"/>
      <c r="W377" s="43"/>
      <c r="X377" s="43"/>
      <c r="Y377" s="38">
        <f>IF(G377=Precios!$BH$4,Precios!$BK$4,IF(G377=Precios!$BH$5,Precios!$BK$5,IF(G377=Precios!$BH$6,Precios!$BK$6,IF(G377=Precios!$BH$7,Precios!$BK$7,IF(G377=Precios!$BH$8,Precios!$BK$8,IF(G377=Precios!$BH$9,Precios!$BK$9,IF(G377=Precios!$BH$10,Precios!$BK$10,IF(G377=Precios!$BH$11,Precios!$BK$11,IF(G377=Precios!$BH$12,Precios!$BK$12,IF(G377=Precios!$BH$171,Precios!$BK$171,IF(G377=Precios!$BH$14,Precios!$BK$14,IF(G377=Precios!$BH$15,Precios!$BK$15,IF(G377=Precios!$BH$16,Precios!$BK$16,IF(G377=Precios!$BH$17,Precios!$BK$17,IF(G377=Precios!$BH$18,Precios!$BK$18,0)))))))))))))))*H377</f>
        <v>0</v>
      </c>
      <c r="Z377" s="46"/>
      <c r="AA377" s="271"/>
    </row>
    <row r="378" spans="1:27" x14ac:dyDescent="0.25">
      <c r="A378" s="234"/>
      <c r="B378" s="40"/>
      <c r="C378" s="41"/>
      <c r="D378" s="42"/>
      <c r="E378" s="42"/>
      <c r="F378" s="42"/>
      <c r="G378" s="48"/>
      <c r="H378" s="50"/>
      <c r="I378" s="168">
        <f>IF(G378=Precios!$BH$4,Precios!$BI$4,IF(G378=Precios!$BH$5,Precios!$BI$5,IF(G378=Precios!$BH$6,Precios!$BI$6,IF(G378=Precios!$BH$7,Precios!$BI$7,IF(G378=Precios!$BH$8,Precios!$BI$8,IF(G378=Precios!$BH$9,Precios!$BI$9,IF(G378=Precios!$BH$10,Precios!$BI$10,IF(G378=Precios!$BH$11,Precios!$BI$11,IF(G378=Precios!$BH$12,Precios!$BI$12,IF(G378=Precios!$BH$171,Precios!$BI$171,IF(G378=Precios!$BH$14,Precios!$BI$14,IF(G378=Precios!$BH$15,Precios!$BI$15,IF(G378=Precios!$BH$16,Precios!$BI$16,IF(G378=Precios!$BH$17,Precios!$BI$17,IF(G378=Precios!$BH$18,Precios!$BI$18,0)))))))))))))))</f>
        <v>0</v>
      </c>
      <c r="J378" s="50"/>
      <c r="K378" s="169">
        <f>+IF(J378=1,I378,IF(J378=2,I378*(1-Precios!$BN$3),0))</f>
        <v>0</v>
      </c>
      <c r="L378" s="169">
        <f t="shared" si="23"/>
        <v>0</v>
      </c>
      <c r="M378" s="49"/>
      <c r="N378" s="43"/>
      <c r="O378" s="43"/>
      <c r="P378" s="43"/>
      <c r="Q378" s="43"/>
      <c r="R378" s="43"/>
      <c r="S378" s="43"/>
      <c r="T378" s="43"/>
      <c r="U378" s="91"/>
      <c r="V378" s="43"/>
      <c r="W378" s="43"/>
      <c r="X378" s="43"/>
      <c r="Y378" s="38">
        <f>IF(G378=Precios!$BH$4,Precios!$BK$4,IF(G378=Precios!$BH$5,Precios!$BK$5,IF(G378=Precios!$BH$6,Precios!$BK$6,IF(G378=Precios!$BH$7,Precios!$BK$7,IF(G378=Precios!$BH$8,Precios!$BK$8,IF(G378=Precios!$BH$9,Precios!$BK$9,IF(G378=Precios!$BH$10,Precios!$BK$10,IF(G378=Precios!$BH$11,Precios!$BK$11,IF(G378=Precios!$BH$12,Precios!$BK$12,IF(G378=Precios!$BH$171,Precios!$BK$171,IF(G378=Precios!$BH$14,Precios!$BK$14,IF(G378=Precios!$BH$15,Precios!$BK$15,IF(G378=Precios!$BH$16,Precios!$BK$16,IF(G378=Precios!$BH$17,Precios!$BK$17,IF(G378=Precios!$BH$18,Precios!$BK$18,0)))))))))))))))*H378</f>
        <v>0</v>
      </c>
      <c r="Z378" s="46"/>
      <c r="AA378" s="271"/>
    </row>
    <row r="379" spans="1:27" x14ac:dyDescent="0.25">
      <c r="A379" s="234"/>
      <c r="B379" s="40"/>
      <c r="C379" s="41"/>
      <c r="D379" s="42"/>
      <c r="E379" s="42"/>
      <c r="F379" s="42"/>
      <c r="G379" s="48"/>
      <c r="H379" s="50"/>
      <c r="I379" s="168">
        <f>IF(G379=Precios!$BH$4,Precios!$BI$4,IF(G379=Precios!$BH$5,Precios!$BI$5,IF(G379=Precios!$BH$6,Precios!$BI$6,IF(G379=Precios!$BH$7,Precios!$BI$7,IF(G379=Precios!$BH$8,Precios!$BI$8,IF(G379=Precios!$BH$9,Precios!$BI$9,IF(G379=Precios!$BH$10,Precios!$BI$10,IF(G379=Precios!$BH$11,Precios!$BI$11,IF(G379=Precios!$BH$12,Precios!$BI$12,IF(G379=Precios!$BH$171,Precios!$BI$171,IF(G379=Precios!$BH$14,Precios!$BI$14,IF(G379=Precios!$BH$15,Precios!$BI$15,IF(G379=Precios!$BH$16,Precios!$BI$16,IF(G379=Precios!$BH$17,Precios!$BI$17,IF(G379=Precios!$BH$18,Precios!$BI$18,0)))))))))))))))</f>
        <v>0</v>
      </c>
      <c r="J379" s="50"/>
      <c r="K379" s="169">
        <f>+IF(J379=1,I379,IF(J379=2,I379*(1-Precios!$BN$3),0))</f>
        <v>0</v>
      </c>
      <c r="L379" s="169">
        <f t="shared" si="23"/>
        <v>0</v>
      </c>
      <c r="M379" s="49"/>
      <c r="N379" s="43"/>
      <c r="O379" s="43"/>
      <c r="P379" s="43"/>
      <c r="Q379" s="43"/>
      <c r="R379" s="43"/>
      <c r="S379" s="43"/>
      <c r="T379" s="43"/>
      <c r="U379" s="91"/>
      <c r="V379" s="43"/>
      <c r="W379" s="43"/>
      <c r="X379" s="43"/>
      <c r="Y379" s="38">
        <f>IF(G379=Precios!$BH$4,Precios!$BK$4,IF(G379=Precios!$BH$5,Precios!$BK$5,IF(G379=Precios!$BH$6,Precios!$BK$6,IF(G379=Precios!$BH$7,Precios!$BK$7,IF(G379=Precios!$BH$8,Precios!$BK$8,IF(G379=Precios!$BH$9,Precios!$BK$9,IF(G379=Precios!$BH$10,Precios!$BK$10,IF(G379=Precios!$BH$11,Precios!$BK$11,IF(G379=Precios!$BH$12,Precios!$BK$12,IF(G379=Precios!$BH$171,Precios!$BK$171,IF(G379=Precios!$BH$14,Precios!$BK$14,IF(G379=Precios!$BH$15,Precios!$BK$15,IF(G379=Precios!$BH$16,Precios!$BK$16,IF(G379=Precios!$BH$17,Precios!$BK$17,IF(G379=Precios!$BH$18,Precios!$BK$18,0)))))))))))))))*H379</f>
        <v>0</v>
      </c>
      <c r="Z379" s="46"/>
      <c r="AA379" s="271"/>
    </row>
    <row r="380" spans="1:27" ht="15.75" thickBot="1" x14ac:dyDescent="0.3">
      <c r="A380" s="236"/>
      <c r="B380" s="237"/>
      <c r="C380" s="247"/>
      <c r="D380" s="239"/>
      <c r="E380" s="239"/>
      <c r="F380" s="239"/>
      <c r="G380" s="240"/>
      <c r="H380" s="241"/>
      <c r="I380" s="168">
        <f>IF(G380=Precios!$BH$4,Precios!$BI$4,IF(G380=Precios!$BH$5,Precios!$BI$5,IF(G380=Precios!$BH$6,Precios!$BI$6,IF(G380=Precios!$BH$7,Precios!$BI$7,IF(G380=Precios!$BH$8,Precios!$BI$8,IF(G380=Precios!$BH$9,Precios!$BI$9,IF(G380=Precios!$BH$10,Precios!$BI$10,IF(G380=Precios!$BH$11,Precios!$BI$11,IF(G380=Precios!$BH$12,Precios!$BI$12,IF(G380=Precios!$BH$171,Precios!$BI$171,IF(G380=Precios!$BH$14,Precios!$BI$14,IF(G380=Precios!$BH$15,Precios!$BI$15,IF(G380=Precios!$BH$16,Precios!$BI$16,IF(G380=Precios!$BH$17,Precios!$BI$17,IF(G380=Precios!$BH$18,Precios!$BI$18,0)))))))))))))))</f>
        <v>0</v>
      </c>
      <c r="J380" s="241"/>
      <c r="K380" s="243">
        <f>+IF(J380=1,I380,IF(J380=2,I380*(1-Precios!$BN$3),0))</f>
        <v>0</v>
      </c>
      <c r="L380" s="243">
        <f t="shared" si="23"/>
        <v>0</v>
      </c>
      <c r="M380" s="272"/>
      <c r="N380" s="273"/>
      <c r="O380" s="273"/>
      <c r="P380" s="273"/>
      <c r="Q380" s="273"/>
      <c r="R380" s="273"/>
      <c r="S380" s="273"/>
      <c r="T380" s="273"/>
      <c r="U380" s="274"/>
      <c r="V380" s="273"/>
      <c r="W380" s="273"/>
      <c r="X380" s="273"/>
      <c r="Y380" s="281">
        <f>IF(G380=Precios!$BH$4,Precios!$BK$4,IF(G380=Precios!$BH$5,Precios!$BK$5,IF(G380=Precios!$BH$6,Precios!$BK$6,IF(G380=Precios!$BH$7,Precios!$BK$7,IF(G380=Precios!$BH$8,Precios!$BK$8,IF(G380=Precios!$BH$9,Precios!$BK$9,IF(G380=Precios!$BH$10,Precios!$BK$10,IF(G380=Precios!$BH$11,Precios!$BK$11,IF(G380=Precios!$BH$12,Precios!$BK$12,IF(G380=Precios!$BH$171,Precios!$BK$171,IF(G380=Precios!$BH$14,Precios!$BK$14,IF(G380=Precios!$BH$15,Precios!$BK$15,IF(G380=Precios!$BH$16,Precios!$BK$16,IF(G380=Precios!$BH$17,Precios!$BK$17,IF(G380=Precios!$BH$18,Precios!$BK$18,0)))))))))))))))*H380</f>
        <v>0</v>
      </c>
      <c r="Z380" s="275"/>
      <c r="AA380" s="276"/>
    </row>
    <row r="381" spans="1:27" x14ac:dyDescent="0.25">
      <c r="A381" s="278"/>
      <c r="B381" s="201"/>
      <c r="C381" s="219"/>
      <c r="D381" s="220"/>
      <c r="E381" s="220"/>
      <c r="F381" s="220"/>
      <c r="G381" s="222"/>
      <c r="H381" s="223"/>
      <c r="I381" s="232">
        <f>IF(G381=Precios!$BH$4,Precios!$BI$4,IF(G381=Precios!$BH$5,Precios!$BI$5,IF(G381=Precios!$BH$6,Precios!$BI$6,IF(G381=Precios!$BH$7,Precios!$BI$7,IF(G381=Precios!$BH$8,Precios!$BI$8,IF(G381=Precios!$BH$9,Precios!$BI$9,IF(G381=Precios!$BH$10,Precios!$BI$10,IF(G381=Precios!$BH$11,Precios!$BI$11,IF(G381=Precios!$BH$12,Precios!$BI$12,IF(G381=Precios!$BH$171,Precios!$BI$171,IF(G381=Precios!$BH$14,Precios!$BI$14,IF(G381=Precios!$BH$15,Precios!$BI$15,IF(G381=Precios!$BH$16,Precios!$BI$16,IF(G381=Precios!$BH$17,Precios!$BI$17,IF(G381=Precios!$BH$18,Precios!$BI$18,0)))))))))))))))</f>
        <v>0</v>
      </c>
      <c r="J381" s="222"/>
      <c r="K381" s="224">
        <f>+IF(J381=1,I381,IF(J381=2,I381*(1-Precios!$BN$3),0))</f>
        <v>0</v>
      </c>
      <c r="L381" s="224">
        <f t="shared" si="23"/>
        <v>0</v>
      </c>
      <c r="M381" s="251">
        <f>+SUM(L381:L385)</f>
        <v>0</v>
      </c>
      <c r="N381" s="252">
        <f>+M381+P381+R381+S381</f>
        <v>0</v>
      </c>
      <c r="O381" s="253">
        <f>+IF(J381=1,N381*$O$365,0)</f>
        <v>0</v>
      </c>
      <c r="P381" s="39"/>
      <c r="Q381" s="29">
        <f>+N381-SUM(O381:P381)</f>
        <v>0</v>
      </c>
      <c r="R381" s="39"/>
      <c r="S381" s="39"/>
      <c r="T381" s="39"/>
      <c r="U381" s="254" t="e">
        <f>+(+O381+#REF!)/M381</f>
        <v>#REF!</v>
      </c>
      <c r="V381" s="255">
        <f>+Q381-SUM(R381:T381)</f>
        <v>0</v>
      </c>
      <c r="W381" s="256">
        <f>IF(J381=2,V381,0)</f>
        <v>0</v>
      </c>
      <c r="X381" s="257">
        <f>IF(J381=1,V381,0)</f>
        <v>0</v>
      </c>
      <c r="Y381" s="268">
        <f>IF(G381=Precios!$BH$4,Precios!$BK$4,IF(G381=Precios!$BH$5,Precios!$BK$5,IF(G381=Precios!$BH$6,Precios!$BK$6,IF(G381=Precios!$BH$7,Precios!$BK$7,IF(G381=Precios!$BH$8,Precios!$BK$8,IF(G381=Precios!$BH$9,Precios!$BK$9,IF(G381=Precios!$BH$10,Precios!$BK$10,IF(G381=Precios!$BH$11,Precios!$BK$11,IF(G381=Precios!$BH$12,Precios!$BK$12,IF(G381=Precios!$BH$171,Precios!$BK$171,IF(G381=Precios!$BH$14,Precios!$BK$14,IF(G381=Precios!$BH$15,Precios!$BK$15,IF(G381=Precios!$BH$16,Precios!$BK$16,IF(G381=Precios!$BH$17,Precios!$BK$17,IF(G381=Precios!$BH$18,Precios!$BK$18,0)))))))))))))))*H381</f>
        <v>0</v>
      </c>
      <c r="Z381" s="258">
        <f>+V381-SUM(Y381:Y385)</f>
        <v>0</v>
      </c>
      <c r="AA381" s="279" t="e">
        <f>+Z381/M381</f>
        <v>#DIV/0!</v>
      </c>
    </row>
    <row r="382" spans="1:27" x14ac:dyDescent="0.25">
      <c r="A382" s="234"/>
      <c r="B382" s="40"/>
      <c r="C382" s="41"/>
      <c r="D382" s="42"/>
      <c r="E382" s="42"/>
      <c r="F382" s="42"/>
      <c r="G382" s="48"/>
      <c r="H382" s="50"/>
      <c r="I382" s="168">
        <f>IF(G382=Precios!$BH$4,Precios!$BI$4,IF(G382=Precios!$BH$5,Precios!$BI$5,IF(G382=Precios!$BH$6,Precios!$BI$6,IF(G382=Precios!$BH$7,Precios!$BI$7,IF(G382=Precios!$BH$8,Precios!$BI$8,IF(G382=Precios!$BH$9,Precios!$BI$9,IF(G382=Precios!$BH$10,Precios!$BI$10,IF(G382=Precios!$BH$11,Precios!$BI$11,IF(G382=Precios!$BH$12,Precios!$BI$12,IF(G382=Precios!$BH$171,Precios!$BI$171,IF(G382=Precios!$BH$14,Precios!$BI$14,IF(G382=Precios!$BH$15,Precios!$BI$15,IF(G382=Precios!$BH$16,Precios!$BI$16,IF(G382=Precios!$BH$17,Precios!$BI$17,IF(G382=Precios!$BH$18,Precios!$BI$18,0)))))))))))))))</f>
        <v>0</v>
      </c>
      <c r="J382" s="50"/>
      <c r="K382" s="169">
        <f>+IF(J382=1,I382,IF(J382=2,I382*(1-Precios!$BN$3),0))</f>
        <v>0</v>
      </c>
      <c r="L382" s="169">
        <f t="shared" si="23"/>
        <v>0</v>
      </c>
      <c r="M382" s="49"/>
      <c r="N382" s="43"/>
      <c r="O382" s="43"/>
      <c r="P382" s="43"/>
      <c r="Q382" s="43"/>
      <c r="R382" s="43"/>
      <c r="S382" s="43"/>
      <c r="T382" s="43"/>
      <c r="U382" s="91"/>
      <c r="V382" s="43"/>
      <c r="W382" s="43"/>
      <c r="X382" s="43"/>
      <c r="Y382" s="38">
        <f>IF(G382=Precios!$BH$4,Precios!$BK$4,IF(G382=Precios!$BH$5,Precios!$BK$5,IF(G382=Precios!$BH$6,Precios!$BK$6,IF(G382=Precios!$BH$7,Precios!$BK$7,IF(G382=Precios!$BH$8,Precios!$BK$8,IF(G382=Precios!$BH$9,Precios!$BK$9,IF(G382=Precios!$BH$10,Precios!$BK$10,IF(G382=Precios!$BH$11,Precios!$BK$11,IF(G382=Precios!$BH$12,Precios!$BK$12,IF(G382=Precios!$BH$171,Precios!$BK$171,IF(G382=Precios!$BH$14,Precios!$BK$14,IF(G382=Precios!$BH$15,Precios!$BK$15,IF(G382=Precios!$BH$16,Precios!$BK$16,IF(G382=Precios!$BH$17,Precios!$BK$17,IF(G382=Precios!$BH$18,Precios!$BK$18,0)))))))))))))))*H382</f>
        <v>0</v>
      </c>
      <c r="Z382" s="46"/>
      <c r="AA382" s="271"/>
    </row>
    <row r="383" spans="1:27" x14ac:dyDescent="0.25">
      <c r="A383" s="234"/>
      <c r="B383" s="40"/>
      <c r="C383" s="41"/>
      <c r="D383" s="42"/>
      <c r="E383" s="42"/>
      <c r="F383" s="42"/>
      <c r="G383" s="48"/>
      <c r="H383" s="50"/>
      <c r="I383" s="168">
        <f>IF(G383=Precios!$BH$4,Precios!$BI$4,IF(G383=Precios!$BH$5,Precios!$BI$5,IF(G383=Precios!$BH$6,Precios!$BI$6,IF(G383=Precios!$BH$7,Precios!$BI$7,IF(G383=Precios!$BH$8,Precios!$BI$8,IF(G383=Precios!$BH$9,Precios!$BI$9,IF(G383=Precios!$BH$10,Precios!$BI$10,IF(G383=Precios!$BH$11,Precios!$BI$11,IF(G383=Precios!$BH$12,Precios!$BI$12,IF(G383=Precios!$BH$171,Precios!$BI$171,IF(G383=Precios!$BH$14,Precios!$BI$14,IF(G383=Precios!$BH$15,Precios!$BI$15,IF(G383=Precios!$BH$16,Precios!$BI$16,IF(G383=Precios!$BH$17,Precios!$BI$17,IF(G383=Precios!$BH$18,Precios!$BI$18,0)))))))))))))))</f>
        <v>0</v>
      </c>
      <c r="J383" s="50"/>
      <c r="K383" s="169">
        <f>+IF(J383=1,I383,IF(J383=2,I383*(1-Precios!$BN$3),0))</f>
        <v>0</v>
      </c>
      <c r="L383" s="169">
        <f t="shared" si="23"/>
        <v>0</v>
      </c>
      <c r="M383" s="49"/>
      <c r="N383" s="43"/>
      <c r="O383" s="43"/>
      <c r="P383" s="43"/>
      <c r="Q383" s="43"/>
      <c r="R383" s="43"/>
      <c r="S383" s="43"/>
      <c r="T383" s="43"/>
      <c r="U383" s="91"/>
      <c r="V383" s="43"/>
      <c r="W383" s="43"/>
      <c r="X383" s="43"/>
      <c r="Y383" s="38">
        <f>IF(G383=Precios!$BH$4,Precios!$BK$4,IF(G383=Precios!$BH$5,Precios!$BK$5,IF(G383=Precios!$BH$6,Precios!$BK$6,IF(G383=Precios!$BH$7,Precios!$BK$7,IF(G383=Precios!$BH$8,Precios!$BK$8,IF(G383=Precios!$BH$9,Precios!$BK$9,IF(G383=Precios!$BH$10,Precios!$BK$10,IF(G383=Precios!$BH$11,Precios!$BK$11,IF(G383=Precios!$BH$12,Precios!$BK$12,IF(G383=Precios!$BH$171,Precios!$BK$171,IF(G383=Precios!$BH$14,Precios!$BK$14,IF(G383=Precios!$BH$15,Precios!$BK$15,IF(G383=Precios!$BH$16,Precios!$BK$16,IF(G383=Precios!$BH$17,Precios!$BK$17,IF(G383=Precios!$BH$18,Precios!$BK$18,0)))))))))))))))*H383</f>
        <v>0</v>
      </c>
      <c r="Z383" s="46"/>
      <c r="AA383" s="271"/>
    </row>
    <row r="384" spans="1:27" x14ac:dyDescent="0.25">
      <c r="A384" s="234"/>
      <c r="B384" s="40"/>
      <c r="C384" s="41"/>
      <c r="D384" s="42"/>
      <c r="E384" s="42"/>
      <c r="F384" s="42"/>
      <c r="G384" s="48"/>
      <c r="H384" s="50"/>
      <c r="I384" s="168">
        <f>IF(G384=Precios!$BH$4,Precios!$BI$4,IF(G384=Precios!$BH$5,Precios!$BI$5,IF(G384=Precios!$BH$6,Precios!$BI$6,IF(G384=Precios!$BH$7,Precios!$BI$7,IF(G384=Precios!$BH$8,Precios!$BI$8,IF(G384=Precios!$BH$9,Precios!$BI$9,IF(G384=Precios!$BH$10,Precios!$BI$10,IF(G384=Precios!$BH$11,Precios!$BI$11,IF(G384=Precios!$BH$12,Precios!$BI$12,IF(G384=Precios!$BH$171,Precios!$BI$171,IF(G384=Precios!$BH$14,Precios!$BI$14,IF(G384=Precios!$BH$15,Precios!$BI$15,IF(G384=Precios!$BH$16,Precios!$BI$16,IF(G384=Precios!$BH$17,Precios!$BI$17,IF(G384=Precios!$BH$18,Precios!$BI$18,0)))))))))))))))</f>
        <v>0</v>
      </c>
      <c r="J384" s="50"/>
      <c r="K384" s="169">
        <f>+IF(J384=1,I384,IF(J384=2,I384*(1-Precios!$BN$3),0))</f>
        <v>0</v>
      </c>
      <c r="L384" s="169">
        <f t="shared" si="23"/>
        <v>0</v>
      </c>
      <c r="M384" s="49"/>
      <c r="N384" s="43"/>
      <c r="O384" s="43"/>
      <c r="P384" s="43"/>
      <c r="Q384" s="43"/>
      <c r="R384" s="43"/>
      <c r="S384" s="43"/>
      <c r="T384" s="43"/>
      <c r="U384" s="91"/>
      <c r="V384" s="43"/>
      <c r="W384" s="43"/>
      <c r="X384" s="43"/>
      <c r="Y384" s="38">
        <f>IF(G384=Precios!$BH$4,Precios!$BK$4,IF(G384=Precios!$BH$5,Precios!$BK$5,IF(G384=Precios!$BH$6,Precios!$BK$6,IF(G384=Precios!$BH$7,Precios!$BK$7,IF(G384=Precios!$BH$8,Precios!$BK$8,IF(G384=Precios!$BH$9,Precios!$BK$9,IF(G384=Precios!$BH$10,Precios!$BK$10,IF(G384=Precios!$BH$11,Precios!$BK$11,IF(G384=Precios!$BH$12,Precios!$BK$12,IF(G384=Precios!$BH$171,Precios!$BK$171,IF(G384=Precios!$BH$14,Precios!$BK$14,IF(G384=Precios!$BH$15,Precios!$BK$15,IF(G384=Precios!$BH$16,Precios!$BK$16,IF(G384=Precios!$BH$17,Precios!$BK$17,IF(G384=Precios!$BH$18,Precios!$BK$18,0)))))))))))))))*H384</f>
        <v>0</v>
      </c>
      <c r="Z384" s="46"/>
      <c r="AA384" s="271"/>
    </row>
    <row r="385" spans="1:27" ht="15.75" thickBot="1" x14ac:dyDescent="0.3">
      <c r="A385" s="234"/>
      <c r="B385" s="40"/>
      <c r="C385" s="41"/>
      <c r="D385" s="42"/>
      <c r="E385" s="42"/>
      <c r="F385" s="42"/>
      <c r="G385" s="244"/>
      <c r="H385" s="245"/>
      <c r="I385" s="168">
        <f>IF(G385=Precios!$BH$4,Precios!$BI$4,IF(G385=Precios!$BH$5,Precios!$BI$5,IF(G385=Precios!$BH$6,Precios!$BI$6,IF(G385=Precios!$BH$7,Precios!$BI$7,IF(G385=Precios!$BH$8,Precios!$BI$8,IF(G385=Precios!$BH$9,Precios!$BI$9,IF(G385=Precios!$BH$10,Precios!$BI$10,IF(G385=Precios!$BH$11,Precios!$BI$11,IF(G385=Precios!$BH$12,Precios!$BI$12,IF(G385=Precios!$BH$171,Precios!$BI$171,IF(G385=Precios!$BH$14,Precios!$BI$14,IF(G385=Precios!$BH$15,Precios!$BI$15,IF(G385=Precios!$BH$16,Precios!$BI$16,IF(G385=Precios!$BH$17,Precios!$BI$17,IF(G385=Precios!$BH$18,Precios!$BI$18,0)))))))))))))))</f>
        <v>0</v>
      </c>
      <c r="J385" s="245"/>
      <c r="K385" s="246">
        <f>+IF(J385=1,I385,IF(J385=2,I385*(1-Precios!$BN$3),0))</f>
        <v>0</v>
      </c>
      <c r="L385" s="246">
        <f t="shared" si="23"/>
        <v>0</v>
      </c>
      <c r="M385" s="49"/>
      <c r="N385" s="43"/>
      <c r="O385" s="43"/>
      <c r="P385" s="43"/>
      <c r="Q385" s="43"/>
      <c r="R385" s="43"/>
      <c r="S385" s="43"/>
      <c r="T385" s="43"/>
      <c r="U385" s="91"/>
      <c r="V385" s="43"/>
      <c r="W385" s="43"/>
      <c r="X385" s="43"/>
      <c r="Y385" s="281">
        <f>IF(G385=Precios!$BH$4,Precios!$BK$4,IF(G385=Precios!$BH$5,Precios!$BK$5,IF(G385=Precios!$BH$6,Precios!$BK$6,IF(G385=Precios!$BH$7,Precios!$BK$7,IF(G385=Precios!$BH$8,Precios!$BK$8,IF(G385=Precios!$BH$9,Precios!$BK$9,IF(G385=Precios!$BH$10,Precios!$BK$10,IF(G385=Precios!$BH$11,Precios!$BK$11,IF(G385=Precios!$BH$12,Precios!$BK$12,IF(G385=Precios!$BH$171,Precios!$BK$171,IF(G385=Precios!$BH$14,Precios!$BK$14,IF(G385=Precios!$BH$15,Precios!$BK$15,IF(G385=Precios!$BH$16,Precios!$BK$16,IF(G385=Precios!$BH$17,Precios!$BK$17,IF(G385=Precios!$BH$18,Precios!$BK$18,0)))))))))))))))*H385</f>
        <v>0</v>
      </c>
      <c r="Z385" s="46"/>
      <c r="AA385" s="271"/>
    </row>
    <row r="386" spans="1:27" x14ac:dyDescent="0.25">
      <c r="A386" s="225"/>
      <c r="B386" s="226"/>
      <c r="C386" s="227"/>
      <c r="D386" s="228"/>
      <c r="E386" s="228"/>
      <c r="F386" s="228"/>
      <c r="G386" s="230"/>
      <c r="H386" s="231"/>
      <c r="I386" s="232">
        <f>IF(G386=Precios!$BH$4,Precios!$BI$4,IF(G386=Precios!$BH$5,Precios!$BI$5,IF(G386=Precios!$BH$6,Precios!$BI$6,IF(G386=Precios!$BH$7,Precios!$BI$7,IF(G386=Precios!$BH$8,Precios!$BI$8,IF(G386=Precios!$BH$9,Precios!$BI$9,IF(G386=Precios!$BH$10,Precios!$BI$10,IF(G386=Precios!$BH$11,Precios!$BI$11,IF(G386=Precios!$BH$12,Precios!$BI$12,IF(G386=Precios!$BH$171,Precios!$BI$171,IF(G386=Precios!$BH$14,Precios!$BI$14,IF(G386=Precios!$BH$15,Precios!$BI$15,IF(G386=Precios!$BH$16,Precios!$BI$16,IF(G386=Precios!$BH$17,Precios!$BI$17,IF(G386=Precios!$BH$18,Precios!$BI$18,0)))))))))))))))</f>
        <v>0</v>
      </c>
      <c r="J386" s="230"/>
      <c r="K386" s="233">
        <f>+IF(J386=1,I386,IF(J386=2,I386*(1-Precios!$BN$3),0))</f>
        <v>0</v>
      </c>
      <c r="L386" s="233">
        <f t="shared" si="23"/>
        <v>0</v>
      </c>
      <c r="M386" s="259">
        <f>+SUM(L386:L390)</f>
        <v>0</v>
      </c>
      <c r="N386" s="260">
        <f>+M386+P386+R386+S386</f>
        <v>0</v>
      </c>
      <c r="O386" s="261">
        <f>+IF(J386=1,N386*$O$365,0)</f>
        <v>0</v>
      </c>
      <c r="P386" s="262"/>
      <c r="Q386" s="263">
        <f>+N386-SUM(O386:P386)</f>
        <v>0</v>
      </c>
      <c r="R386" s="262"/>
      <c r="S386" s="262"/>
      <c r="T386" s="262"/>
      <c r="U386" s="264" t="e">
        <f>+(+O386+#REF!)/M386</f>
        <v>#REF!</v>
      </c>
      <c r="V386" s="265">
        <f>+Q386-SUM(R386:T386)</f>
        <v>0</v>
      </c>
      <c r="W386" s="266">
        <f>IF(J386=2,V386,0)</f>
        <v>0</v>
      </c>
      <c r="X386" s="267">
        <f>IF(J386=1,V386,0)</f>
        <v>0</v>
      </c>
      <c r="Y386" s="268">
        <f>IF(G386=Precios!$BH$4,Precios!$BK$4,IF(G386=Precios!$BH$5,Precios!$BK$5,IF(G386=Precios!$BH$6,Precios!$BK$6,IF(G386=Precios!$BH$7,Precios!$BK$7,IF(G386=Precios!$BH$8,Precios!$BK$8,IF(G386=Precios!$BH$9,Precios!$BK$9,IF(G386=Precios!$BH$10,Precios!$BK$10,IF(G386=Precios!$BH$11,Precios!$BK$11,IF(G386=Precios!$BH$12,Precios!$BK$12,IF(G386=Precios!$BH$171,Precios!$BK$171,IF(G386=Precios!$BH$14,Precios!$BK$14,IF(G386=Precios!$BH$15,Precios!$BK$15,IF(G386=Precios!$BH$16,Precios!$BK$16,IF(G386=Precios!$BH$17,Precios!$BK$17,IF(G386=Precios!$BH$18,Precios!$BK$18,0)))))))))))))))*H386</f>
        <v>0</v>
      </c>
      <c r="Z386" s="269">
        <f>+V386-SUM(Y386:Y390)</f>
        <v>0</v>
      </c>
      <c r="AA386" s="270" t="e">
        <f>+Z386/M386</f>
        <v>#DIV/0!</v>
      </c>
    </row>
    <row r="387" spans="1:27" x14ac:dyDescent="0.25">
      <c r="A387" s="234"/>
      <c r="B387" s="40"/>
      <c r="C387" s="41"/>
      <c r="D387" s="42"/>
      <c r="E387" s="42"/>
      <c r="F387" s="42"/>
      <c r="G387" s="48"/>
      <c r="H387" s="50"/>
      <c r="I387" s="168">
        <f>IF(G387=Precios!$BH$4,Precios!$BI$4,IF(G387=Precios!$BH$5,Precios!$BI$5,IF(G387=Precios!$BH$6,Precios!$BI$6,IF(G387=Precios!$BH$7,Precios!$BI$7,IF(G387=Precios!$BH$8,Precios!$BI$8,IF(G387=Precios!$BH$9,Precios!$BI$9,IF(G387=Precios!$BH$10,Precios!$BI$10,IF(G387=Precios!$BH$11,Precios!$BI$11,IF(G387=Precios!$BH$12,Precios!$BI$12,IF(G387=Precios!$BH$171,Precios!$BI$171,IF(G387=Precios!$BH$14,Precios!$BI$14,IF(G387=Precios!$BH$15,Precios!$BI$15,IF(G387=Precios!$BH$16,Precios!$BI$16,IF(G387=Precios!$BH$17,Precios!$BI$17,IF(G387=Precios!$BH$18,Precios!$BI$18,0)))))))))))))))</f>
        <v>0</v>
      </c>
      <c r="J387" s="50"/>
      <c r="K387" s="169">
        <f>+IF(J387=1,I387,IF(J387=2,I387*(1-Precios!$BN$3),0))</f>
        <v>0</v>
      </c>
      <c r="L387" s="169">
        <f t="shared" si="23"/>
        <v>0</v>
      </c>
      <c r="M387" s="49"/>
      <c r="N387" s="43"/>
      <c r="O387" s="43"/>
      <c r="P387" s="43"/>
      <c r="Q387" s="43"/>
      <c r="R387" s="43"/>
      <c r="S387" s="43"/>
      <c r="T387" s="43"/>
      <c r="U387" s="91"/>
      <c r="V387" s="43"/>
      <c r="W387" s="43"/>
      <c r="X387" s="43"/>
      <c r="Y387" s="38">
        <f>IF(G387=Precios!$BH$4,Precios!$BK$4,IF(G387=Precios!$BH$5,Precios!$BK$5,IF(G387=Precios!$BH$6,Precios!$BK$6,IF(G387=Precios!$BH$7,Precios!$BK$7,IF(G387=Precios!$BH$8,Precios!$BK$8,IF(G387=Precios!$BH$9,Precios!$BK$9,IF(G387=Precios!$BH$10,Precios!$BK$10,IF(G387=Precios!$BH$11,Precios!$BK$11,IF(G387=Precios!$BH$12,Precios!$BK$12,IF(G387=Precios!$BH$171,Precios!$BK$171,IF(G387=Precios!$BH$14,Precios!$BK$14,IF(G387=Precios!$BH$15,Precios!$BK$15,IF(G387=Precios!$BH$16,Precios!$BK$16,IF(G387=Precios!$BH$17,Precios!$BK$17,IF(G387=Precios!$BH$18,Precios!$BK$18,0)))))))))))))))*H387</f>
        <v>0</v>
      </c>
      <c r="Z387" s="46"/>
      <c r="AA387" s="271"/>
    </row>
    <row r="388" spans="1:27" x14ac:dyDescent="0.25">
      <c r="A388" s="234"/>
      <c r="B388" s="40"/>
      <c r="C388" s="41"/>
      <c r="D388" s="42"/>
      <c r="E388" s="42"/>
      <c r="F388" s="42"/>
      <c r="G388" s="48"/>
      <c r="H388" s="50"/>
      <c r="I388" s="168">
        <f>IF(G388=Precios!$BH$4,Precios!$BI$4,IF(G388=Precios!$BH$5,Precios!$BI$5,IF(G388=Precios!$BH$6,Precios!$BI$6,IF(G388=Precios!$BH$7,Precios!$BI$7,IF(G388=Precios!$BH$8,Precios!$BI$8,IF(G388=Precios!$BH$9,Precios!$BI$9,IF(G388=Precios!$BH$10,Precios!$BI$10,IF(G388=Precios!$BH$11,Precios!$BI$11,IF(G388=Precios!$BH$12,Precios!$BI$12,IF(G388=Precios!$BH$171,Precios!$BI$171,IF(G388=Precios!$BH$14,Precios!$BI$14,IF(G388=Precios!$BH$15,Precios!$BI$15,IF(G388=Precios!$BH$16,Precios!$BI$16,IF(G388=Precios!$BH$17,Precios!$BI$17,IF(G388=Precios!$BH$18,Precios!$BI$18,0)))))))))))))))</f>
        <v>0</v>
      </c>
      <c r="J388" s="50"/>
      <c r="K388" s="169">
        <f>+IF(J388=1,I388,IF(J388=2,I388*(1-Precios!$BN$3),0))</f>
        <v>0</v>
      </c>
      <c r="L388" s="169">
        <f t="shared" si="23"/>
        <v>0</v>
      </c>
      <c r="M388" s="49"/>
      <c r="N388" s="43"/>
      <c r="O388" s="43"/>
      <c r="P388" s="43"/>
      <c r="Q388" s="43"/>
      <c r="R388" s="43"/>
      <c r="S388" s="43"/>
      <c r="T388" s="43"/>
      <c r="U388" s="91"/>
      <c r="V388" s="43"/>
      <c r="W388" s="43"/>
      <c r="X388" s="43"/>
      <c r="Y388" s="38">
        <f>IF(G388=Precios!$BH$4,Precios!$BK$4,IF(G388=Precios!$BH$5,Precios!$BK$5,IF(G388=Precios!$BH$6,Precios!$BK$6,IF(G388=Precios!$BH$7,Precios!$BK$7,IF(G388=Precios!$BH$8,Precios!$BK$8,IF(G388=Precios!$BH$9,Precios!$BK$9,IF(G388=Precios!$BH$10,Precios!$BK$10,IF(G388=Precios!$BH$11,Precios!$BK$11,IF(G388=Precios!$BH$12,Precios!$BK$12,IF(G388=Precios!$BH$171,Precios!$BK$171,IF(G388=Precios!$BH$14,Precios!$BK$14,IF(G388=Precios!$BH$15,Precios!$BK$15,IF(G388=Precios!$BH$16,Precios!$BK$16,IF(G388=Precios!$BH$17,Precios!$BK$17,IF(G388=Precios!$BH$18,Precios!$BK$18,0)))))))))))))))*H388</f>
        <v>0</v>
      </c>
      <c r="Z388" s="46"/>
      <c r="AA388" s="271"/>
    </row>
    <row r="389" spans="1:27" x14ac:dyDescent="0.25">
      <c r="A389" s="234"/>
      <c r="B389" s="40"/>
      <c r="C389" s="41"/>
      <c r="D389" s="42"/>
      <c r="E389" s="42"/>
      <c r="F389" s="42"/>
      <c r="G389" s="48"/>
      <c r="H389" s="50"/>
      <c r="I389" s="168">
        <f>IF(G389=Precios!$BH$4,Precios!$BI$4,IF(G389=Precios!$BH$5,Precios!$BI$5,IF(G389=Precios!$BH$6,Precios!$BI$6,IF(G389=Precios!$BH$7,Precios!$BI$7,IF(G389=Precios!$BH$8,Precios!$BI$8,IF(G389=Precios!$BH$9,Precios!$BI$9,IF(G389=Precios!$BH$10,Precios!$BI$10,IF(G389=Precios!$BH$11,Precios!$BI$11,IF(G389=Precios!$BH$12,Precios!$BI$12,IF(G389=Precios!$BH$171,Precios!$BI$171,IF(G389=Precios!$BH$14,Precios!$BI$14,IF(G389=Precios!$BH$15,Precios!$BI$15,IF(G389=Precios!$BH$16,Precios!$BI$16,IF(G389=Precios!$BH$17,Precios!$BI$17,IF(G389=Precios!$BH$18,Precios!$BI$18,0)))))))))))))))</f>
        <v>0</v>
      </c>
      <c r="J389" s="50"/>
      <c r="K389" s="169">
        <f>+IF(J389=1,I389,IF(J389=2,I389*(1-Precios!$BN$3),0))</f>
        <v>0</v>
      </c>
      <c r="L389" s="169">
        <f t="shared" si="23"/>
        <v>0</v>
      </c>
      <c r="M389" s="49"/>
      <c r="N389" s="43"/>
      <c r="O389" s="43"/>
      <c r="P389" s="43"/>
      <c r="Q389" s="43"/>
      <c r="R389" s="43"/>
      <c r="S389" s="43"/>
      <c r="T389" s="43"/>
      <c r="U389" s="91"/>
      <c r="V389" s="43"/>
      <c r="W389" s="43"/>
      <c r="X389" s="43"/>
      <c r="Y389" s="38">
        <f>IF(G389=Precios!$BH$4,Precios!$BK$4,IF(G389=Precios!$BH$5,Precios!$BK$5,IF(G389=Precios!$BH$6,Precios!$BK$6,IF(G389=Precios!$BH$7,Precios!$BK$7,IF(G389=Precios!$BH$8,Precios!$BK$8,IF(G389=Precios!$BH$9,Precios!$BK$9,IF(G389=Precios!$BH$10,Precios!$BK$10,IF(G389=Precios!$BH$11,Precios!$BK$11,IF(G389=Precios!$BH$12,Precios!$BK$12,IF(G389=Precios!$BH$171,Precios!$BK$171,IF(G389=Precios!$BH$14,Precios!$BK$14,IF(G389=Precios!$BH$15,Precios!$BK$15,IF(G389=Precios!$BH$16,Precios!$BK$16,IF(G389=Precios!$BH$17,Precios!$BK$17,IF(G389=Precios!$BH$18,Precios!$BK$18,0)))))))))))))))*H389</f>
        <v>0</v>
      </c>
      <c r="Z389" s="46"/>
      <c r="AA389" s="271"/>
    </row>
    <row r="390" spans="1:27" ht="15.75" thickBot="1" x14ac:dyDescent="0.3">
      <c r="A390" s="236"/>
      <c r="B390" s="237"/>
      <c r="C390" s="247"/>
      <c r="D390" s="239"/>
      <c r="E390" s="239"/>
      <c r="F390" s="239"/>
      <c r="G390" s="240"/>
      <c r="H390" s="241"/>
      <c r="I390" s="168">
        <f>IF(G390=Precios!$BH$4,Precios!$BI$4,IF(G390=Precios!$BH$5,Precios!$BI$5,IF(G390=Precios!$BH$6,Precios!$BI$6,IF(G390=Precios!$BH$7,Precios!$BI$7,IF(G390=Precios!$BH$8,Precios!$BI$8,IF(G390=Precios!$BH$9,Precios!$BI$9,IF(G390=Precios!$BH$10,Precios!$BI$10,IF(G390=Precios!$BH$11,Precios!$BI$11,IF(G390=Precios!$BH$12,Precios!$BI$12,IF(G390=Precios!$BH$171,Precios!$BI$171,IF(G390=Precios!$BH$14,Precios!$BI$14,IF(G390=Precios!$BH$15,Precios!$BI$15,IF(G390=Precios!$BH$16,Precios!$BI$16,IF(G390=Precios!$BH$17,Precios!$BI$17,IF(G390=Precios!$BH$18,Precios!$BI$18,0)))))))))))))))</f>
        <v>0</v>
      </c>
      <c r="J390" s="241"/>
      <c r="K390" s="243">
        <f>+IF(J390=1,I390,IF(J390=2,I390*(1-Precios!$BN$3),0))</f>
        <v>0</v>
      </c>
      <c r="L390" s="243">
        <f t="shared" si="23"/>
        <v>0</v>
      </c>
      <c r="M390" s="272"/>
      <c r="N390" s="273"/>
      <c r="O390" s="273"/>
      <c r="P390" s="273"/>
      <c r="Q390" s="273"/>
      <c r="R390" s="273"/>
      <c r="S390" s="273"/>
      <c r="T390" s="273"/>
      <c r="U390" s="274"/>
      <c r="V390" s="273"/>
      <c r="W390" s="273"/>
      <c r="X390" s="273"/>
      <c r="Y390" s="281">
        <f>IF(G390=Precios!$BH$4,Precios!$BK$4,IF(G390=Precios!$BH$5,Precios!$BK$5,IF(G390=Precios!$BH$6,Precios!$BK$6,IF(G390=Precios!$BH$7,Precios!$BK$7,IF(G390=Precios!$BH$8,Precios!$BK$8,IF(G390=Precios!$BH$9,Precios!$BK$9,IF(G390=Precios!$BH$10,Precios!$BK$10,IF(G390=Precios!$BH$11,Precios!$BK$11,IF(G390=Precios!$BH$12,Precios!$BK$12,IF(G390=Precios!$BH$171,Precios!$BK$171,IF(G390=Precios!$BH$14,Precios!$BK$14,IF(G390=Precios!$BH$15,Precios!$BK$15,IF(G390=Precios!$BH$16,Precios!$BK$16,IF(G390=Precios!$BH$17,Precios!$BK$17,IF(G390=Precios!$BH$18,Precios!$BK$18,0)))))))))))))))*H390</f>
        <v>0</v>
      </c>
      <c r="Z390" s="275"/>
      <c r="AA390" s="276"/>
    </row>
    <row r="391" spans="1:27" x14ac:dyDescent="0.25">
      <c r="A391" s="225"/>
      <c r="B391" s="226"/>
      <c r="C391" s="227"/>
      <c r="D391" s="228"/>
      <c r="E391" s="228"/>
      <c r="F391" s="228"/>
      <c r="G391" s="230"/>
      <c r="H391" s="231"/>
      <c r="I391" s="232">
        <f>IF(G391=Precios!$BH$4,Precios!$BI$4,IF(G391=Precios!$BH$5,Precios!$BI$5,IF(G391=Precios!$BH$6,Precios!$BI$6,IF(G391=Precios!$BH$7,Precios!$BI$7,IF(G391=Precios!$BH$8,Precios!$BI$8,IF(G391=Precios!$BH$9,Precios!$BI$9,IF(G391=Precios!$BH$10,Precios!$BI$10,IF(G391=Precios!$BH$11,Precios!$BI$11,IF(G391=Precios!$BH$12,Precios!$BI$12,IF(G391=Precios!$BH$171,Precios!$BI$171,IF(G391=Precios!$BH$14,Precios!$BI$14,IF(G391=Precios!$BH$15,Precios!$BI$15,IF(G391=Precios!$BH$16,Precios!$BI$16,IF(G391=Precios!$BH$17,Precios!$BI$17,IF(G391=Precios!$BH$18,Precios!$BI$18,0)))))))))))))))</f>
        <v>0</v>
      </c>
      <c r="J391" s="230"/>
      <c r="K391" s="233">
        <f>+IF(J391=1,I391,IF(J391=2,I391*(1-Precios!$BN$3),0))</f>
        <v>0</v>
      </c>
      <c r="L391" s="233">
        <f t="shared" ref="L391:L410" si="24">H391*K391</f>
        <v>0</v>
      </c>
      <c r="M391" s="259">
        <f>+SUM(L391:L395)</f>
        <v>0</v>
      </c>
      <c r="N391" s="260">
        <f>+M391+P391+R391+S391</f>
        <v>0</v>
      </c>
      <c r="O391" s="261">
        <f>+IF(J391=1,N391*$O$365,0)</f>
        <v>0</v>
      </c>
      <c r="P391" s="262"/>
      <c r="Q391" s="263">
        <f>+N391-SUM(O391:P391)</f>
        <v>0</v>
      </c>
      <c r="R391" s="262"/>
      <c r="S391" s="262"/>
      <c r="T391" s="262"/>
      <c r="U391" s="264" t="e">
        <f>+(+O391+#REF!)/M391</f>
        <v>#REF!</v>
      </c>
      <c r="V391" s="265">
        <f>+Q391-SUM(R391:T391)</f>
        <v>0</v>
      </c>
      <c r="W391" s="266">
        <f>IF(J391=2,V391,0)</f>
        <v>0</v>
      </c>
      <c r="X391" s="267">
        <f>IF(J391=1,V391,0)</f>
        <v>0</v>
      </c>
      <c r="Y391" s="268">
        <f>IF(G391=Precios!$BH$4,Precios!$BK$4,IF(G391=Precios!$BH$5,Precios!$BK$5,IF(G391=Precios!$BH$6,Precios!$BK$6,IF(G391=Precios!$BH$7,Precios!$BK$7,IF(G391=Precios!$BH$8,Precios!$BK$8,IF(G391=Precios!$BH$9,Precios!$BK$9,IF(G391=Precios!$BH$10,Precios!$BK$10,IF(G391=Precios!$BH$11,Precios!$BK$11,IF(G391=Precios!$BH$12,Precios!$BK$12,IF(G391=Precios!$BH$171,Precios!$BK$171,IF(G391=Precios!$BH$14,Precios!$BK$14,IF(G391=Precios!$BH$15,Precios!$BK$15,IF(G391=Precios!$BH$16,Precios!$BK$16,IF(G391=Precios!$BH$17,Precios!$BK$17,IF(G391=Precios!$BH$18,Precios!$BK$18,0)))))))))))))))*H391</f>
        <v>0</v>
      </c>
      <c r="Z391" s="269">
        <f>+V391-SUM(Y391:Y395)</f>
        <v>0</v>
      </c>
      <c r="AA391" s="270" t="e">
        <f>+Z391/M391</f>
        <v>#DIV/0!</v>
      </c>
    </row>
    <row r="392" spans="1:27" x14ac:dyDescent="0.25">
      <c r="A392" s="234"/>
      <c r="B392" s="40"/>
      <c r="C392" s="41"/>
      <c r="D392" s="42"/>
      <c r="E392" s="42"/>
      <c r="F392" s="42"/>
      <c r="G392" s="48"/>
      <c r="H392" s="50"/>
      <c r="I392" s="168">
        <f>IF(G392=Precios!$BH$4,Precios!$BI$4,IF(G392=Precios!$BH$5,Precios!$BI$5,IF(G392=Precios!$BH$6,Precios!$BI$6,IF(G392=Precios!$BH$7,Precios!$BI$7,IF(G392=Precios!$BH$8,Precios!$BI$8,IF(G392=Precios!$BH$9,Precios!$BI$9,IF(G392=Precios!$BH$10,Precios!$BI$10,IF(G392=Precios!$BH$11,Precios!$BI$11,IF(G392=Precios!$BH$12,Precios!$BI$12,IF(G392=Precios!$BH$171,Precios!$BI$171,IF(G392=Precios!$BH$14,Precios!$BI$14,IF(G392=Precios!$BH$15,Precios!$BI$15,IF(G392=Precios!$BH$16,Precios!$BI$16,IF(G392=Precios!$BH$17,Precios!$BI$17,IF(G392=Precios!$BH$18,Precios!$BI$18,0)))))))))))))))</f>
        <v>0</v>
      </c>
      <c r="J392" s="50"/>
      <c r="K392" s="169">
        <f>+IF(J392=1,I392,IF(J392=2,I392*(1-Precios!$BN$3),0))</f>
        <v>0</v>
      </c>
      <c r="L392" s="169">
        <f t="shared" si="24"/>
        <v>0</v>
      </c>
      <c r="M392" s="49"/>
      <c r="N392" s="43"/>
      <c r="O392" s="43"/>
      <c r="P392" s="43"/>
      <c r="Q392" s="43"/>
      <c r="R392" s="43"/>
      <c r="S392" s="43"/>
      <c r="T392" s="43"/>
      <c r="U392" s="91"/>
      <c r="V392" s="43"/>
      <c r="W392" s="43"/>
      <c r="X392" s="43"/>
      <c r="Y392" s="38">
        <f>IF(G392=Precios!$BH$4,Precios!$BK$4,IF(G392=Precios!$BH$5,Precios!$BK$5,IF(G392=Precios!$BH$6,Precios!$BK$6,IF(G392=Precios!$BH$7,Precios!$BK$7,IF(G392=Precios!$BH$8,Precios!$BK$8,IF(G392=Precios!$BH$9,Precios!$BK$9,IF(G392=Precios!$BH$10,Precios!$BK$10,IF(G392=Precios!$BH$11,Precios!$BK$11,IF(G392=Precios!$BH$12,Precios!$BK$12,IF(G392=Precios!$BH$171,Precios!$BK$171,IF(G392=Precios!$BH$14,Precios!$BK$14,IF(G392=Precios!$BH$15,Precios!$BK$15,IF(G392=Precios!$BH$16,Precios!$BK$16,IF(G392=Precios!$BH$17,Precios!$BK$17,IF(G392=Precios!$BH$18,Precios!$BK$18,0)))))))))))))))*H392</f>
        <v>0</v>
      </c>
      <c r="Z392" s="46"/>
      <c r="AA392" s="271"/>
    </row>
    <row r="393" spans="1:27" x14ac:dyDescent="0.25">
      <c r="A393" s="234"/>
      <c r="B393" s="40"/>
      <c r="C393" s="41"/>
      <c r="D393" s="42"/>
      <c r="E393" s="42"/>
      <c r="F393" s="42"/>
      <c r="G393" s="48"/>
      <c r="H393" s="50"/>
      <c r="I393" s="168">
        <f>IF(G393=Precios!$BH$4,Precios!$BI$4,IF(G393=Precios!$BH$5,Precios!$BI$5,IF(G393=Precios!$BH$6,Precios!$BI$6,IF(G393=Precios!$BH$7,Precios!$BI$7,IF(G393=Precios!$BH$8,Precios!$BI$8,IF(G393=Precios!$BH$9,Precios!$BI$9,IF(G393=Precios!$BH$10,Precios!$BI$10,IF(G393=Precios!$BH$11,Precios!$BI$11,IF(G393=Precios!$BH$12,Precios!$BI$12,IF(G393=Precios!$BH$171,Precios!$BI$171,IF(G393=Precios!$BH$14,Precios!$BI$14,IF(G393=Precios!$BH$15,Precios!$BI$15,IF(G393=Precios!$BH$16,Precios!$BI$16,IF(G393=Precios!$BH$17,Precios!$BI$17,IF(G393=Precios!$BH$18,Precios!$BI$18,0)))))))))))))))</f>
        <v>0</v>
      </c>
      <c r="J393" s="50"/>
      <c r="K393" s="169">
        <f>+IF(J393=1,I393,IF(J393=2,I393*(1-Precios!$BN$3),0))</f>
        <v>0</v>
      </c>
      <c r="L393" s="169">
        <f t="shared" si="24"/>
        <v>0</v>
      </c>
      <c r="M393" s="49"/>
      <c r="N393" s="43"/>
      <c r="O393" s="43"/>
      <c r="P393" s="43"/>
      <c r="Q393" s="43"/>
      <c r="R393" s="43"/>
      <c r="S393" s="43"/>
      <c r="T393" s="43"/>
      <c r="U393" s="91"/>
      <c r="V393" s="43"/>
      <c r="W393" s="43"/>
      <c r="X393" s="43"/>
      <c r="Y393" s="38">
        <f>IF(G393=Precios!$BH$4,Precios!$BK$4,IF(G393=Precios!$BH$5,Precios!$BK$5,IF(G393=Precios!$BH$6,Precios!$BK$6,IF(G393=Precios!$BH$7,Precios!$BK$7,IF(G393=Precios!$BH$8,Precios!$BK$8,IF(G393=Precios!$BH$9,Precios!$BK$9,IF(G393=Precios!$BH$10,Precios!$BK$10,IF(G393=Precios!$BH$11,Precios!$BK$11,IF(G393=Precios!$BH$12,Precios!$BK$12,IF(G393=Precios!$BH$171,Precios!$BK$171,IF(G393=Precios!$BH$14,Precios!$BK$14,IF(G393=Precios!$BH$15,Precios!$BK$15,IF(G393=Precios!$BH$16,Precios!$BK$16,IF(G393=Precios!$BH$17,Precios!$BK$17,IF(G393=Precios!$BH$18,Precios!$BK$18,0)))))))))))))))*H393</f>
        <v>0</v>
      </c>
      <c r="Z393" s="46"/>
      <c r="AA393" s="271"/>
    </row>
    <row r="394" spans="1:27" x14ac:dyDescent="0.25">
      <c r="A394" s="234"/>
      <c r="B394" s="40"/>
      <c r="C394" s="41"/>
      <c r="D394" s="42"/>
      <c r="E394" s="42"/>
      <c r="F394" s="42"/>
      <c r="G394" s="48"/>
      <c r="H394" s="50"/>
      <c r="I394" s="168">
        <f>IF(G394=Precios!$BH$4,Precios!$BI$4,IF(G394=Precios!$BH$5,Precios!$BI$5,IF(G394=Precios!$BH$6,Precios!$BI$6,IF(G394=Precios!$BH$7,Precios!$BI$7,IF(G394=Precios!$BH$8,Precios!$BI$8,IF(G394=Precios!$BH$9,Precios!$BI$9,IF(G394=Precios!$BH$10,Precios!$BI$10,IF(G394=Precios!$BH$11,Precios!$BI$11,IF(G394=Precios!$BH$12,Precios!$BI$12,IF(G394=Precios!$BH$171,Precios!$BI$171,IF(G394=Precios!$BH$14,Precios!$BI$14,IF(G394=Precios!$BH$15,Precios!$BI$15,IF(G394=Precios!$BH$16,Precios!$BI$16,IF(G394=Precios!$BH$17,Precios!$BI$17,IF(G394=Precios!$BH$18,Precios!$BI$18,0)))))))))))))))</f>
        <v>0</v>
      </c>
      <c r="J394" s="50"/>
      <c r="K394" s="169">
        <f>+IF(J394=1,I394,IF(J394=2,I394*(1-Precios!$BN$3),0))</f>
        <v>0</v>
      </c>
      <c r="L394" s="169">
        <f t="shared" si="24"/>
        <v>0</v>
      </c>
      <c r="M394" s="49"/>
      <c r="N394" s="43"/>
      <c r="O394" s="43"/>
      <c r="P394" s="43"/>
      <c r="Q394" s="43"/>
      <c r="R394" s="43"/>
      <c r="S394" s="43"/>
      <c r="T394" s="43"/>
      <c r="U394" s="91"/>
      <c r="V394" s="43"/>
      <c r="W394" s="43"/>
      <c r="X394" s="43"/>
      <c r="Y394" s="38">
        <f>IF(G394=Precios!$BH$4,Precios!$BK$4,IF(G394=Precios!$BH$5,Precios!$BK$5,IF(G394=Precios!$BH$6,Precios!$BK$6,IF(G394=Precios!$BH$7,Precios!$BK$7,IF(G394=Precios!$BH$8,Precios!$BK$8,IF(G394=Precios!$BH$9,Precios!$BK$9,IF(G394=Precios!$BH$10,Precios!$BK$10,IF(G394=Precios!$BH$11,Precios!$BK$11,IF(G394=Precios!$BH$12,Precios!$BK$12,IF(G394=Precios!$BH$171,Precios!$BK$171,IF(G394=Precios!$BH$14,Precios!$BK$14,IF(G394=Precios!$BH$15,Precios!$BK$15,IF(G394=Precios!$BH$16,Precios!$BK$16,IF(G394=Precios!$BH$17,Precios!$BK$17,IF(G394=Precios!$BH$18,Precios!$BK$18,0)))))))))))))))*H394</f>
        <v>0</v>
      </c>
      <c r="Z394" s="46"/>
      <c r="AA394" s="271"/>
    </row>
    <row r="395" spans="1:27" ht="15.75" thickBot="1" x14ac:dyDescent="0.3">
      <c r="A395" s="236"/>
      <c r="B395" s="237"/>
      <c r="C395" s="247"/>
      <c r="D395" s="239"/>
      <c r="E395" s="239"/>
      <c r="F395" s="239"/>
      <c r="G395" s="240"/>
      <c r="H395" s="241"/>
      <c r="I395" s="168">
        <f>IF(G395=Precios!$BH$4,Precios!$BI$4,IF(G395=Precios!$BH$5,Precios!$BI$5,IF(G395=Precios!$BH$6,Precios!$BI$6,IF(G395=Precios!$BH$7,Precios!$BI$7,IF(G395=Precios!$BH$8,Precios!$BI$8,IF(G395=Precios!$BH$9,Precios!$BI$9,IF(G395=Precios!$BH$10,Precios!$BI$10,IF(G395=Precios!$BH$11,Precios!$BI$11,IF(G395=Precios!$BH$12,Precios!$BI$12,IF(G395=Precios!$BH$171,Precios!$BI$171,IF(G395=Precios!$BH$14,Precios!$BI$14,IF(G395=Precios!$BH$15,Precios!$BI$15,IF(G395=Precios!$BH$16,Precios!$BI$16,IF(G395=Precios!$BH$17,Precios!$BI$17,IF(G395=Precios!$BH$18,Precios!$BI$18,0)))))))))))))))</f>
        <v>0</v>
      </c>
      <c r="J395" s="241"/>
      <c r="K395" s="243">
        <f>+IF(J395=1,I395,IF(J395=2,I395*(1-Precios!$BN$3),0))</f>
        <v>0</v>
      </c>
      <c r="L395" s="243">
        <f t="shared" si="24"/>
        <v>0</v>
      </c>
      <c r="M395" s="272"/>
      <c r="N395" s="273"/>
      <c r="O395" s="273"/>
      <c r="P395" s="273"/>
      <c r="Q395" s="273"/>
      <c r="R395" s="273"/>
      <c r="S395" s="273"/>
      <c r="T395" s="273"/>
      <c r="U395" s="274"/>
      <c r="V395" s="273"/>
      <c r="W395" s="273"/>
      <c r="X395" s="273"/>
      <c r="Y395" s="281">
        <f>IF(G395=Precios!$BH$4,Precios!$BK$4,IF(G395=Precios!$BH$5,Precios!$BK$5,IF(G395=Precios!$BH$6,Precios!$BK$6,IF(G395=Precios!$BH$7,Precios!$BK$7,IF(G395=Precios!$BH$8,Precios!$BK$8,IF(G395=Precios!$BH$9,Precios!$BK$9,IF(G395=Precios!$BH$10,Precios!$BK$10,IF(G395=Precios!$BH$11,Precios!$BK$11,IF(G395=Precios!$BH$12,Precios!$BK$12,IF(G395=Precios!$BH$171,Precios!$BK$171,IF(G395=Precios!$BH$14,Precios!$BK$14,IF(G395=Precios!$BH$15,Precios!$BK$15,IF(G395=Precios!$BH$16,Precios!$BK$16,IF(G395=Precios!$BH$17,Precios!$BK$17,IF(G395=Precios!$BH$18,Precios!$BK$18,0)))))))))))))))*H395</f>
        <v>0</v>
      </c>
      <c r="Z395" s="275"/>
      <c r="AA395" s="276"/>
    </row>
    <row r="396" spans="1:27" x14ac:dyDescent="0.25">
      <c r="A396" s="225"/>
      <c r="B396" s="226"/>
      <c r="C396" s="227"/>
      <c r="D396" s="228"/>
      <c r="E396" s="228"/>
      <c r="F396" s="228"/>
      <c r="G396" s="230"/>
      <c r="H396" s="231"/>
      <c r="I396" s="232">
        <f>IF(G396=Precios!$BH$4,Precios!$BI$4,IF(G396=Precios!$BH$5,Precios!$BI$5,IF(G396=Precios!$BH$6,Precios!$BI$6,IF(G396=Precios!$BH$7,Precios!$BI$7,IF(G396=Precios!$BH$8,Precios!$BI$8,IF(G396=Precios!$BH$9,Precios!$BI$9,IF(G396=Precios!$BH$10,Precios!$BI$10,IF(G396=Precios!$BH$11,Precios!$BI$11,IF(G396=Precios!$BH$12,Precios!$BI$12,IF(G396=Precios!$BH$171,Precios!$BI$171,IF(G396=Precios!$BH$14,Precios!$BI$14,IF(G396=Precios!$BH$15,Precios!$BI$15,IF(G396=Precios!$BH$16,Precios!$BI$16,IF(G396=Precios!$BH$17,Precios!$BI$17,IF(G396=Precios!$BH$18,Precios!$BI$18,0)))))))))))))))</f>
        <v>0</v>
      </c>
      <c r="J396" s="230"/>
      <c r="K396" s="233">
        <f>+IF(J396=1,I396,IF(J396=2,I396*(1-Precios!$BN$3),0))</f>
        <v>0</v>
      </c>
      <c r="L396" s="233">
        <f t="shared" si="24"/>
        <v>0</v>
      </c>
      <c r="M396" s="259">
        <f>+SUM(L396:L400)</f>
        <v>0</v>
      </c>
      <c r="N396" s="260">
        <f>+M396+P396+R396+S396</f>
        <v>0</v>
      </c>
      <c r="O396" s="261">
        <f>+IF(J396=1,N396*$O$365,0)</f>
        <v>0</v>
      </c>
      <c r="P396" s="262"/>
      <c r="Q396" s="263">
        <f>+N396-SUM(O396:P396)</f>
        <v>0</v>
      </c>
      <c r="R396" s="262"/>
      <c r="S396" s="262"/>
      <c r="T396" s="262"/>
      <c r="U396" s="264" t="e">
        <f>+(+O396+#REF!)/M396</f>
        <v>#REF!</v>
      </c>
      <c r="V396" s="265">
        <f>+Q396-SUM(R396:T396)</f>
        <v>0</v>
      </c>
      <c r="W396" s="266">
        <f>IF(J396=2,V396,0)</f>
        <v>0</v>
      </c>
      <c r="X396" s="267">
        <f>IF(J396=1,V396,0)</f>
        <v>0</v>
      </c>
      <c r="Y396" s="268">
        <f>IF(G396=Precios!$BH$4,Precios!$BK$4,IF(G396=Precios!$BH$5,Precios!$BK$5,IF(G396=Precios!$BH$6,Precios!$BK$6,IF(G396=Precios!$BH$7,Precios!$BK$7,IF(G396=Precios!$BH$8,Precios!$BK$8,IF(G396=Precios!$BH$9,Precios!$BK$9,IF(G396=Precios!$BH$10,Precios!$BK$10,IF(G396=Precios!$BH$11,Precios!$BK$11,IF(G396=Precios!$BH$12,Precios!$BK$12,IF(G396=Precios!$BH$171,Precios!$BK$171,IF(G396=Precios!$BH$14,Precios!$BK$14,IF(G396=Precios!$BH$15,Precios!$BK$15,IF(G396=Precios!$BH$16,Precios!$BK$16,IF(G396=Precios!$BH$17,Precios!$BK$17,IF(G396=Precios!$BH$18,Precios!$BK$18,0)))))))))))))))*H396</f>
        <v>0</v>
      </c>
      <c r="Z396" s="269">
        <f>+V396-SUM(Y396:Y400)</f>
        <v>0</v>
      </c>
      <c r="AA396" s="270" t="e">
        <f>+Z396/M396</f>
        <v>#DIV/0!</v>
      </c>
    </row>
    <row r="397" spans="1:27" x14ac:dyDescent="0.25">
      <c r="A397" s="234"/>
      <c r="B397" s="40"/>
      <c r="C397" s="41"/>
      <c r="D397" s="42"/>
      <c r="E397" s="42"/>
      <c r="F397" s="42"/>
      <c r="G397" s="48"/>
      <c r="H397" s="50"/>
      <c r="I397" s="168">
        <f>IF(G397=Precios!$BH$4,Precios!$BI$4,IF(G397=Precios!$BH$5,Precios!$BI$5,IF(G397=Precios!$BH$6,Precios!$BI$6,IF(G397=Precios!$BH$7,Precios!$BI$7,IF(G397=Precios!$BH$8,Precios!$BI$8,IF(G397=Precios!$BH$9,Precios!$BI$9,IF(G397=Precios!$BH$10,Precios!$BI$10,IF(G397=Precios!$BH$11,Precios!$BI$11,IF(G397=Precios!$BH$12,Precios!$BI$12,IF(G397=Precios!$BH$171,Precios!$BI$171,IF(G397=Precios!$BH$14,Precios!$BI$14,IF(G397=Precios!$BH$15,Precios!$BI$15,IF(G397=Precios!$BH$16,Precios!$BI$16,IF(G397=Precios!$BH$17,Precios!$BI$17,IF(G397=Precios!$BH$18,Precios!$BI$18,0)))))))))))))))</f>
        <v>0</v>
      </c>
      <c r="J397" s="50"/>
      <c r="K397" s="169">
        <f>+IF(J397=1,I397,IF(J397=2,I397*(1-Precios!$BN$3),0))</f>
        <v>0</v>
      </c>
      <c r="L397" s="169">
        <f t="shared" si="24"/>
        <v>0</v>
      </c>
      <c r="M397" s="49"/>
      <c r="N397" s="43"/>
      <c r="O397" s="43"/>
      <c r="P397" s="43"/>
      <c r="Q397" s="43"/>
      <c r="R397" s="43"/>
      <c r="S397" s="43"/>
      <c r="T397" s="43"/>
      <c r="U397" s="91"/>
      <c r="V397" s="43"/>
      <c r="W397" s="43"/>
      <c r="X397" s="43"/>
      <c r="Y397" s="38">
        <f>IF(G397=Precios!$BH$4,Precios!$BK$4,IF(G397=Precios!$BH$5,Precios!$BK$5,IF(G397=Precios!$BH$6,Precios!$BK$6,IF(G397=Precios!$BH$7,Precios!$BK$7,IF(G397=Precios!$BH$8,Precios!$BK$8,IF(G397=Precios!$BH$9,Precios!$BK$9,IF(G397=Precios!$BH$10,Precios!$BK$10,IF(G397=Precios!$BH$11,Precios!$BK$11,IF(G397=Precios!$BH$12,Precios!$BK$12,IF(G397=Precios!$BH$171,Precios!$BK$171,IF(G397=Precios!$BH$14,Precios!$BK$14,IF(G397=Precios!$BH$15,Precios!$BK$15,IF(G397=Precios!$BH$16,Precios!$BK$16,IF(G397=Precios!$BH$17,Precios!$BK$17,IF(G397=Precios!$BH$18,Precios!$BK$18,0)))))))))))))))*H397</f>
        <v>0</v>
      </c>
      <c r="Z397" s="46"/>
      <c r="AA397" s="271"/>
    </row>
    <row r="398" spans="1:27" x14ac:dyDescent="0.25">
      <c r="A398" s="234"/>
      <c r="B398" s="40"/>
      <c r="C398" s="41"/>
      <c r="D398" s="42"/>
      <c r="E398" s="42"/>
      <c r="F398" s="42"/>
      <c r="G398" s="48"/>
      <c r="H398" s="50"/>
      <c r="I398" s="168">
        <f>IF(G398=Precios!$BH$4,Precios!$BI$4,IF(G398=Precios!$BH$5,Precios!$BI$5,IF(G398=Precios!$BH$6,Precios!$BI$6,IF(G398=Precios!$BH$7,Precios!$BI$7,IF(G398=Precios!$BH$8,Precios!$BI$8,IF(G398=Precios!$BH$9,Precios!$BI$9,IF(G398=Precios!$BH$10,Precios!$BI$10,IF(G398=Precios!$BH$11,Precios!$BI$11,IF(G398=Precios!$BH$12,Precios!$BI$12,IF(G398=Precios!$BH$171,Precios!$BI$171,IF(G398=Precios!$BH$14,Precios!$BI$14,IF(G398=Precios!$BH$15,Precios!$BI$15,IF(G398=Precios!$BH$16,Precios!$BI$16,IF(G398=Precios!$BH$17,Precios!$BI$17,IF(G398=Precios!$BH$18,Precios!$BI$18,0)))))))))))))))</f>
        <v>0</v>
      </c>
      <c r="J398" s="50"/>
      <c r="K398" s="169">
        <f>+IF(J398=1,I398,IF(J398=2,I398*(1-Precios!$BN$3),0))</f>
        <v>0</v>
      </c>
      <c r="L398" s="169">
        <f t="shared" si="24"/>
        <v>0</v>
      </c>
      <c r="M398" s="49"/>
      <c r="N398" s="43"/>
      <c r="O398" s="43"/>
      <c r="P398" s="43"/>
      <c r="Q398" s="43"/>
      <c r="R398" s="43"/>
      <c r="S398" s="43"/>
      <c r="T398" s="43"/>
      <c r="U398" s="91"/>
      <c r="V398" s="43"/>
      <c r="W398" s="43"/>
      <c r="X398" s="43"/>
      <c r="Y398" s="38">
        <f>IF(G398=Precios!$BH$4,Precios!$BK$4,IF(G398=Precios!$BH$5,Precios!$BK$5,IF(G398=Precios!$BH$6,Precios!$BK$6,IF(G398=Precios!$BH$7,Precios!$BK$7,IF(G398=Precios!$BH$8,Precios!$BK$8,IF(G398=Precios!$BH$9,Precios!$BK$9,IF(G398=Precios!$BH$10,Precios!$BK$10,IF(G398=Precios!$BH$11,Precios!$BK$11,IF(G398=Precios!$BH$12,Precios!$BK$12,IF(G398=Precios!$BH$171,Precios!$BK$171,IF(G398=Precios!$BH$14,Precios!$BK$14,IF(G398=Precios!$BH$15,Precios!$BK$15,IF(G398=Precios!$BH$16,Precios!$BK$16,IF(G398=Precios!$BH$17,Precios!$BK$17,IF(G398=Precios!$BH$18,Precios!$BK$18,0)))))))))))))))*H398</f>
        <v>0</v>
      </c>
      <c r="Z398" s="46"/>
      <c r="AA398" s="271"/>
    </row>
    <row r="399" spans="1:27" x14ac:dyDescent="0.25">
      <c r="A399" s="234"/>
      <c r="B399" s="40"/>
      <c r="C399" s="41"/>
      <c r="D399" s="42"/>
      <c r="E399" s="42"/>
      <c r="F399" s="42"/>
      <c r="G399" s="48"/>
      <c r="H399" s="50"/>
      <c r="I399" s="168">
        <f>IF(G399=Precios!$BH$4,Precios!$BI$4,IF(G399=Precios!$BH$5,Precios!$BI$5,IF(G399=Precios!$BH$6,Precios!$BI$6,IF(G399=Precios!$BH$7,Precios!$BI$7,IF(G399=Precios!$BH$8,Precios!$BI$8,IF(G399=Precios!$BH$9,Precios!$BI$9,IF(G399=Precios!$BH$10,Precios!$BI$10,IF(G399=Precios!$BH$11,Precios!$BI$11,IF(G399=Precios!$BH$12,Precios!$BI$12,IF(G399=Precios!$BH$171,Precios!$BI$171,IF(G399=Precios!$BH$14,Precios!$BI$14,IF(G399=Precios!$BH$15,Precios!$BI$15,IF(G399=Precios!$BH$16,Precios!$BI$16,IF(G399=Precios!$BH$17,Precios!$BI$17,IF(G399=Precios!$BH$18,Precios!$BI$18,0)))))))))))))))</f>
        <v>0</v>
      </c>
      <c r="J399" s="50"/>
      <c r="K399" s="169">
        <f>+IF(J399=1,I399,IF(J399=2,I399*(1-Precios!$BN$3),0))</f>
        <v>0</v>
      </c>
      <c r="L399" s="169">
        <f t="shared" si="24"/>
        <v>0</v>
      </c>
      <c r="M399" s="49"/>
      <c r="N399" s="43"/>
      <c r="O399" s="43"/>
      <c r="P399" s="43"/>
      <c r="Q399" s="43"/>
      <c r="R399" s="43"/>
      <c r="S399" s="43"/>
      <c r="T399" s="43"/>
      <c r="U399" s="91"/>
      <c r="V399" s="43"/>
      <c r="W399" s="43"/>
      <c r="X399" s="43"/>
      <c r="Y399" s="38">
        <f>IF(G399=Precios!$BH$4,Precios!$BK$4,IF(G399=Precios!$BH$5,Precios!$BK$5,IF(G399=Precios!$BH$6,Precios!$BK$6,IF(G399=Precios!$BH$7,Precios!$BK$7,IF(G399=Precios!$BH$8,Precios!$BK$8,IF(G399=Precios!$BH$9,Precios!$BK$9,IF(G399=Precios!$BH$10,Precios!$BK$10,IF(G399=Precios!$BH$11,Precios!$BK$11,IF(G399=Precios!$BH$12,Precios!$BK$12,IF(G399=Precios!$BH$171,Precios!$BK$171,IF(G399=Precios!$BH$14,Precios!$BK$14,IF(G399=Precios!$BH$15,Precios!$BK$15,IF(G399=Precios!$BH$16,Precios!$BK$16,IF(G399=Precios!$BH$17,Precios!$BK$17,IF(G399=Precios!$BH$18,Precios!$BK$18,0)))))))))))))))*H399</f>
        <v>0</v>
      </c>
      <c r="Z399" s="46"/>
      <c r="AA399" s="271"/>
    </row>
    <row r="400" spans="1:27" ht="15.75" thickBot="1" x14ac:dyDescent="0.3">
      <c r="A400" s="236"/>
      <c r="B400" s="237"/>
      <c r="C400" s="247"/>
      <c r="D400" s="239"/>
      <c r="E400" s="239"/>
      <c r="F400" s="239"/>
      <c r="G400" s="240"/>
      <c r="H400" s="241"/>
      <c r="I400" s="168">
        <f>IF(G400=Precios!$BH$4,Precios!$BI$4,IF(G400=Precios!$BH$5,Precios!$BI$5,IF(G400=Precios!$BH$6,Precios!$BI$6,IF(G400=Precios!$BH$7,Precios!$BI$7,IF(G400=Precios!$BH$8,Precios!$BI$8,IF(G400=Precios!$BH$9,Precios!$BI$9,IF(G400=Precios!$BH$10,Precios!$BI$10,IF(G400=Precios!$BH$11,Precios!$BI$11,IF(G400=Precios!$BH$12,Precios!$BI$12,IF(G400=Precios!$BH$171,Precios!$BI$171,IF(G400=Precios!$BH$14,Precios!$BI$14,IF(G400=Precios!$BH$15,Precios!$BI$15,IF(G400=Precios!$BH$16,Precios!$BI$16,IF(G400=Precios!$BH$17,Precios!$BI$17,IF(G400=Precios!$BH$18,Precios!$BI$18,0)))))))))))))))</f>
        <v>0</v>
      </c>
      <c r="J400" s="241"/>
      <c r="K400" s="243">
        <f>+IF(J400=1,I400,IF(J400=2,I400*(1-Precios!$BN$3),0))</f>
        <v>0</v>
      </c>
      <c r="L400" s="243">
        <f t="shared" si="24"/>
        <v>0</v>
      </c>
      <c r="M400" s="272"/>
      <c r="N400" s="273"/>
      <c r="O400" s="273"/>
      <c r="P400" s="273"/>
      <c r="Q400" s="273"/>
      <c r="R400" s="273"/>
      <c r="S400" s="273"/>
      <c r="T400" s="273"/>
      <c r="U400" s="274"/>
      <c r="V400" s="273"/>
      <c r="W400" s="273"/>
      <c r="X400" s="273"/>
      <c r="Y400" s="281">
        <f>IF(G400=Precios!$BH$4,Precios!$BK$4,IF(G400=Precios!$BH$5,Precios!$BK$5,IF(G400=Precios!$BH$6,Precios!$BK$6,IF(G400=Precios!$BH$7,Precios!$BK$7,IF(G400=Precios!$BH$8,Precios!$BK$8,IF(G400=Precios!$BH$9,Precios!$BK$9,IF(G400=Precios!$BH$10,Precios!$BK$10,IF(G400=Precios!$BH$11,Precios!$BK$11,IF(G400=Precios!$BH$12,Precios!$BK$12,IF(G400=Precios!$BH$171,Precios!$BK$171,IF(G400=Precios!$BH$14,Precios!$BK$14,IF(G400=Precios!$BH$15,Precios!$BK$15,IF(G400=Precios!$BH$16,Precios!$BK$16,IF(G400=Precios!$BH$17,Precios!$BK$17,IF(G400=Precios!$BH$18,Precios!$BK$18,0)))))))))))))))*H400</f>
        <v>0</v>
      </c>
      <c r="Z400" s="275"/>
      <c r="AA400" s="276"/>
    </row>
    <row r="401" spans="1:27" x14ac:dyDescent="0.25">
      <c r="A401" s="225"/>
      <c r="B401" s="226"/>
      <c r="C401" s="227"/>
      <c r="D401" s="228"/>
      <c r="E401" s="228"/>
      <c r="F401" s="228"/>
      <c r="G401" s="230"/>
      <c r="H401" s="231"/>
      <c r="I401" s="232">
        <f>IF(G401=Precios!$BH$4,Precios!$BI$4,IF(G401=Precios!$BH$5,Precios!$BI$5,IF(G401=Precios!$BH$6,Precios!$BI$6,IF(G401=Precios!$BH$7,Precios!$BI$7,IF(G401=Precios!$BH$8,Precios!$BI$8,IF(G401=Precios!$BH$9,Precios!$BI$9,IF(G401=Precios!$BH$10,Precios!$BI$10,IF(G401=Precios!$BH$11,Precios!$BI$11,IF(G401=Precios!$BH$12,Precios!$BI$12,IF(G401=Precios!$BH$171,Precios!$BI$171,IF(G401=Precios!$BH$14,Precios!$BI$14,IF(G401=Precios!$BH$15,Precios!$BI$15,IF(G401=Precios!$BH$16,Precios!$BI$16,IF(G401=Precios!$BH$17,Precios!$BI$17,IF(G401=Precios!$BH$18,Precios!$BI$18,0)))))))))))))))</f>
        <v>0</v>
      </c>
      <c r="J401" s="230"/>
      <c r="K401" s="233">
        <f>+IF(J401=1,I401,IF(J401=2,I401*(1-Precios!$BN$3),0))</f>
        <v>0</v>
      </c>
      <c r="L401" s="233">
        <f t="shared" si="24"/>
        <v>0</v>
      </c>
      <c r="M401" s="259">
        <f>+SUM(L401:L405)</f>
        <v>0</v>
      </c>
      <c r="N401" s="260">
        <f>+M401+P401+R401+S401</f>
        <v>0</v>
      </c>
      <c r="O401" s="261">
        <f>+IF(J401=1,N401*$O$365,0)</f>
        <v>0</v>
      </c>
      <c r="P401" s="262"/>
      <c r="Q401" s="263">
        <f>+N401-SUM(O401:P401)</f>
        <v>0</v>
      </c>
      <c r="R401" s="262"/>
      <c r="S401" s="262"/>
      <c r="T401" s="262"/>
      <c r="U401" s="264" t="e">
        <f>+(+O401+#REF!)/M401</f>
        <v>#REF!</v>
      </c>
      <c r="V401" s="265">
        <f>+Q401-SUM(R401:T401)</f>
        <v>0</v>
      </c>
      <c r="W401" s="266">
        <f>IF(J401=2,V401,0)</f>
        <v>0</v>
      </c>
      <c r="X401" s="267">
        <f>IF(J401=1,V401,0)</f>
        <v>0</v>
      </c>
      <c r="Y401" s="268">
        <f>IF(G401=Precios!$BH$4,Precios!$BK$4,IF(G401=Precios!$BH$5,Precios!$BK$5,IF(G401=Precios!$BH$6,Precios!$BK$6,IF(G401=Precios!$BH$7,Precios!$BK$7,IF(G401=Precios!$BH$8,Precios!$BK$8,IF(G401=Precios!$BH$9,Precios!$BK$9,IF(G401=Precios!$BH$10,Precios!$BK$10,IF(G401=Precios!$BH$11,Precios!$BK$11,IF(G401=Precios!$BH$12,Precios!$BK$12,IF(G401=Precios!$BH$171,Precios!$BK$171,IF(G401=Precios!$BH$14,Precios!$BK$14,IF(G401=Precios!$BH$15,Precios!$BK$15,IF(G401=Precios!$BH$16,Precios!$BK$16,IF(G401=Precios!$BH$17,Precios!$BK$17,IF(G401=Precios!$BH$18,Precios!$BK$18,0)))))))))))))))*H401</f>
        <v>0</v>
      </c>
      <c r="Z401" s="269">
        <f>+V401-SUM(Y401:Y405)</f>
        <v>0</v>
      </c>
      <c r="AA401" s="270" t="e">
        <f>+Z401/M401</f>
        <v>#DIV/0!</v>
      </c>
    </row>
    <row r="402" spans="1:27" x14ac:dyDescent="0.25">
      <c r="A402" s="234"/>
      <c r="B402" s="40"/>
      <c r="C402" s="41"/>
      <c r="D402" s="42"/>
      <c r="E402" s="42"/>
      <c r="F402" s="42"/>
      <c r="G402" s="48"/>
      <c r="H402" s="50"/>
      <c r="I402" s="168">
        <f>IF(G402=Precios!$BH$4,Precios!$BI$4,IF(G402=Precios!$BH$5,Precios!$BI$5,IF(G402=Precios!$BH$6,Precios!$BI$6,IF(G402=Precios!$BH$7,Precios!$BI$7,IF(G402=Precios!$BH$8,Precios!$BI$8,IF(G402=Precios!$BH$9,Precios!$BI$9,IF(G402=Precios!$BH$10,Precios!$BI$10,IF(G402=Precios!$BH$11,Precios!$BI$11,IF(G402=Precios!$BH$12,Precios!$BI$12,IF(G402=Precios!$BH$171,Precios!$BI$171,IF(G402=Precios!$BH$14,Precios!$BI$14,IF(G402=Precios!$BH$15,Precios!$BI$15,IF(G402=Precios!$BH$16,Precios!$BI$16,IF(G402=Precios!$BH$17,Precios!$BI$17,IF(G402=Precios!$BH$18,Precios!$BI$18,0)))))))))))))))</f>
        <v>0</v>
      </c>
      <c r="J402" s="50"/>
      <c r="K402" s="169">
        <f>+IF(J402=1,I402,IF(J402=2,I402*(1-Precios!$BN$3),0))</f>
        <v>0</v>
      </c>
      <c r="L402" s="169">
        <f t="shared" si="24"/>
        <v>0</v>
      </c>
      <c r="M402" s="49"/>
      <c r="N402" s="43"/>
      <c r="O402" s="43"/>
      <c r="P402" s="43"/>
      <c r="Q402" s="43"/>
      <c r="R402" s="43"/>
      <c r="S402" s="43"/>
      <c r="T402" s="43"/>
      <c r="U402" s="91"/>
      <c r="V402" s="43"/>
      <c r="W402" s="43"/>
      <c r="X402" s="43"/>
      <c r="Y402" s="38">
        <f>IF(G402=Precios!$BH$4,Precios!$BK$4,IF(G402=Precios!$BH$5,Precios!$BK$5,IF(G402=Precios!$BH$6,Precios!$BK$6,IF(G402=Precios!$BH$7,Precios!$BK$7,IF(G402=Precios!$BH$8,Precios!$BK$8,IF(G402=Precios!$BH$9,Precios!$BK$9,IF(G402=Precios!$BH$10,Precios!$BK$10,IF(G402=Precios!$BH$11,Precios!$BK$11,IF(G402=Precios!$BH$12,Precios!$BK$12,IF(G402=Precios!$BH$171,Precios!$BK$171,IF(G402=Precios!$BH$14,Precios!$BK$14,IF(G402=Precios!$BH$15,Precios!$BK$15,IF(G402=Precios!$BH$16,Precios!$BK$16,IF(G402=Precios!$BH$17,Precios!$BK$17,IF(G402=Precios!$BH$18,Precios!$BK$18,0)))))))))))))))*H402</f>
        <v>0</v>
      </c>
      <c r="Z402" s="46"/>
      <c r="AA402" s="271"/>
    </row>
    <row r="403" spans="1:27" x14ac:dyDescent="0.25">
      <c r="A403" s="234"/>
      <c r="B403" s="40"/>
      <c r="C403" s="41"/>
      <c r="D403" s="42"/>
      <c r="E403" s="42"/>
      <c r="F403" s="42"/>
      <c r="G403" s="48"/>
      <c r="H403" s="50"/>
      <c r="I403" s="168">
        <f>IF(G403=Precios!$BH$4,Precios!$BI$4,IF(G403=Precios!$BH$5,Precios!$BI$5,IF(G403=Precios!$BH$6,Precios!$BI$6,IF(G403=Precios!$BH$7,Precios!$BI$7,IF(G403=Precios!$BH$8,Precios!$BI$8,IF(G403=Precios!$BH$9,Precios!$BI$9,IF(G403=Precios!$BH$10,Precios!$BI$10,IF(G403=Precios!$BH$11,Precios!$BI$11,IF(G403=Precios!$BH$12,Precios!$BI$12,IF(G403=Precios!$BH$171,Precios!$BI$171,IF(G403=Precios!$BH$14,Precios!$BI$14,IF(G403=Precios!$BH$15,Precios!$BI$15,IF(G403=Precios!$BH$16,Precios!$BI$16,IF(G403=Precios!$BH$17,Precios!$BI$17,IF(G403=Precios!$BH$18,Precios!$BI$18,0)))))))))))))))</f>
        <v>0</v>
      </c>
      <c r="J403" s="50"/>
      <c r="K403" s="169">
        <f>+IF(J403=1,I403,IF(J403=2,I403*(1-Precios!$BN$3),0))</f>
        <v>0</v>
      </c>
      <c r="L403" s="169">
        <f t="shared" si="24"/>
        <v>0</v>
      </c>
      <c r="M403" s="49"/>
      <c r="N403" s="43"/>
      <c r="O403" s="43"/>
      <c r="P403" s="43"/>
      <c r="Q403" s="43"/>
      <c r="R403" s="43"/>
      <c r="S403" s="43"/>
      <c r="T403" s="43"/>
      <c r="U403" s="91"/>
      <c r="V403" s="43"/>
      <c r="W403" s="43"/>
      <c r="X403" s="43"/>
      <c r="Y403" s="38">
        <f>IF(G403=Precios!$BH$4,Precios!$BK$4,IF(G403=Precios!$BH$5,Precios!$BK$5,IF(G403=Precios!$BH$6,Precios!$BK$6,IF(G403=Precios!$BH$7,Precios!$BK$7,IF(G403=Precios!$BH$8,Precios!$BK$8,IF(G403=Precios!$BH$9,Precios!$BK$9,IF(G403=Precios!$BH$10,Precios!$BK$10,IF(G403=Precios!$BH$11,Precios!$BK$11,IF(G403=Precios!$BH$12,Precios!$BK$12,IF(G403=Precios!$BH$171,Precios!$BK$171,IF(G403=Precios!$BH$14,Precios!$BK$14,IF(G403=Precios!$BH$15,Precios!$BK$15,IF(G403=Precios!$BH$16,Precios!$BK$16,IF(G403=Precios!$BH$17,Precios!$BK$17,IF(G403=Precios!$BH$18,Precios!$BK$18,0)))))))))))))))*H403</f>
        <v>0</v>
      </c>
      <c r="Z403" s="46"/>
      <c r="AA403" s="271"/>
    </row>
    <row r="404" spans="1:27" x14ac:dyDescent="0.25">
      <c r="A404" s="234"/>
      <c r="B404" s="40"/>
      <c r="C404" s="41"/>
      <c r="D404" s="42"/>
      <c r="E404" s="42"/>
      <c r="F404" s="42"/>
      <c r="G404" s="48"/>
      <c r="H404" s="50"/>
      <c r="I404" s="168">
        <f>IF(G404=Precios!$BH$4,Precios!$BI$4,IF(G404=Precios!$BH$5,Precios!$BI$5,IF(G404=Precios!$BH$6,Precios!$BI$6,IF(G404=Precios!$BH$7,Precios!$BI$7,IF(G404=Precios!$BH$8,Precios!$BI$8,IF(G404=Precios!$BH$9,Precios!$BI$9,IF(G404=Precios!$BH$10,Precios!$BI$10,IF(G404=Precios!$BH$11,Precios!$BI$11,IF(G404=Precios!$BH$12,Precios!$BI$12,IF(G404=Precios!$BH$171,Precios!$BI$171,IF(G404=Precios!$BH$14,Precios!$BI$14,IF(G404=Precios!$BH$15,Precios!$BI$15,IF(G404=Precios!$BH$16,Precios!$BI$16,IF(G404=Precios!$BH$17,Precios!$BI$17,IF(G404=Precios!$BH$18,Precios!$BI$18,0)))))))))))))))</f>
        <v>0</v>
      </c>
      <c r="J404" s="50"/>
      <c r="K404" s="169">
        <f>+IF(J404=1,I404,IF(J404=2,I404*(1-Precios!$BN$3),0))</f>
        <v>0</v>
      </c>
      <c r="L404" s="169">
        <f t="shared" si="24"/>
        <v>0</v>
      </c>
      <c r="M404" s="49"/>
      <c r="N404" s="43"/>
      <c r="O404" s="43"/>
      <c r="P404" s="43"/>
      <c r="Q404" s="43"/>
      <c r="R404" s="43"/>
      <c r="S404" s="43"/>
      <c r="T404" s="43"/>
      <c r="U404" s="91"/>
      <c r="V404" s="43"/>
      <c r="W404" s="43"/>
      <c r="X404" s="43"/>
      <c r="Y404" s="38">
        <f>IF(G404=Precios!$BH$4,Precios!$BK$4,IF(G404=Precios!$BH$5,Precios!$BK$5,IF(G404=Precios!$BH$6,Precios!$BK$6,IF(G404=Precios!$BH$7,Precios!$BK$7,IF(G404=Precios!$BH$8,Precios!$BK$8,IF(G404=Precios!$BH$9,Precios!$BK$9,IF(G404=Precios!$BH$10,Precios!$BK$10,IF(G404=Precios!$BH$11,Precios!$BK$11,IF(G404=Precios!$BH$12,Precios!$BK$12,IF(G404=Precios!$BH$171,Precios!$BK$171,IF(G404=Precios!$BH$14,Precios!$BK$14,IF(G404=Precios!$BH$15,Precios!$BK$15,IF(G404=Precios!$BH$16,Precios!$BK$16,IF(G404=Precios!$BH$17,Precios!$BK$17,IF(G404=Precios!$BH$18,Precios!$BK$18,0)))))))))))))))*H404</f>
        <v>0</v>
      </c>
      <c r="Z404" s="46"/>
      <c r="AA404" s="271"/>
    </row>
    <row r="405" spans="1:27" ht="15.75" thickBot="1" x14ac:dyDescent="0.3">
      <c r="A405" s="236"/>
      <c r="B405" s="237"/>
      <c r="C405" s="247"/>
      <c r="D405" s="239"/>
      <c r="E405" s="239"/>
      <c r="F405" s="239"/>
      <c r="G405" s="240"/>
      <c r="H405" s="241"/>
      <c r="I405" s="168">
        <f>IF(G405=Precios!$BH$4,Precios!$BI$4,IF(G405=Precios!$BH$5,Precios!$BI$5,IF(G405=Precios!$BH$6,Precios!$BI$6,IF(G405=Precios!$BH$7,Precios!$BI$7,IF(G405=Precios!$BH$8,Precios!$BI$8,IF(G405=Precios!$BH$9,Precios!$BI$9,IF(G405=Precios!$BH$10,Precios!$BI$10,IF(G405=Precios!$BH$11,Precios!$BI$11,IF(G405=Precios!$BH$12,Precios!$BI$12,IF(G405=Precios!$BH$171,Precios!$BI$171,IF(G405=Precios!$BH$14,Precios!$BI$14,IF(G405=Precios!$BH$15,Precios!$BI$15,IF(G405=Precios!$BH$16,Precios!$BI$16,IF(G405=Precios!$BH$17,Precios!$BI$17,IF(G405=Precios!$BH$18,Precios!$BI$18,0)))))))))))))))</f>
        <v>0</v>
      </c>
      <c r="J405" s="241"/>
      <c r="K405" s="243">
        <f>+IF(J405=1,I405,IF(J405=2,I405*(1-Precios!$BN$3),0))</f>
        <v>0</v>
      </c>
      <c r="L405" s="243">
        <f t="shared" si="24"/>
        <v>0</v>
      </c>
      <c r="M405" s="272"/>
      <c r="N405" s="273"/>
      <c r="O405" s="273"/>
      <c r="P405" s="273"/>
      <c r="Q405" s="273"/>
      <c r="R405" s="273"/>
      <c r="S405" s="273"/>
      <c r="T405" s="273"/>
      <c r="U405" s="274"/>
      <c r="V405" s="273"/>
      <c r="W405" s="273"/>
      <c r="X405" s="273"/>
      <c r="Y405" s="281">
        <f>IF(G405=Precios!$BH$4,Precios!$BK$4,IF(G405=Precios!$BH$5,Precios!$BK$5,IF(G405=Precios!$BH$6,Precios!$BK$6,IF(G405=Precios!$BH$7,Precios!$BK$7,IF(G405=Precios!$BH$8,Precios!$BK$8,IF(G405=Precios!$BH$9,Precios!$BK$9,IF(G405=Precios!$BH$10,Precios!$BK$10,IF(G405=Precios!$BH$11,Precios!$BK$11,IF(G405=Precios!$BH$12,Precios!$BK$12,IF(G405=Precios!$BH$171,Precios!$BK$171,IF(G405=Precios!$BH$14,Precios!$BK$14,IF(G405=Precios!$BH$15,Precios!$BK$15,IF(G405=Precios!$BH$16,Precios!$BK$16,IF(G405=Precios!$BH$17,Precios!$BK$17,IF(G405=Precios!$BH$18,Precios!$BK$18,0)))))))))))))))*H405</f>
        <v>0</v>
      </c>
      <c r="Z405" s="275"/>
      <c r="AA405" s="276"/>
    </row>
    <row r="406" spans="1:27" x14ac:dyDescent="0.25">
      <c r="A406" s="225"/>
      <c r="B406" s="226"/>
      <c r="C406" s="227"/>
      <c r="D406" s="228"/>
      <c r="E406" s="228"/>
      <c r="F406" s="228"/>
      <c r="G406" s="230"/>
      <c r="H406" s="231"/>
      <c r="I406" s="232">
        <f>IF(G406=Precios!$BH$4,Precios!$BI$4,IF(G406=Precios!$BH$5,Precios!$BI$5,IF(G406=Precios!$BH$6,Precios!$BI$6,IF(G406=Precios!$BH$7,Precios!$BI$7,IF(G406=Precios!$BH$8,Precios!$BI$8,IF(G406=Precios!$BH$9,Precios!$BI$9,IF(G406=Precios!$BH$10,Precios!$BI$10,IF(G406=Precios!$BH$11,Precios!$BI$11,IF(G406=Precios!$BH$12,Precios!$BI$12,IF(G406=Precios!$BH$171,Precios!$BI$171,IF(G406=Precios!$BH$14,Precios!$BI$14,IF(G406=Precios!$BH$15,Precios!$BI$15,IF(G406=Precios!$BH$16,Precios!$BI$16,IF(G406=Precios!$BH$17,Precios!$BI$17,IF(G406=Precios!$BH$18,Precios!$BI$18,0)))))))))))))))</f>
        <v>0</v>
      </c>
      <c r="J406" s="230"/>
      <c r="K406" s="233">
        <f>+IF(J406=1,I406,IF(J406=2,I406*(1-Precios!$BN$3),0))</f>
        <v>0</v>
      </c>
      <c r="L406" s="233">
        <f t="shared" si="24"/>
        <v>0</v>
      </c>
      <c r="M406" s="259">
        <f>+SUM(L406:L410)</f>
        <v>0</v>
      </c>
      <c r="N406" s="260">
        <f>+M406+P406+R406+S406</f>
        <v>0</v>
      </c>
      <c r="O406" s="261">
        <f>+IF(J406=1,N406*$O$365,0)</f>
        <v>0</v>
      </c>
      <c r="P406" s="262"/>
      <c r="Q406" s="263">
        <f>+N406-SUM(O406:P406)</f>
        <v>0</v>
      </c>
      <c r="R406" s="262"/>
      <c r="S406" s="262"/>
      <c r="T406" s="262"/>
      <c r="U406" s="264" t="e">
        <f>+(+O406+#REF!)/M406</f>
        <v>#REF!</v>
      </c>
      <c r="V406" s="265">
        <f>+Q406-SUM(R406:T406)</f>
        <v>0</v>
      </c>
      <c r="W406" s="266">
        <f>IF(J406=2,V406,0)</f>
        <v>0</v>
      </c>
      <c r="X406" s="267">
        <f>IF(J406=1,V406,0)</f>
        <v>0</v>
      </c>
      <c r="Y406" s="268">
        <f>IF(G406=Precios!$BH$4,Precios!$BK$4,IF(G406=Precios!$BH$5,Precios!$BK$5,IF(G406=Precios!$BH$6,Precios!$BK$6,IF(G406=Precios!$BH$7,Precios!$BK$7,IF(G406=Precios!$BH$8,Precios!$BK$8,IF(G406=Precios!$BH$9,Precios!$BK$9,IF(G406=Precios!$BH$10,Precios!$BK$10,IF(G406=Precios!$BH$11,Precios!$BK$11,IF(G406=Precios!$BH$12,Precios!$BK$12,IF(G406=Precios!$BH$171,Precios!$BK$171,IF(G406=Precios!$BH$14,Precios!$BK$14,IF(G406=Precios!$BH$15,Precios!$BK$15,IF(G406=Precios!$BH$16,Precios!$BK$16,IF(G406=Precios!$BH$17,Precios!$BK$17,IF(G406=Precios!$BH$18,Precios!$BK$18,0)))))))))))))))*H406</f>
        <v>0</v>
      </c>
      <c r="Z406" s="269">
        <f>+V406-SUM(Y406:Y410)</f>
        <v>0</v>
      </c>
      <c r="AA406" s="270" t="e">
        <f>+Z406/M406</f>
        <v>#DIV/0!</v>
      </c>
    </row>
    <row r="407" spans="1:27" x14ac:dyDescent="0.25">
      <c r="A407" s="234"/>
      <c r="B407" s="40"/>
      <c r="C407" s="41"/>
      <c r="D407" s="42"/>
      <c r="E407" s="42"/>
      <c r="F407" s="42"/>
      <c r="G407" s="48"/>
      <c r="H407" s="50"/>
      <c r="I407" s="168">
        <f>IF(G407=Precios!$BH$4,Precios!$BI$4,IF(G407=Precios!$BH$5,Precios!$BI$5,IF(G407=Precios!$BH$6,Precios!$BI$6,IF(G407=Precios!$BH$7,Precios!$BI$7,IF(G407=Precios!$BH$8,Precios!$BI$8,IF(G407=Precios!$BH$9,Precios!$BI$9,IF(G407=Precios!$BH$10,Precios!$BI$10,IF(G407=Precios!$BH$11,Precios!$BI$11,IF(G407=Precios!$BH$12,Precios!$BI$12,IF(G407=Precios!$BH$171,Precios!$BI$171,IF(G407=Precios!$BH$14,Precios!$BI$14,IF(G407=Precios!$BH$15,Precios!$BI$15,IF(G407=Precios!$BH$16,Precios!$BI$16,IF(G407=Precios!$BH$17,Precios!$BI$17,IF(G407=Precios!$BH$18,Precios!$BI$18,0)))))))))))))))</f>
        <v>0</v>
      </c>
      <c r="J407" s="50"/>
      <c r="K407" s="169">
        <f>+IF(J407=1,I407,IF(J407=2,I407*(1-Precios!$BN$3),0))</f>
        <v>0</v>
      </c>
      <c r="L407" s="169">
        <f t="shared" si="24"/>
        <v>0</v>
      </c>
      <c r="M407" s="49"/>
      <c r="N407" s="43"/>
      <c r="O407" s="43"/>
      <c r="P407" s="43"/>
      <c r="Q407" s="43"/>
      <c r="R407" s="43"/>
      <c r="S407" s="43"/>
      <c r="T407" s="43"/>
      <c r="U407" s="91"/>
      <c r="V407" s="43"/>
      <c r="W407" s="43"/>
      <c r="X407" s="43"/>
      <c r="Y407" s="38">
        <f>IF(G407=Precios!$BH$4,Precios!$BK$4,IF(G407=Precios!$BH$5,Precios!$BK$5,IF(G407=Precios!$BH$6,Precios!$BK$6,IF(G407=Precios!$BH$7,Precios!$BK$7,IF(G407=Precios!$BH$8,Precios!$BK$8,IF(G407=Precios!$BH$9,Precios!$BK$9,IF(G407=Precios!$BH$10,Precios!$BK$10,IF(G407=Precios!$BH$11,Precios!$BK$11,IF(G407=Precios!$BH$12,Precios!$BK$12,IF(G407=Precios!$BH$171,Precios!$BK$171,IF(G407=Precios!$BH$14,Precios!$BK$14,IF(G407=Precios!$BH$15,Precios!$BK$15,IF(G407=Precios!$BH$16,Precios!$BK$16,IF(G407=Precios!$BH$17,Precios!$BK$17,IF(G407=Precios!$BH$18,Precios!$BK$18,0)))))))))))))))*H407</f>
        <v>0</v>
      </c>
      <c r="Z407" s="46"/>
      <c r="AA407" s="271"/>
    </row>
    <row r="408" spans="1:27" x14ac:dyDescent="0.25">
      <c r="A408" s="234"/>
      <c r="B408" s="40"/>
      <c r="C408" s="41"/>
      <c r="D408" s="42"/>
      <c r="E408" s="42"/>
      <c r="F408" s="42"/>
      <c r="G408" s="48"/>
      <c r="H408" s="50"/>
      <c r="I408" s="168">
        <f>IF(G408=Precios!$BH$4,Precios!$BI$4,IF(G408=Precios!$BH$5,Precios!$BI$5,IF(G408=Precios!$BH$6,Precios!$BI$6,IF(G408=Precios!$BH$7,Precios!$BI$7,IF(G408=Precios!$BH$8,Precios!$BI$8,IF(G408=Precios!$BH$9,Precios!$BI$9,IF(G408=Precios!$BH$10,Precios!$BI$10,IF(G408=Precios!$BH$11,Precios!$BI$11,IF(G408=Precios!$BH$12,Precios!$BI$12,IF(G408=Precios!$BH$171,Precios!$BI$171,IF(G408=Precios!$BH$14,Precios!$BI$14,IF(G408=Precios!$BH$15,Precios!$BI$15,IF(G408=Precios!$BH$16,Precios!$BI$16,IF(G408=Precios!$BH$17,Precios!$BI$17,IF(G408=Precios!$BH$18,Precios!$BI$18,0)))))))))))))))</f>
        <v>0</v>
      </c>
      <c r="J408" s="50"/>
      <c r="K408" s="169">
        <f>+IF(J408=1,I408,IF(J408=2,I408*(1-Precios!$BN$3),0))</f>
        <v>0</v>
      </c>
      <c r="L408" s="169">
        <f t="shared" si="24"/>
        <v>0</v>
      </c>
      <c r="M408" s="49"/>
      <c r="N408" s="43"/>
      <c r="O408" s="43"/>
      <c r="P408" s="43"/>
      <c r="Q408" s="43"/>
      <c r="R408" s="43"/>
      <c r="S408" s="43"/>
      <c r="T408" s="43"/>
      <c r="U408" s="91"/>
      <c r="V408" s="43"/>
      <c r="W408" s="43"/>
      <c r="X408" s="43"/>
      <c r="Y408" s="38">
        <f>IF(G408=Precios!$BH$4,Precios!$BK$4,IF(G408=Precios!$BH$5,Precios!$BK$5,IF(G408=Precios!$BH$6,Precios!$BK$6,IF(G408=Precios!$BH$7,Precios!$BK$7,IF(G408=Precios!$BH$8,Precios!$BK$8,IF(G408=Precios!$BH$9,Precios!$BK$9,IF(G408=Precios!$BH$10,Precios!$BK$10,IF(G408=Precios!$BH$11,Precios!$BK$11,IF(G408=Precios!$BH$12,Precios!$BK$12,IF(G408=Precios!$BH$171,Precios!$BK$171,IF(G408=Precios!$BH$14,Precios!$BK$14,IF(G408=Precios!$BH$15,Precios!$BK$15,IF(G408=Precios!$BH$16,Precios!$BK$16,IF(G408=Precios!$BH$17,Precios!$BK$17,IF(G408=Precios!$BH$18,Precios!$BK$18,0)))))))))))))))*H408</f>
        <v>0</v>
      </c>
      <c r="Z408" s="46"/>
      <c r="AA408" s="271"/>
    </row>
    <row r="409" spans="1:27" x14ac:dyDescent="0.25">
      <c r="A409" s="234"/>
      <c r="B409" s="40"/>
      <c r="C409" s="41"/>
      <c r="D409" s="42"/>
      <c r="E409" s="42"/>
      <c r="F409" s="42"/>
      <c r="G409" s="48"/>
      <c r="H409" s="50"/>
      <c r="I409" s="168">
        <f>IF(G409=Precios!$BH$4,Precios!$BI$4,IF(G409=Precios!$BH$5,Precios!$BI$5,IF(G409=Precios!$BH$6,Precios!$BI$6,IF(G409=Precios!$BH$7,Precios!$BI$7,IF(G409=Precios!$BH$8,Precios!$BI$8,IF(G409=Precios!$BH$9,Precios!$BI$9,IF(G409=Precios!$BH$10,Precios!$BI$10,IF(G409=Precios!$BH$11,Precios!$BI$11,IF(G409=Precios!$BH$12,Precios!$BI$12,IF(G409=Precios!$BH$171,Precios!$BI$171,IF(G409=Precios!$BH$14,Precios!$BI$14,IF(G409=Precios!$BH$15,Precios!$BI$15,IF(G409=Precios!$BH$16,Precios!$BI$16,IF(G409=Precios!$BH$17,Precios!$BI$17,IF(G409=Precios!$BH$18,Precios!$BI$18,0)))))))))))))))</f>
        <v>0</v>
      </c>
      <c r="J409" s="50"/>
      <c r="K409" s="169">
        <f>+IF(J409=1,I409,IF(J409=2,I409*(1-Precios!$BN$3),0))</f>
        <v>0</v>
      </c>
      <c r="L409" s="169">
        <f t="shared" si="24"/>
        <v>0</v>
      </c>
      <c r="M409" s="49"/>
      <c r="N409" s="43"/>
      <c r="O409" s="43"/>
      <c r="P409" s="43"/>
      <c r="Q409" s="43"/>
      <c r="R409" s="43"/>
      <c r="S409" s="43"/>
      <c r="T409" s="43"/>
      <c r="U409" s="91"/>
      <c r="V409" s="43"/>
      <c r="W409" s="43"/>
      <c r="X409" s="43"/>
      <c r="Y409" s="38">
        <f>IF(G409=Precios!$BH$4,Precios!$BK$4,IF(G409=Precios!$BH$5,Precios!$BK$5,IF(G409=Precios!$BH$6,Precios!$BK$6,IF(G409=Precios!$BH$7,Precios!$BK$7,IF(G409=Precios!$BH$8,Precios!$BK$8,IF(G409=Precios!$BH$9,Precios!$BK$9,IF(G409=Precios!$BH$10,Precios!$BK$10,IF(G409=Precios!$BH$11,Precios!$BK$11,IF(G409=Precios!$BH$12,Precios!$BK$12,IF(G409=Precios!$BH$171,Precios!$BK$171,IF(G409=Precios!$BH$14,Precios!$BK$14,IF(G409=Precios!$BH$15,Precios!$BK$15,IF(G409=Precios!$BH$16,Precios!$BK$16,IF(G409=Precios!$BH$17,Precios!$BK$17,IF(G409=Precios!$BH$18,Precios!$BK$18,0)))))))))))))))*H409</f>
        <v>0</v>
      </c>
      <c r="Z409" s="46"/>
      <c r="AA409" s="271"/>
    </row>
    <row r="410" spans="1:27" ht="15.75" thickBot="1" x14ac:dyDescent="0.3">
      <c r="A410" s="236"/>
      <c r="B410" s="237"/>
      <c r="C410" s="247"/>
      <c r="D410" s="239"/>
      <c r="E410" s="239"/>
      <c r="F410" s="239"/>
      <c r="G410" s="240"/>
      <c r="H410" s="241"/>
      <c r="I410" s="168">
        <f>IF(G410=Precios!$BH$4,Precios!$BI$4,IF(G410=Precios!$BH$5,Precios!$BI$5,IF(G410=Precios!$BH$6,Precios!$BI$6,IF(G410=Precios!$BH$7,Precios!$BI$7,IF(G410=Precios!$BH$8,Precios!$BI$8,IF(G410=Precios!$BH$9,Precios!$BI$9,IF(G410=Precios!$BH$10,Precios!$BI$10,IF(G410=Precios!$BH$11,Precios!$BI$11,IF(G410=Precios!$BH$12,Precios!$BI$12,IF(G410=Precios!$BH$171,Precios!$BI$171,IF(G410=Precios!$BH$14,Precios!$BI$14,IF(G410=Precios!$BH$15,Precios!$BI$15,IF(G410=Precios!$BH$16,Precios!$BI$16,IF(G410=Precios!$BH$17,Precios!$BI$17,IF(G410=Precios!$BH$18,Precios!$BI$18,0)))))))))))))))</f>
        <v>0</v>
      </c>
      <c r="J410" s="241"/>
      <c r="K410" s="243">
        <f>+IF(J410=1,I410,IF(J410=2,I410*(1-Precios!$BN$3),0))</f>
        <v>0</v>
      </c>
      <c r="L410" s="243">
        <f t="shared" si="24"/>
        <v>0</v>
      </c>
      <c r="M410" s="272"/>
      <c r="N410" s="273"/>
      <c r="O410" s="273"/>
      <c r="P410" s="273"/>
      <c r="Q410" s="273"/>
      <c r="R410" s="273"/>
      <c r="S410" s="273"/>
      <c r="T410" s="273"/>
      <c r="U410" s="274"/>
      <c r="V410" s="273"/>
      <c r="W410" s="273"/>
      <c r="X410" s="273"/>
      <c r="Y410" s="281">
        <f>IF(G410=Precios!$BH$4,Precios!$BK$4,IF(G410=Precios!$BH$5,Precios!$BK$5,IF(G410=Precios!$BH$6,Precios!$BK$6,IF(G410=Precios!$BH$7,Precios!$BK$7,IF(G410=Precios!$BH$8,Precios!$BK$8,IF(G410=Precios!$BH$9,Precios!$BK$9,IF(G410=Precios!$BH$10,Precios!$BK$10,IF(G410=Precios!$BH$11,Precios!$BK$11,IF(G410=Precios!$BH$12,Precios!$BK$12,IF(G410=Precios!$BH$171,Precios!$BK$171,IF(G410=Precios!$BH$14,Precios!$BK$14,IF(G410=Precios!$BH$15,Precios!$BK$15,IF(G410=Precios!$BH$16,Precios!$BK$16,IF(G410=Precios!$BH$17,Precios!$BK$17,IF(G410=Precios!$BH$18,Precios!$BK$18,0)))))))))))))))*H410</f>
        <v>0</v>
      </c>
      <c r="Z410" s="275"/>
      <c r="AA410" s="276"/>
    </row>
    <row r="411" spans="1:27" x14ac:dyDescent="0.25">
      <c r="A411" s="225"/>
      <c r="B411" s="226"/>
      <c r="C411" s="227"/>
      <c r="D411" s="228"/>
      <c r="E411" s="228"/>
      <c r="F411" s="228"/>
      <c r="G411" s="230"/>
      <c r="H411" s="231"/>
      <c r="I411" s="232">
        <f>IF(G411=Precios!$BH$4,Precios!$BI$4,IF(G411=Precios!$BH$5,Precios!$BI$5,IF(G411=Precios!$BH$6,Precios!$BI$6,IF(G411=Precios!$BH$7,Precios!$BI$7,IF(G411=Precios!$BH$8,Precios!$BI$8,IF(G411=Precios!$BH$9,Precios!$BI$9,IF(G411=Precios!$BH$10,Precios!$BI$10,IF(G411=Precios!$BH$11,Precios!$BI$11,IF(G411=Precios!$BH$12,Precios!$BI$12,IF(G411=Precios!$BH$171,Precios!$BI$171,IF(G411=Precios!$BH$14,Precios!$BI$14,IF(G411=Precios!$BH$15,Precios!$BI$15,IF(G411=Precios!$BH$16,Precios!$BI$16,IF(G411=Precios!$BH$17,Precios!$BI$17,IF(G411=Precios!$BH$18,Precios!$BI$18,0)))))))))))))))</f>
        <v>0</v>
      </c>
      <c r="J411" s="230"/>
      <c r="K411" s="233">
        <f>+IF(J411=1,I411,IF(J411=2,I411*(1-Precios!$BN$3),0))</f>
        <v>0</v>
      </c>
      <c r="L411" s="233">
        <f t="shared" ref="L411:L420" si="25">H411*K411</f>
        <v>0</v>
      </c>
      <c r="M411" s="259">
        <f>+SUM(L411:L415)</f>
        <v>0</v>
      </c>
      <c r="N411" s="260">
        <f>+M411+P411+R411+S411</f>
        <v>0</v>
      </c>
      <c r="O411" s="261">
        <f>+IF(J411=1,N411*$O$365,0)</f>
        <v>0</v>
      </c>
      <c r="P411" s="262"/>
      <c r="Q411" s="263">
        <f>+N411-SUM(O411:P411)</f>
        <v>0</v>
      </c>
      <c r="R411" s="262"/>
      <c r="S411" s="262"/>
      <c r="T411" s="262"/>
      <c r="U411" s="264" t="e">
        <f>+(+O411+#REF!)/M411</f>
        <v>#REF!</v>
      </c>
      <c r="V411" s="265">
        <f>+Q411-SUM(R411:T411)</f>
        <v>0</v>
      </c>
      <c r="W411" s="266">
        <f>IF(J411=2,V411,0)</f>
        <v>0</v>
      </c>
      <c r="X411" s="267">
        <f>IF(J411=1,V411,0)</f>
        <v>0</v>
      </c>
      <c r="Y411" s="268">
        <f>IF(G411=Precios!$BH$4,Precios!$BK$4,IF(G411=Precios!$BH$5,Precios!$BK$5,IF(G411=Precios!$BH$6,Precios!$BK$6,IF(G411=Precios!$BH$7,Precios!$BK$7,IF(G411=Precios!$BH$8,Precios!$BK$8,IF(G411=Precios!$BH$9,Precios!$BK$9,IF(G411=Precios!$BH$10,Precios!$BK$10,IF(G411=Precios!$BH$11,Precios!$BK$11,IF(G411=Precios!$BH$12,Precios!$BK$12,IF(G411=Precios!$BH$171,Precios!$BK$171,IF(G411=Precios!$BH$14,Precios!$BK$14,IF(G411=Precios!$BH$15,Precios!$BK$15,IF(G411=Precios!$BH$16,Precios!$BK$16,IF(G411=Precios!$BH$17,Precios!$BK$17,IF(G411=Precios!$BH$18,Precios!$BK$18,0)))))))))))))))*H411</f>
        <v>0</v>
      </c>
      <c r="Z411" s="269">
        <f>+V411-SUM(Y411:Y415)</f>
        <v>0</v>
      </c>
      <c r="AA411" s="270" t="e">
        <f>+Z411/M411</f>
        <v>#DIV/0!</v>
      </c>
    </row>
    <row r="412" spans="1:27" x14ac:dyDescent="0.25">
      <c r="A412" s="234"/>
      <c r="B412" s="40"/>
      <c r="C412" s="41"/>
      <c r="D412" s="42"/>
      <c r="E412" s="42"/>
      <c r="F412" s="42"/>
      <c r="G412" s="48"/>
      <c r="H412" s="50"/>
      <c r="I412" s="168">
        <f>IF(G412=Precios!$BH$4,Precios!$BI$4,IF(G412=Precios!$BH$5,Precios!$BI$5,IF(G412=Precios!$BH$6,Precios!$BI$6,IF(G412=Precios!$BH$7,Precios!$BI$7,IF(G412=Precios!$BH$8,Precios!$BI$8,IF(G412=Precios!$BH$9,Precios!$BI$9,IF(G412=Precios!$BH$10,Precios!$BI$10,IF(G412=Precios!$BH$11,Precios!$BI$11,IF(G412=Precios!$BH$12,Precios!$BI$12,IF(G412=Precios!$BH$171,Precios!$BI$171,IF(G412=Precios!$BH$14,Precios!$BI$14,IF(G412=Precios!$BH$15,Precios!$BI$15,IF(G412=Precios!$BH$16,Precios!$BI$16,IF(G412=Precios!$BH$17,Precios!$BI$17,IF(G412=Precios!$BH$18,Precios!$BI$18,0)))))))))))))))</f>
        <v>0</v>
      </c>
      <c r="J412" s="50"/>
      <c r="K412" s="169">
        <f>+IF(J412=1,I412,IF(J412=2,I412*(1-Precios!$BN$3),0))</f>
        <v>0</v>
      </c>
      <c r="L412" s="169">
        <f t="shared" si="25"/>
        <v>0</v>
      </c>
      <c r="M412" s="49"/>
      <c r="N412" s="43"/>
      <c r="O412" s="43"/>
      <c r="P412" s="43"/>
      <c r="Q412" s="43"/>
      <c r="R412" s="43"/>
      <c r="S412" s="43"/>
      <c r="T412" s="43"/>
      <c r="U412" s="91"/>
      <c r="V412" s="43"/>
      <c r="W412" s="43"/>
      <c r="X412" s="43"/>
      <c r="Y412" s="38">
        <f>IF(G412=Precios!$BH$4,Precios!$BK$4,IF(G412=Precios!$BH$5,Precios!$BK$5,IF(G412=Precios!$BH$6,Precios!$BK$6,IF(G412=Precios!$BH$7,Precios!$BK$7,IF(G412=Precios!$BH$8,Precios!$BK$8,IF(G412=Precios!$BH$9,Precios!$BK$9,IF(G412=Precios!$BH$10,Precios!$BK$10,IF(G412=Precios!$BH$11,Precios!$BK$11,IF(G412=Precios!$BH$12,Precios!$BK$12,IF(G412=Precios!$BH$171,Precios!$BK$171,IF(G412=Precios!$BH$14,Precios!$BK$14,IF(G412=Precios!$BH$15,Precios!$BK$15,IF(G412=Precios!$BH$16,Precios!$BK$16,IF(G412=Precios!$BH$17,Precios!$BK$17,IF(G412=Precios!$BH$18,Precios!$BK$18,0)))))))))))))))*H412</f>
        <v>0</v>
      </c>
      <c r="Z412" s="46"/>
      <c r="AA412" s="271"/>
    </row>
    <row r="413" spans="1:27" x14ac:dyDescent="0.25">
      <c r="A413" s="234"/>
      <c r="B413" s="40"/>
      <c r="C413" s="41"/>
      <c r="D413" s="42"/>
      <c r="E413" s="42"/>
      <c r="F413" s="42"/>
      <c r="G413" s="48"/>
      <c r="H413" s="50"/>
      <c r="I413" s="168">
        <f>IF(G413=Precios!$BH$4,Precios!$BI$4,IF(G413=Precios!$BH$5,Precios!$BI$5,IF(G413=Precios!$BH$6,Precios!$BI$6,IF(G413=Precios!$BH$7,Precios!$BI$7,IF(G413=Precios!$BH$8,Precios!$BI$8,IF(G413=Precios!$BH$9,Precios!$BI$9,IF(G413=Precios!$BH$10,Precios!$BI$10,IF(G413=Precios!$BH$11,Precios!$BI$11,IF(G413=Precios!$BH$12,Precios!$BI$12,IF(G413=Precios!$BH$171,Precios!$BI$171,IF(G413=Precios!$BH$14,Precios!$BI$14,IF(G413=Precios!$BH$15,Precios!$BI$15,IF(G413=Precios!$BH$16,Precios!$BI$16,IF(G413=Precios!$BH$17,Precios!$BI$17,IF(G413=Precios!$BH$18,Precios!$BI$18,0)))))))))))))))</f>
        <v>0</v>
      </c>
      <c r="J413" s="50"/>
      <c r="K413" s="169">
        <f>+IF(J413=1,I413,IF(J413=2,I413*(1-Precios!$BN$3),0))</f>
        <v>0</v>
      </c>
      <c r="L413" s="169">
        <f t="shared" si="25"/>
        <v>0</v>
      </c>
      <c r="M413" s="49"/>
      <c r="N413" s="43"/>
      <c r="O413" s="43"/>
      <c r="P413" s="43"/>
      <c r="Q413" s="43"/>
      <c r="R413" s="43"/>
      <c r="S413" s="43"/>
      <c r="T413" s="43"/>
      <c r="U413" s="91"/>
      <c r="V413" s="43"/>
      <c r="W413" s="43"/>
      <c r="X413" s="43"/>
      <c r="Y413" s="38">
        <f>IF(G413=Precios!$BH$4,Precios!$BK$4,IF(G413=Precios!$BH$5,Precios!$BK$5,IF(G413=Precios!$BH$6,Precios!$BK$6,IF(G413=Precios!$BH$7,Precios!$BK$7,IF(G413=Precios!$BH$8,Precios!$BK$8,IF(G413=Precios!$BH$9,Precios!$BK$9,IF(G413=Precios!$BH$10,Precios!$BK$10,IF(G413=Precios!$BH$11,Precios!$BK$11,IF(G413=Precios!$BH$12,Precios!$BK$12,IF(G413=Precios!$BH$171,Precios!$BK$171,IF(G413=Precios!$BH$14,Precios!$BK$14,IF(G413=Precios!$BH$15,Precios!$BK$15,IF(G413=Precios!$BH$16,Precios!$BK$16,IF(G413=Precios!$BH$17,Precios!$BK$17,IF(G413=Precios!$BH$18,Precios!$BK$18,0)))))))))))))))*H413</f>
        <v>0</v>
      </c>
      <c r="Z413" s="46"/>
      <c r="AA413" s="271"/>
    </row>
    <row r="414" spans="1:27" x14ac:dyDescent="0.25">
      <c r="A414" s="234"/>
      <c r="B414" s="40"/>
      <c r="C414" s="41"/>
      <c r="D414" s="42"/>
      <c r="E414" s="42"/>
      <c r="F414" s="42"/>
      <c r="G414" s="48"/>
      <c r="H414" s="50"/>
      <c r="I414" s="168">
        <f>IF(G414=Precios!$BH$4,Precios!$BI$4,IF(G414=Precios!$BH$5,Precios!$BI$5,IF(G414=Precios!$BH$6,Precios!$BI$6,IF(G414=Precios!$BH$7,Precios!$BI$7,IF(G414=Precios!$BH$8,Precios!$BI$8,IF(G414=Precios!$BH$9,Precios!$BI$9,IF(G414=Precios!$BH$10,Precios!$BI$10,IF(G414=Precios!$BH$11,Precios!$BI$11,IF(G414=Precios!$BH$12,Precios!$BI$12,IF(G414=Precios!$BH$171,Precios!$BI$171,IF(G414=Precios!$BH$14,Precios!$BI$14,IF(G414=Precios!$BH$15,Precios!$BI$15,IF(G414=Precios!$BH$16,Precios!$BI$16,IF(G414=Precios!$BH$17,Precios!$BI$17,IF(G414=Precios!$BH$18,Precios!$BI$18,0)))))))))))))))</f>
        <v>0</v>
      </c>
      <c r="J414" s="50"/>
      <c r="K414" s="169">
        <f>+IF(J414=1,I414,IF(J414=2,I414*(1-Precios!$BN$3),0))</f>
        <v>0</v>
      </c>
      <c r="L414" s="169">
        <f t="shared" si="25"/>
        <v>0</v>
      </c>
      <c r="M414" s="49"/>
      <c r="N414" s="43"/>
      <c r="O414" s="43"/>
      <c r="P414" s="43"/>
      <c r="Q414" s="43"/>
      <c r="R414" s="43"/>
      <c r="S414" s="43"/>
      <c r="T414" s="43"/>
      <c r="U414" s="91"/>
      <c r="V414" s="43"/>
      <c r="W414" s="43"/>
      <c r="X414" s="43"/>
      <c r="Y414" s="38">
        <f>IF(G414=Precios!$BH$4,Precios!$BK$4,IF(G414=Precios!$BH$5,Precios!$BK$5,IF(G414=Precios!$BH$6,Precios!$BK$6,IF(G414=Precios!$BH$7,Precios!$BK$7,IF(G414=Precios!$BH$8,Precios!$BK$8,IF(G414=Precios!$BH$9,Precios!$BK$9,IF(G414=Precios!$BH$10,Precios!$BK$10,IF(G414=Precios!$BH$11,Precios!$BK$11,IF(G414=Precios!$BH$12,Precios!$BK$12,IF(G414=Precios!$BH$171,Precios!$BK$171,IF(G414=Precios!$BH$14,Precios!$BK$14,IF(G414=Precios!$BH$15,Precios!$BK$15,IF(G414=Precios!$BH$16,Precios!$BK$16,IF(G414=Precios!$BH$17,Precios!$BK$17,IF(G414=Precios!$BH$18,Precios!$BK$18,0)))))))))))))))*H414</f>
        <v>0</v>
      </c>
      <c r="Z414" s="46"/>
      <c r="AA414" s="271"/>
    </row>
    <row r="415" spans="1:27" ht="15.75" thickBot="1" x14ac:dyDescent="0.3">
      <c r="A415" s="236"/>
      <c r="B415" s="237"/>
      <c r="C415" s="247"/>
      <c r="D415" s="239"/>
      <c r="E415" s="239"/>
      <c r="F415" s="239"/>
      <c r="G415" s="240"/>
      <c r="H415" s="241"/>
      <c r="I415" s="168">
        <f>IF(G415=Precios!$BH$4,Precios!$BI$4,IF(G415=Precios!$BH$5,Precios!$BI$5,IF(G415=Precios!$BH$6,Precios!$BI$6,IF(G415=Precios!$BH$7,Precios!$BI$7,IF(G415=Precios!$BH$8,Precios!$BI$8,IF(G415=Precios!$BH$9,Precios!$BI$9,IF(G415=Precios!$BH$10,Precios!$BI$10,IF(G415=Precios!$BH$11,Precios!$BI$11,IF(G415=Precios!$BH$12,Precios!$BI$12,IF(G415=Precios!$BH$171,Precios!$BI$171,IF(G415=Precios!$BH$14,Precios!$BI$14,IF(G415=Precios!$BH$15,Precios!$BI$15,IF(G415=Precios!$BH$16,Precios!$BI$16,IF(G415=Precios!$BH$17,Precios!$BI$17,IF(G415=Precios!$BH$18,Precios!$BI$18,0)))))))))))))))</f>
        <v>0</v>
      </c>
      <c r="J415" s="241"/>
      <c r="K415" s="243">
        <f>+IF(J415=1,I415,IF(J415=2,I415*(1-Precios!$BN$3),0))</f>
        <v>0</v>
      </c>
      <c r="L415" s="243">
        <f t="shared" si="25"/>
        <v>0</v>
      </c>
      <c r="M415" s="272"/>
      <c r="N415" s="273"/>
      <c r="O415" s="273"/>
      <c r="P415" s="273"/>
      <c r="Q415" s="273"/>
      <c r="R415" s="273"/>
      <c r="S415" s="273"/>
      <c r="T415" s="273"/>
      <c r="U415" s="274"/>
      <c r="V415" s="273"/>
      <c r="W415" s="273"/>
      <c r="X415" s="273"/>
      <c r="Y415" s="281">
        <f>IF(G415=Precios!$BH$4,Precios!$BK$4,IF(G415=Precios!$BH$5,Precios!$BK$5,IF(G415=Precios!$BH$6,Precios!$BK$6,IF(G415=Precios!$BH$7,Precios!$BK$7,IF(G415=Precios!$BH$8,Precios!$BK$8,IF(G415=Precios!$BH$9,Precios!$BK$9,IF(G415=Precios!$BH$10,Precios!$BK$10,IF(G415=Precios!$BH$11,Precios!$BK$11,IF(G415=Precios!$BH$12,Precios!$BK$12,IF(G415=Precios!$BH$171,Precios!$BK$171,IF(G415=Precios!$BH$14,Precios!$BK$14,IF(G415=Precios!$BH$15,Precios!$BK$15,IF(G415=Precios!$BH$16,Precios!$BK$16,IF(G415=Precios!$BH$17,Precios!$BK$17,IF(G415=Precios!$BH$18,Precios!$BK$18,0)))))))))))))))*H415</f>
        <v>0</v>
      </c>
      <c r="Z415" s="275"/>
      <c r="AA415" s="276"/>
    </row>
    <row r="416" spans="1:27" x14ac:dyDescent="0.25">
      <c r="A416" s="225"/>
      <c r="B416" s="226"/>
      <c r="C416" s="227"/>
      <c r="D416" s="228"/>
      <c r="E416" s="228"/>
      <c r="F416" s="228"/>
      <c r="G416" s="230"/>
      <c r="H416" s="231"/>
      <c r="I416" s="232">
        <f>IF(G416=Precios!$BH$4,Precios!$BI$4,IF(G416=Precios!$BH$5,Precios!$BI$5,IF(G416=Precios!$BH$6,Precios!$BI$6,IF(G416=Precios!$BH$7,Precios!$BI$7,IF(G416=Precios!$BH$8,Precios!$BI$8,IF(G416=Precios!$BH$9,Precios!$BI$9,IF(G416=Precios!$BH$10,Precios!$BI$10,IF(G416=Precios!$BH$11,Precios!$BI$11,IF(G416=Precios!$BH$12,Precios!$BI$12,IF(G416=Precios!$BH$171,Precios!$BI$171,IF(G416=Precios!$BH$14,Precios!$BI$14,IF(G416=Precios!$BH$15,Precios!$BI$15,IF(G416=Precios!$BH$16,Precios!$BI$16,IF(G416=Precios!$BH$17,Precios!$BI$17,IF(G416=Precios!$BH$18,Precios!$BI$18,0)))))))))))))))</f>
        <v>0</v>
      </c>
      <c r="J416" s="230"/>
      <c r="K416" s="233">
        <f>+IF(J416=1,I416,IF(J416=2,I416*(1-Precios!$BN$3),0))</f>
        <v>0</v>
      </c>
      <c r="L416" s="233">
        <f t="shared" si="25"/>
        <v>0</v>
      </c>
      <c r="M416" s="259">
        <f>+SUM(L416:L420)</f>
        <v>0</v>
      </c>
      <c r="N416" s="260">
        <f>+M416+P416+R416+S416</f>
        <v>0</v>
      </c>
      <c r="O416" s="261">
        <f>+IF(J416=1,N416*$O$365,0)</f>
        <v>0</v>
      </c>
      <c r="P416" s="262"/>
      <c r="Q416" s="263">
        <f>+N416-SUM(O416:P416)</f>
        <v>0</v>
      </c>
      <c r="R416" s="262"/>
      <c r="S416" s="262"/>
      <c r="T416" s="262"/>
      <c r="U416" s="264" t="e">
        <f>+(+O416+#REF!)/M416</f>
        <v>#REF!</v>
      </c>
      <c r="V416" s="265">
        <f>+Q416-SUM(R416:T416)</f>
        <v>0</v>
      </c>
      <c r="W416" s="266">
        <f>IF(J416=2,V416,0)</f>
        <v>0</v>
      </c>
      <c r="X416" s="267">
        <f>IF(J416=1,V416,0)</f>
        <v>0</v>
      </c>
      <c r="Y416" s="268">
        <f>IF(G416=Precios!$BH$4,Precios!$BK$4,IF(G416=Precios!$BH$5,Precios!$BK$5,IF(G416=Precios!$BH$6,Precios!$BK$6,IF(G416=Precios!$BH$7,Precios!$BK$7,IF(G416=Precios!$BH$8,Precios!$BK$8,IF(G416=Precios!$BH$9,Precios!$BK$9,IF(G416=Precios!$BH$10,Precios!$BK$10,IF(G416=Precios!$BH$11,Precios!$BK$11,IF(G416=Precios!$BH$12,Precios!$BK$12,IF(G416=Precios!$BH$171,Precios!$BK$171,IF(G416=Precios!$BH$14,Precios!$BK$14,IF(G416=Precios!$BH$15,Precios!$BK$15,IF(G416=Precios!$BH$16,Precios!$BK$16,IF(G416=Precios!$BH$17,Precios!$BK$17,IF(G416=Precios!$BH$18,Precios!$BK$18,0)))))))))))))))*H416</f>
        <v>0</v>
      </c>
      <c r="Z416" s="269">
        <f>+V416-SUM(Y416:Y420)</f>
        <v>0</v>
      </c>
      <c r="AA416" s="270" t="e">
        <f>+Z416/M416</f>
        <v>#DIV/0!</v>
      </c>
    </row>
    <row r="417" spans="1:27" x14ac:dyDescent="0.25">
      <c r="A417" s="234"/>
      <c r="B417" s="40"/>
      <c r="C417" s="41"/>
      <c r="D417" s="42"/>
      <c r="E417" s="42"/>
      <c r="F417" s="42"/>
      <c r="G417" s="48"/>
      <c r="H417" s="50"/>
      <c r="I417" s="168">
        <f>IF(G417=Precios!$BH$4,Precios!$BI$4,IF(G417=Precios!$BH$5,Precios!$BI$5,IF(G417=Precios!$BH$6,Precios!$BI$6,IF(G417=Precios!$BH$7,Precios!$BI$7,IF(G417=Precios!$BH$8,Precios!$BI$8,IF(G417=Precios!$BH$9,Precios!$BI$9,IF(G417=Precios!$BH$10,Precios!$BI$10,IF(G417=Precios!$BH$11,Precios!$BI$11,IF(G417=Precios!$BH$12,Precios!$BI$12,IF(G417=Precios!$BH$171,Precios!$BI$171,IF(G417=Precios!$BH$14,Precios!$BI$14,IF(G417=Precios!$BH$15,Precios!$BI$15,IF(G417=Precios!$BH$16,Precios!$BI$16,IF(G417=Precios!$BH$17,Precios!$BI$17,IF(G417=Precios!$BH$18,Precios!$BI$18,0)))))))))))))))</f>
        <v>0</v>
      </c>
      <c r="J417" s="50"/>
      <c r="K417" s="169">
        <f>+IF(J417=1,I417,IF(J417=2,I417*(1-Precios!$BN$3),0))</f>
        <v>0</v>
      </c>
      <c r="L417" s="169">
        <f t="shared" si="25"/>
        <v>0</v>
      </c>
      <c r="M417" s="49"/>
      <c r="N417" s="43"/>
      <c r="O417" s="43"/>
      <c r="P417" s="43"/>
      <c r="Q417" s="43"/>
      <c r="R417" s="43"/>
      <c r="S417" s="43"/>
      <c r="T417" s="43"/>
      <c r="U417" s="91"/>
      <c r="V417" s="43"/>
      <c r="W417" s="43"/>
      <c r="X417" s="43"/>
      <c r="Y417" s="38">
        <f>IF(G417=Precios!$BH$4,Precios!$BK$4,IF(G417=Precios!$BH$5,Precios!$BK$5,IF(G417=Precios!$BH$6,Precios!$BK$6,IF(G417=Precios!$BH$7,Precios!$BK$7,IF(G417=Precios!$BH$8,Precios!$BK$8,IF(G417=Precios!$BH$9,Precios!$BK$9,IF(G417=Precios!$BH$10,Precios!$BK$10,IF(G417=Precios!$BH$11,Precios!$BK$11,IF(G417=Precios!$BH$12,Precios!$BK$12,IF(G417=Precios!$BH$171,Precios!$BK$171,IF(G417=Precios!$BH$14,Precios!$BK$14,IF(G417=Precios!$BH$15,Precios!$BK$15,IF(G417=Precios!$BH$16,Precios!$BK$16,IF(G417=Precios!$BH$17,Precios!$BK$17,IF(G417=Precios!$BH$18,Precios!$BK$18,0)))))))))))))))*H417</f>
        <v>0</v>
      </c>
      <c r="Z417" s="46"/>
      <c r="AA417" s="271"/>
    </row>
    <row r="418" spans="1:27" x14ac:dyDescent="0.25">
      <c r="A418" s="234"/>
      <c r="B418" s="40"/>
      <c r="C418" s="41"/>
      <c r="D418" s="42"/>
      <c r="E418" s="42"/>
      <c r="F418" s="42"/>
      <c r="G418" s="48"/>
      <c r="H418" s="50"/>
      <c r="I418" s="168">
        <f>IF(G418=Precios!$BH$4,Precios!$BI$4,IF(G418=Precios!$BH$5,Precios!$BI$5,IF(G418=Precios!$BH$6,Precios!$BI$6,IF(G418=Precios!$BH$7,Precios!$BI$7,IF(G418=Precios!$BH$8,Precios!$BI$8,IF(G418=Precios!$BH$9,Precios!$BI$9,IF(G418=Precios!$BH$10,Precios!$BI$10,IF(G418=Precios!$BH$11,Precios!$BI$11,IF(G418=Precios!$BH$12,Precios!$BI$12,IF(G418=Precios!$BH$171,Precios!$BI$171,IF(G418=Precios!$BH$14,Precios!$BI$14,IF(G418=Precios!$BH$15,Precios!$BI$15,IF(G418=Precios!$BH$16,Precios!$BI$16,IF(G418=Precios!$BH$17,Precios!$BI$17,IF(G418=Precios!$BH$18,Precios!$BI$18,0)))))))))))))))</f>
        <v>0</v>
      </c>
      <c r="J418" s="50"/>
      <c r="K418" s="169">
        <f>+IF(J418=1,I418,IF(J418=2,I418*(1-Precios!$BN$3),0))</f>
        <v>0</v>
      </c>
      <c r="L418" s="169">
        <f t="shared" si="25"/>
        <v>0</v>
      </c>
      <c r="M418" s="49"/>
      <c r="N418" s="43"/>
      <c r="O418" s="43"/>
      <c r="P418" s="43"/>
      <c r="Q418" s="43"/>
      <c r="R418" s="43"/>
      <c r="S418" s="43"/>
      <c r="T418" s="43"/>
      <c r="U418" s="91"/>
      <c r="V418" s="43"/>
      <c r="W418" s="43"/>
      <c r="X418" s="43"/>
      <c r="Y418" s="38">
        <f>IF(G418=Precios!$BH$4,Precios!$BK$4,IF(G418=Precios!$BH$5,Precios!$BK$5,IF(G418=Precios!$BH$6,Precios!$BK$6,IF(G418=Precios!$BH$7,Precios!$BK$7,IF(G418=Precios!$BH$8,Precios!$BK$8,IF(G418=Precios!$BH$9,Precios!$BK$9,IF(G418=Precios!$BH$10,Precios!$BK$10,IF(G418=Precios!$BH$11,Precios!$BK$11,IF(G418=Precios!$BH$12,Precios!$BK$12,IF(G418=Precios!$BH$171,Precios!$BK$171,IF(G418=Precios!$BH$14,Precios!$BK$14,IF(G418=Precios!$BH$15,Precios!$BK$15,IF(G418=Precios!$BH$16,Precios!$BK$16,IF(G418=Precios!$BH$17,Precios!$BK$17,IF(G418=Precios!$BH$18,Precios!$BK$18,0)))))))))))))))*H418</f>
        <v>0</v>
      </c>
      <c r="Z418" s="46"/>
      <c r="AA418" s="271"/>
    </row>
    <row r="419" spans="1:27" x14ac:dyDescent="0.25">
      <c r="A419" s="234"/>
      <c r="B419" s="40"/>
      <c r="C419" s="41"/>
      <c r="D419" s="42"/>
      <c r="E419" s="42"/>
      <c r="F419" s="42"/>
      <c r="G419" s="48"/>
      <c r="H419" s="50"/>
      <c r="I419" s="168">
        <f>IF(G419=Precios!$BH$4,Precios!$BI$4,IF(G419=Precios!$BH$5,Precios!$BI$5,IF(G419=Precios!$BH$6,Precios!$BI$6,IF(G419=Precios!$BH$7,Precios!$BI$7,IF(G419=Precios!$BH$8,Precios!$BI$8,IF(G419=Precios!$BH$9,Precios!$BI$9,IF(G419=Precios!$BH$10,Precios!$BI$10,IF(G419=Precios!$BH$11,Precios!$BI$11,IF(G419=Precios!$BH$12,Precios!$BI$12,IF(G419=Precios!$BH$171,Precios!$BI$171,IF(G419=Precios!$BH$14,Precios!$BI$14,IF(G419=Precios!$BH$15,Precios!$BI$15,IF(G419=Precios!$BH$16,Precios!$BI$16,IF(G419=Precios!$BH$17,Precios!$BI$17,IF(G419=Precios!$BH$18,Precios!$BI$18,0)))))))))))))))</f>
        <v>0</v>
      </c>
      <c r="J419" s="50"/>
      <c r="K419" s="169">
        <f>+IF(J419=1,I419,IF(J419=2,I419*(1-Precios!$BN$3),0))</f>
        <v>0</v>
      </c>
      <c r="L419" s="169">
        <f t="shared" si="25"/>
        <v>0</v>
      </c>
      <c r="M419" s="49"/>
      <c r="N419" s="43"/>
      <c r="O419" s="43"/>
      <c r="P419" s="43"/>
      <c r="Q419" s="43"/>
      <c r="R419" s="43"/>
      <c r="S419" s="43"/>
      <c r="T419" s="43"/>
      <c r="U419" s="91"/>
      <c r="V419" s="43"/>
      <c r="W419" s="43"/>
      <c r="X419" s="43"/>
      <c r="Y419" s="38">
        <f>IF(G419=Precios!$BH$4,Precios!$BK$4,IF(G419=Precios!$BH$5,Precios!$BK$5,IF(G419=Precios!$BH$6,Precios!$BK$6,IF(G419=Precios!$BH$7,Precios!$BK$7,IF(G419=Precios!$BH$8,Precios!$BK$8,IF(G419=Precios!$BH$9,Precios!$BK$9,IF(G419=Precios!$BH$10,Precios!$BK$10,IF(G419=Precios!$BH$11,Precios!$BK$11,IF(G419=Precios!$BH$12,Precios!$BK$12,IF(G419=Precios!$BH$171,Precios!$BK$171,IF(G419=Precios!$BH$14,Precios!$BK$14,IF(G419=Precios!$BH$15,Precios!$BK$15,IF(G419=Precios!$BH$16,Precios!$BK$16,IF(G419=Precios!$BH$17,Precios!$BK$17,IF(G419=Precios!$BH$18,Precios!$BK$18,0)))))))))))))))*H419</f>
        <v>0</v>
      </c>
      <c r="Z419" s="46"/>
      <c r="AA419" s="271"/>
    </row>
    <row r="420" spans="1:27" ht="15.75" thickBot="1" x14ac:dyDescent="0.3">
      <c r="A420" s="236"/>
      <c r="B420" s="237"/>
      <c r="C420" s="247"/>
      <c r="D420" s="239"/>
      <c r="E420" s="239"/>
      <c r="F420" s="239"/>
      <c r="G420" s="240"/>
      <c r="H420" s="241"/>
      <c r="I420" s="168">
        <f>IF(G420=Precios!$BH$4,Precios!$BI$4,IF(G420=Precios!$BH$5,Precios!$BI$5,IF(G420=Precios!$BH$6,Precios!$BI$6,IF(G420=Precios!$BH$7,Precios!$BI$7,IF(G420=Precios!$BH$8,Precios!$BI$8,IF(G420=Precios!$BH$9,Precios!$BI$9,IF(G420=Precios!$BH$10,Precios!$BI$10,IF(G420=Precios!$BH$11,Precios!$BI$11,IF(G420=Precios!$BH$12,Precios!$BI$12,IF(G420=Precios!$BH$171,Precios!$BI$171,IF(G420=Precios!$BH$14,Precios!$BI$14,IF(G420=Precios!$BH$15,Precios!$BI$15,IF(G420=Precios!$BH$16,Precios!$BI$16,IF(G420=Precios!$BH$17,Precios!$BI$17,IF(G420=Precios!$BH$18,Precios!$BI$18,0)))))))))))))))</f>
        <v>0</v>
      </c>
      <c r="J420" s="241"/>
      <c r="K420" s="243">
        <f>+IF(J420=1,I420,IF(J420=2,I420*(1-Precios!$BN$3),0))</f>
        <v>0</v>
      </c>
      <c r="L420" s="243">
        <f t="shared" si="25"/>
        <v>0</v>
      </c>
      <c r="M420" s="272"/>
      <c r="N420" s="273"/>
      <c r="O420" s="273"/>
      <c r="P420" s="273"/>
      <c r="Q420" s="273"/>
      <c r="R420" s="273"/>
      <c r="S420" s="273"/>
      <c r="T420" s="273"/>
      <c r="U420" s="274"/>
      <c r="V420" s="273"/>
      <c r="W420" s="273"/>
      <c r="X420" s="273"/>
      <c r="Y420" s="281">
        <f>IF(G420=Precios!$BH$4,Precios!$BK$4,IF(G420=Precios!$BH$5,Precios!$BK$5,IF(G420=Precios!$BH$6,Precios!$BK$6,IF(G420=Precios!$BH$7,Precios!$BK$7,IF(G420=Precios!$BH$8,Precios!$BK$8,IF(G420=Precios!$BH$9,Precios!$BK$9,IF(G420=Precios!$BH$10,Precios!$BK$10,IF(G420=Precios!$BH$11,Precios!$BK$11,IF(G420=Precios!$BH$12,Precios!$BK$12,IF(G420=Precios!$BH$171,Precios!$BK$171,IF(G420=Precios!$BH$14,Precios!$BK$14,IF(G420=Precios!$BH$15,Precios!$BK$15,IF(G420=Precios!$BH$16,Precios!$BK$16,IF(G420=Precios!$BH$17,Precios!$BK$17,IF(G420=Precios!$BH$18,Precios!$BK$18,0)))))))))))))))*H420</f>
        <v>0</v>
      </c>
      <c r="Z420" s="275"/>
      <c r="AA420" s="276"/>
    </row>
    <row r="421" spans="1:27" x14ac:dyDescent="0.25">
      <c r="A421" s="225"/>
      <c r="B421" s="226"/>
      <c r="C421" s="227"/>
      <c r="D421" s="228"/>
      <c r="E421" s="228"/>
      <c r="F421" s="228"/>
      <c r="G421" s="230"/>
      <c r="H421" s="231"/>
      <c r="I421" s="232">
        <f>IF(G421=Precios!$BH$4,Precios!$BI$4,IF(G421=Precios!$BH$5,Precios!$BI$5,IF(G421=Precios!$BH$6,Precios!$BI$6,IF(G421=Precios!$BH$7,Precios!$BI$7,IF(G421=Precios!$BH$8,Precios!$BI$8,IF(G421=Precios!$BH$9,Precios!$BI$9,IF(G421=Precios!$BH$10,Precios!$BI$10,IF(G421=Precios!$BH$11,Precios!$BI$11,IF(G421=Precios!$BH$12,Precios!$BI$12,IF(G421=Precios!$BH$171,Precios!$BI$171,IF(G421=Precios!$BH$14,Precios!$BI$14,IF(G421=Precios!$BH$15,Precios!$BI$15,IF(G421=Precios!$BH$16,Precios!$BI$16,IF(G421=Precios!$BH$17,Precios!$BI$17,IF(G421=Precios!$BH$18,Precios!$BI$18,0)))))))))))))))</f>
        <v>0</v>
      </c>
      <c r="J421" s="230"/>
      <c r="K421" s="233">
        <f>+IF(J421=1,I421,IF(J421=2,I421*(1-Precios!$BN$3),0))</f>
        <v>0</v>
      </c>
      <c r="L421" s="233">
        <f t="shared" ref="L421:L430" si="26">H421*K421</f>
        <v>0</v>
      </c>
      <c r="M421" s="259">
        <f>+SUM(L421:L425)</f>
        <v>0</v>
      </c>
      <c r="N421" s="260">
        <f>+M421+P421+R421+S421</f>
        <v>0</v>
      </c>
      <c r="O421" s="261">
        <f>+IF(J421=1,N421*$O$365,0)</f>
        <v>0</v>
      </c>
      <c r="P421" s="262"/>
      <c r="Q421" s="263">
        <f>+N421-SUM(O421:P421)</f>
        <v>0</v>
      </c>
      <c r="R421" s="262"/>
      <c r="S421" s="262"/>
      <c r="T421" s="262"/>
      <c r="U421" s="264" t="e">
        <f>+(+O421+#REF!)/M421</f>
        <v>#REF!</v>
      </c>
      <c r="V421" s="265">
        <f>+Q421-SUM(R421:T421)</f>
        <v>0</v>
      </c>
      <c r="W421" s="266">
        <f>IF(J421=2,V421,0)</f>
        <v>0</v>
      </c>
      <c r="X421" s="267">
        <f>IF(J421=1,V421,0)</f>
        <v>0</v>
      </c>
      <c r="Y421" s="268">
        <f>IF(G421=Precios!$BH$4,Precios!$BK$4,IF(G421=Precios!$BH$5,Precios!$BK$5,IF(G421=Precios!$BH$6,Precios!$BK$6,IF(G421=Precios!$BH$7,Precios!$BK$7,IF(G421=Precios!$BH$8,Precios!$BK$8,IF(G421=Precios!$BH$9,Precios!$BK$9,IF(G421=Precios!$BH$10,Precios!$BK$10,IF(G421=Precios!$BH$11,Precios!$BK$11,IF(G421=Precios!$BH$12,Precios!$BK$12,IF(G421=Precios!$BH$171,Precios!$BK$171,IF(G421=Precios!$BH$14,Precios!$BK$14,IF(G421=Precios!$BH$15,Precios!$BK$15,IF(G421=Precios!$BH$16,Precios!$BK$16,IF(G421=Precios!$BH$17,Precios!$BK$17,IF(G421=Precios!$BH$18,Precios!$BK$18,0)))))))))))))))*H421</f>
        <v>0</v>
      </c>
      <c r="Z421" s="269">
        <f>+V421-SUM(Y421:Y425)</f>
        <v>0</v>
      </c>
      <c r="AA421" s="270" t="e">
        <f>+Z421/M421</f>
        <v>#DIV/0!</v>
      </c>
    </row>
    <row r="422" spans="1:27" x14ac:dyDescent="0.25">
      <c r="A422" s="234"/>
      <c r="B422" s="40"/>
      <c r="C422" s="41"/>
      <c r="D422" s="42"/>
      <c r="E422" s="42"/>
      <c r="F422" s="42"/>
      <c r="G422" s="48"/>
      <c r="H422" s="50"/>
      <c r="I422" s="168">
        <f>IF(G422=Precios!$BH$4,Precios!$BI$4,IF(G422=Precios!$BH$5,Precios!$BI$5,IF(G422=Precios!$BH$6,Precios!$BI$6,IF(G422=Precios!$BH$7,Precios!$BI$7,IF(G422=Precios!$BH$8,Precios!$BI$8,IF(G422=Precios!$BH$9,Precios!$BI$9,IF(G422=Precios!$BH$10,Precios!$BI$10,IF(G422=Precios!$BH$11,Precios!$BI$11,IF(G422=Precios!$BH$12,Precios!$BI$12,IF(G422=Precios!$BH$171,Precios!$BI$171,IF(G422=Precios!$BH$14,Precios!$BI$14,IF(G422=Precios!$BH$15,Precios!$BI$15,IF(G422=Precios!$BH$16,Precios!$BI$16,IF(G422=Precios!$BH$17,Precios!$BI$17,IF(G422=Precios!$BH$18,Precios!$BI$18,0)))))))))))))))</f>
        <v>0</v>
      </c>
      <c r="J422" s="50"/>
      <c r="K422" s="169">
        <f>+IF(J422=1,I422,IF(J422=2,I422*(1-Precios!$BN$3),0))</f>
        <v>0</v>
      </c>
      <c r="L422" s="169">
        <f t="shared" si="26"/>
        <v>0</v>
      </c>
      <c r="M422" s="49"/>
      <c r="N422" s="43"/>
      <c r="O422" s="43"/>
      <c r="P422" s="43"/>
      <c r="Q422" s="43"/>
      <c r="R422" s="43"/>
      <c r="S422" s="43"/>
      <c r="T422" s="43"/>
      <c r="U422" s="91"/>
      <c r="V422" s="43"/>
      <c r="W422" s="43"/>
      <c r="X422" s="43"/>
      <c r="Y422" s="38">
        <f>IF(G422=Precios!$BH$4,Precios!$BK$4,IF(G422=Precios!$BH$5,Precios!$BK$5,IF(G422=Precios!$BH$6,Precios!$BK$6,IF(G422=Precios!$BH$7,Precios!$BK$7,IF(G422=Precios!$BH$8,Precios!$BK$8,IF(G422=Precios!$BH$9,Precios!$BK$9,IF(G422=Precios!$BH$10,Precios!$BK$10,IF(G422=Precios!$BH$11,Precios!$BK$11,IF(G422=Precios!$BH$12,Precios!$BK$12,IF(G422=Precios!$BH$171,Precios!$BK$171,IF(G422=Precios!$BH$14,Precios!$BK$14,IF(G422=Precios!$BH$15,Precios!$BK$15,IF(G422=Precios!$BH$16,Precios!$BK$16,IF(G422=Precios!$BH$17,Precios!$BK$17,IF(G422=Precios!$BH$18,Precios!$BK$18,0)))))))))))))))*H422</f>
        <v>0</v>
      </c>
      <c r="Z422" s="46"/>
      <c r="AA422" s="271"/>
    </row>
    <row r="423" spans="1:27" x14ac:dyDescent="0.25">
      <c r="A423" s="234"/>
      <c r="B423" s="40"/>
      <c r="C423" s="41"/>
      <c r="D423" s="42"/>
      <c r="E423" s="42"/>
      <c r="F423" s="42"/>
      <c r="G423" s="48"/>
      <c r="H423" s="50"/>
      <c r="I423" s="168">
        <f>IF(G423=Precios!$BH$4,Precios!$BI$4,IF(G423=Precios!$BH$5,Precios!$BI$5,IF(G423=Precios!$BH$6,Precios!$BI$6,IF(G423=Precios!$BH$7,Precios!$BI$7,IF(G423=Precios!$BH$8,Precios!$BI$8,IF(G423=Precios!$BH$9,Precios!$BI$9,IF(G423=Precios!$BH$10,Precios!$BI$10,IF(G423=Precios!$BH$11,Precios!$BI$11,IF(G423=Precios!$BH$12,Precios!$BI$12,IF(G423=Precios!$BH$171,Precios!$BI$171,IF(G423=Precios!$BH$14,Precios!$BI$14,IF(G423=Precios!$BH$15,Precios!$BI$15,IF(G423=Precios!$BH$16,Precios!$BI$16,IF(G423=Precios!$BH$17,Precios!$BI$17,IF(G423=Precios!$BH$18,Precios!$BI$18,0)))))))))))))))</f>
        <v>0</v>
      </c>
      <c r="J423" s="50"/>
      <c r="K423" s="169">
        <f>+IF(J423=1,I423,IF(J423=2,I423*(1-Precios!$BN$3),0))</f>
        <v>0</v>
      </c>
      <c r="L423" s="169">
        <f t="shared" si="26"/>
        <v>0</v>
      </c>
      <c r="M423" s="49"/>
      <c r="N423" s="43"/>
      <c r="O423" s="43"/>
      <c r="P423" s="43"/>
      <c r="Q423" s="43"/>
      <c r="R423" s="43"/>
      <c r="S423" s="43"/>
      <c r="T423" s="43"/>
      <c r="U423" s="91"/>
      <c r="V423" s="43"/>
      <c r="W423" s="43"/>
      <c r="X423" s="43"/>
      <c r="Y423" s="38">
        <f>IF(G423=Precios!$BH$4,Precios!$BK$4,IF(G423=Precios!$BH$5,Precios!$BK$5,IF(G423=Precios!$BH$6,Precios!$BK$6,IF(G423=Precios!$BH$7,Precios!$BK$7,IF(G423=Precios!$BH$8,Precios!$BK$8,IF(G423=Precios!$BH$9,Precios!$BK$9,IF(G423=Precios!$BH$10,Precios!$BK$10,IF(G423=Precios!$BH$11,Precios!$BK$11,IF(G423=Precios!$BH$12,Precios!$BK$12,IF(G423=Precios!$BH$171,Precios!$BK$171,IF(G423=Precios!$BH$14,Precios!$BK$14,IF(G423=Precios!$BH$15,Precios!$BK$15,IF(G423=Precios!$BH$16,Precios!$BK$16,IF(G423=Precios!$BH$17,Precios!$BK$17,IF(G423=Precios!$BH$18,Precios!$BK$18,0)))))))))))))))*H423</f>
        <v>0</v>
      </c>
      <c r="Z423" s="46"/>
      <c r="AA423" s="271"/>
    </row>
    <row r="424" spans="1:27" x14ac:dyDescent="0.25">
      <c r="A424" s="234"/>
      <c r="B424" s="40"/>
      <c r="C424" s="41"/>
      <c r="D424" s="42"/>
      <c r="E424" s="42"/>
      <c r="F424" s="42"/>
      <c r="G424" s="48"/>
      <c r="H424" s="50"/>
      <c r="I424" s="168">
        <f>IF(G424=Precios!$BH$4,Precios!$BI$4,IF(G424=Precios!$BH$5,Precios!$BI$5,IF(G424=Precios!$BH$6,Precios!$BI$6,IF(G424=Precios!$BH$7,Precios!$BI$7,IF(G424=Precios!$BH$8,Precios!$BI$8,IF(G424=Precios!$BH$9,Precios!$BI$9,IF(G424=Precios!$BH$10,Precios!$BI$10,IF(G424=Precios!$BH$11,Precios!$BI$11,IF(G424=Precios!$BH$12,Precios!$BI$12,IF(G424=Precios!$BH$171,Precios!$BI$171,IF(G424=Precios!$BH$14,Precios!$BI$14,IF(G424=Precios!$BH$15,Precios!$BI$15,IF(G424=Precios!$BH$16,Precios!$BI$16,IF(G424=Precios!$BH$17,Precios!$BI$17,IF(G424=Precios!$BH$18,Precios!$BI$18,0)))))))))))))))</f>
        <v>0</v>
      </c>
      <c r="J424" s="50"/>
      <c r="K424" s="169">
        <f>+IF(J424=1,I424,IF(J424=2,I424*(1-Precios!$BN$3),0))</f>
        <v>0</v>
      </c>
      <c r="L424" s="169">
        <f t="shared" si="26"/>
        <v>0</v>
      </c>
      <c r="M424" s="49"/>
      <c r="N424" s="43"/>
      <c r="O424" s="43"/>
      <c r="P424" s="43"/>
      <c r="Q424" s="43"/>
      <c r="R424" s="43"/>
      <c r="S424" s="43"/>
      <c r="T424" s="43"/>
      <c r="U424" s="91"/>
      <c r="V424" s="43"/>
      <c r="W424" s="43"/>
      <c r="X424" s="43"/>
      <c r="Y424" s="38">
        <f>IF(G424=Precios!$BH$4,Precios!$BK$4,IF(G424=Precios!$BH$5,Precios!$BK$5,IF(G424=Precios!$BH$6,Precios!$BK$6,IF(G424=Precios!$BH$7,Precios!$BK$7,IF(G424=Precios!$BH$8,Precios!$BK$8,IF(G424=Precios!$BH$9,Precios!$BK$9,IF(G424=Precios!$BH$10,Precios!$BK$10,IF(G424=Precios!$BH$11,Precios!$BK$11,IF(G424=Precios!$BH$12,Precios!$BK$12,IF(G424=Precios!$BH$171,Precios!$BK$171,IF(G424=Precios!$BH$14,Precios!$BK$14,IF(G424=Precios!$BH$15,Precios!$BK$15,IF(G424=Precios!$BH$16,Precios!$BK$16,IF(G424=Precios!$BH$17,Precios!$BK$17,IF(G424=Precios!$BH$18,Precios!$BK$18,0)))))))))))))))*H424</f>
        <v>0</v>
      </c>
      <c r="Z424" s="46"/>
      <c r="AA424" s="271"/>
    </row>
    <row r="425" spans="1:27" ht="15.75" thickBot="1" x14ac:dyDescent="0.3">
      <c r="A425" s="236"/>
      <c r="B425" s="237"/>
      <c r="C425" s="247"/>
      <c r="D425" s="239"/>
      <c r="E425" s="239"/>
      <c r="F425" s="239"/>
      <c r="G425" s="240"/>
      <c r="H425" s="241"/>
      <c r="I425" s="168">
        <f>IF(G425=Precios!$BH$4,Precios!$BI$4,IF(G425=Precios!$BH$5,Precios!$BI$5,IF(G425=Precios!$BH$6,Precios!$BI$6,IF(G425=Precios!$BH$7,Precios!$BI$7,IF(G425=Precios!$BH$8,Precios!$BI$8,IF(G425=Precios!$BH$9,Precios!$BI$9,IF(G425=Precios!$BH$10,Precios!$BI$10,IF(G425=Precios!$BH$11,Precios!$BI$11,IF(G425=Precios!$BH$12,Precios!$BI$12,IF(G425=Precios!$BH$171,Precios!$BI$171,IF(G425=Precios!$BH$14,Precios!$BI$14,IF(G425=Precios!$BH$15,Precios!$BI$15,IF(G425=Precios!$BH$16,Precios!$BI$16,IF(G425=Precios!$BH$17,Precios!$BI$17,IF(G425=Precios!$BH$18,Precios!$BI$18,0)))))))))))))))</f>
        <v>0</v>
      </c>
      <c r="J425" s="241"/>
      <c r="K425" s="243">
        <f>+IF(J425=1,I425,IF(J425=2,I425*(1-Precios!$BN$3),0))</f>
        <v>0</v>
      </c>
      <c r="L425" s="243">
        <f t="shared" si="26"/>
        <v>0</v>
      </c>
      <c r="M425" s="272"/>
      <c r="N425" s="273"/>
      <c r="O425" s="273"/>
      <c r="P425" s="273"/>
      <c r="Q425" s="273"/>
      <c r="R425" s="273"/>
      <c r="S425" s="273"/>
      <c r="T425" s="273"/>
      <c r="U425" s="274"/>
      <c r="V425" s="273"/>
      <c r="W425" s="273"/>
      <c r="X425" s="273"/>
      <c r="Y425" s="281">
        <f>IF(G425=Precios!$BH$4,Precios!$BK$4,IF(G425=Precios!$BH$5,Precios!$BK$5,IF(G425=Precios!$BH$6,Precios!$BK$6,IF(G425=Precios!$BH$7,Precios!$BK$7,IF(G425=Precios!$BH$8,Precios!$BK$8,IF(G425=Precios!$BH$9,Precios!$BK$9,IF(G425=Precios!$BH$10,Precios!$BK$10,IF(G425=Precios!$BH$11,Precios!$BK$11,IF(G425=Precios!$BH$12,Precios!$BK$12,IF(G425=Precios!$BH$171,Precios!$BK$171,IF(G425=Precios!$BH$14,Precios!$BK$14,IF(G425=Precios!$BH$15,Precios!$BK$15,IF(G425=Precios!$BH$16,Precios!$BK$16,IF(G425=Precios!$BH$17,Precios!$BK$17,IF(G425=Precios!$BH$18,Precios!$BK$18,0)))))))))))))))*H425</f>
        <v>0</v>
      </c>
      <c r="Z425" s="275"/>
      <c r="AA425" s="276"/>
    </row>
    <row r="426" spans="1:27" x14ac:dyDescent="0.25">
      <c r="A426" s="225"/>
      <c r="B426" s="226"/>
      <c r="C426" s="227"/>
      <c r="D426" s="228"/>
      <c r="E426" s="228"/>
      <c r="F426" s="228"/>
      <c r="G426" s="230"/>
      <c r="H426" s="231"/>
      <c r="I426" s="232">
        <f>IF(G426=Precios!$BH$4,Precios!$BI$4,IF(G426=Precios!$BH$5,Precios!$BI$5,IF(G426=Precios!$BH$6,Precios!$BI$6,IF(G426=Precios!$BH$7,Precios!$BI$7,IF(G426=Precios!$BH$8,Precios!$BI$8,IF(G426=Precios!$BH$9,Precios!$BI$9,IF(G426=Precios!$BH$10,Precios!$BI$10,IF(G426=Precios!$BH$11,Precios!$BI$11,IF(G426=Precios!$BH$12,Precios!$BI$12,IF(G426=Precios!$BH$171,Precios!$BI$171,IF(G426=Precios!$BH$14,Precios!$BI$14,IF(G426=Precios!$BH$15,Precios!$BI$15,IF(G426=Precios!$BH$16,Precios!$BI$16,IF(G426=Precios!$BH$17,Precios!$BI$17,IF(G426=Precios!$BH$18,Precios!$BI$18,0)))))))))))))))</f>
        <v>0</v>
      </c>
      <c r="J426" s="230"/>
      <c r="K426" s="233">
        <f>+IF(J426=1,I426,IF(J426=2,I426*(1-Precios!$BN$3),0))</f>
        <v>0</v>
      </c>
      <c r="L426" s="233">
        <f t="shared" si="26"/>
        <v>0</v>
      </c>
      <c r="M426" s="259">
        <f>+SUM(L426:L430)</f>
        <v>0</v>
      </c>
      <c r="N426" s="260">
        <f>+M426+P426+R426+S426</f>
        <v>0</v>
      </c>
      <c r="O426" s="261">
        <f>+IF(J426=1,N426*$O$365,0)</f>
        <v>0</v>
      </c>
      <c r="P426" s="262"/>
      <c r="Q426" s="263">
        <f>+N426-SUM(O426:P426)</f>
        <v>0</v>
      </c>
      <c r="R426" s="262"/>
      <c r="S426" s="262"/>
      <c r="T426" s="262"/>
      <c r="U426" s="264" t="e">
        <f>+(+O426+#REF!)/M426</f>
        <v>#REF!</v>
      </c>
      <c r="V426" s="265">
        <f>+Q426-SUM(R426:T426)</f>
        <v>0</v>
      </c>
      <c r="W426" s="266">
        <f>IF(J426=2,V426,0)</f>
        <v>0</v>
      </c>
      <c r="X426" s="267">
        <f>IF(J426=1,V426,0)</f>
        <v>0</v>
      </c>
      <c r="Y426" s="268">
        <f>IF(G426=Precios!$BH$4,Precios!$BK$4,IF(G426=Precios!$BH$5,Precios!$BK$5,IF(G426=Precios!$BH$6,Precios!$BK$6,IF(G426=Precios!$BH$7,Precios!$BK$7,IF(G426=Precios!$BH$8,Precios!$BK$8,IF(G426=Precios!$BH$9,Precios!$BK$9,IF(G426=Precios!$BH$10,Precios!$BK$10,IF(G426=Precios!$BH$11,Precios!$BK$11,IF(G426=Precios!$BH$12,Precios!$BK$12,IF(G426=Precios!$BH$171,Precios!$BK$171,IF(G426=Precios!$BH$14,Precios!$BK$14,IF(G426=Precios!$BH$15,Precios!$BK$15,IF(G426=Precios!$BH$16,Precios!$BK$16,IF(G426=Precios!$BH$17,Precios!$BK$17,IF(G426=Precios!$BH$18,Precios!$BK$18,0)))))))))))))))*H426</f>
        <v>0</v>
      </c>
      <c r="Z426" s="269">
        <f>+V426-SUM(Y426:Y430)</f>
        <v>0</v>
      </c>
      <c r="AA426" s="270" t="e">
        <f>+Z426/M426</f>
        <v>#DIV/0!</v>
      </c>
    </row>
    <row r="427" spans="1:27" x14ac:dyDescent="0.25">
      <c r="A427" s="234"/>
      <c r="B427" s="40"/>
      <c r="C427" s="41"/>
      <c r="D427" s="42"/>
      <c r="E427" s="42"/>
      <c r="F427" s="42"/>
      <c r="G427" s="48"/>
      <c r="H427" s="50"/>
      <c r="I427" s="168">
        <f>IF(G427=Precios!$BH$4,Precios!$BI$4,IF(G427=Precios!$BH$5,Precios!$BI$5,IF(G427=Precios!$BH$6,Precios!$BI$6,IF(G427=Precios!$BH$7,Precios!$BI$7,IF(G427=Precios!$BH$8,Precios!$BI$8,IF(G427=Precios!$BH$9,Precios!$BI$9,IF(G427=Precios!$BH$10,Precios!$BI$10,IF(G427=Precios!$BH$11,Precios!$BI$11,IF(G427=Precios!$BH$12,Precios!$BI$12,IF(G427=Precios!$BH$171,Precios!$BI$171,IF(G427=Precios!$BH$14,Precios!$BI$14,IF(G427=Precios!$BH$15,Precios!$BI$15,IF(G427=Precios!$BH$16,Precios!$BI$16,IF(G427=Precios!$BH$17,Precios!$BI$17,IF(G427=Precios!$BH$18,Precios!$BI$18,0)))))))))))))))</f>
        <v>0</v>
      </c>
      <c r="J427" s="50"/>
      <c r="K427" s="169">
        <f>+IF(J427=1,I427,IF(J427=2,I427*(1-Precios!$BN$3),0))</f>
        <v>0</v>
      </c>
      <c r="L427" s="169">
        <f t="shared" si="26"/>
        <v>0</v>
      </c>
      <c r="M427" s="49"/>
      <c r="N427" s="43"/>
      <c r="O427" s="43"/>
      <c r="P427" s="43"/>
      <c r="Q427" s="43"/>
      <c r="R427" s="43"/>
      <c r="S427" s="43"/>
      <c r="T427" s="43"/>
      <c r="U427" s="91"/>
      <c r="V427" s="43"/>
      <c r="W427" s="43"/>
      <c r="X427" s="43"/>
      <c r="Y427" s="38">
        <f>IF(G427=Precios!$BH$4,Precios!$BK$4,IF(G427=Precios!$BH$5,Precios!$BK$5,IF(G427=Precios!$BH$6,Precios!$BK$6,IF(G427=Precios!$BH$7,Precios!$BK$7,IF(G427=Precios!$BH$8,Precios!$BK$8,IF(G427=Precios!$BH$9,Precios!$BK$9,IF(G427=Precios!$BH$10,Precios!$BK$10,IF(G427=Precios!$BH$11,Precios!$BK$11,IF(G427=Precios!$BH$12,Precios!$BK$12,IF(G427=Precios!$BH$171,Precios!$BK$171,IF(G427=Precios!$BH$14,Precios!$BK$14,IF(G427=Precios!$BH$15,Precios!$BK$15,IF(G427=Precios!$BH$16,Precios!$BK$16,IF(G427=Precios!$BH$17,Precios!$BK$17,IF(G427=Precios!$BH$18,Precios!$BK$18,0)))))))))))))))*H427</f>
        <v>0</v>
      </c>
      <c r="Z427" s="46"/>
      <c r="AA427" s="271"/>
    </row>
    <row r="428" spans="1:27" x14ac:dyDescent="0.25">
      <c r="A428" s="234"/>
      <c r="B428" s="40"/>
      <c r="C428" s="41"/>
      <c r="D428" s="42"/>
      <c r="E428" s="42"/>
      <c r="F428" s="42"/>
      <c r="G428" s="48"/>
      <c r="H428" s="50"/>
      <c r="I428" s="168">
        <f>IF(G428=Precios!$BH$4,Precios!$BI$4,IF(G428=Precios!$BH$5,Precios!$BI$5,IF(G428=Precios!$BH$6,Precios!$BI$6,IF(G428=Precios!$BH$7,Precios!$BI$7,IF(G428=Precios!$BH$8,Precios!$BI$8,IF(G428=Precios!$BH$9,Precios!$BI$9,IF(G428=Precios!$BH$10,Precios!$BI$10,IF(G428=Precios!$BH$11,Precios!$BI$11,IF(G428=Precios!$BH$12,Precios!$BI$12,IF(G428=Precios!$BH$171,Precios!$BI$171,IF(G428=Precios!$BH$14,Precios!$BI$14,IF(G428=Precios!$BH$15,Precios!$BI$15,IF(G428=Precios!$BH$16,Precios!$BI$16,IF(G428=Precios!$BH$17,Precios!$BI$17,IF(G428=Precios!$BH$18,Precios!$BI$18,0)))))))))))))))</f>
        <v>0</v>
      </c>
      <c r="J428" s="50"/>
      <c r="K428" s="169">
        <f>+IF(J428=1,I428,IF(J428=2,I428*(1-Precios!$BN$3),0))</f>
        <v>0</v>
      </c>
      <c r="L428" s="169">
        <f t="shared" si="26"/>
        <v>0</v>
      </c>
      <c r="M428" s="49"/>
      <c r="N428" s="43"/>
      <c r="O428" s="43"/>
      <c r="P428" s="43"/>
      <c r="Q428" s="43"/>
      <c r="R428" s="43"/>
      <c r="S428" s="43"/>
      <c r="T428" s="43"/>
      <c r="U428" s="91"/>
      <c r="V428" s="43"/>
      <c r="W428" s="43"/>
      <c r="X428" s="43"/>
      <c r="Y428" s="38">
        <f>IF(G428=Precios!$BH$4,Precios!$BK$4,IF(G428=Precios!$BH$5,Precios!$BK$5,IF(G428=Precios!$BH$6,Precios!$BK$6,IF(G428=Precios!$BH$7,Precios!$BK$7,IF(G428=Precios!$BH$8,Precios!$BK$8,IF(G428=Precios!$BH$9,Precios!$BK$9,IF(G428=Precios!$BH$10,Precios!$BK$10,IF(G428=Precios!$BH$11,Precios!$BK$11,IF(G428=Precios!$BH$12,Precios!$BK$12,IF(G428=Precios!$BH$171,Precios!$BK$171,IF(G428=Precios!$BH$14,Precios!$BK$14,IF(G428=Precios!$BH$15,Precios!$BK$15,IF(G428=Precios!$BH$16,Precios!$BK$16,IF(G428=Precios!$BH$17,Precios!$BK$17,IF(G428=Precios!$BH$18,Precios!$BK$18,0)))))))))))))))*H428</f>
        <v>0</v>
      </c>
      <c r="Z428" s="46"/>
      <c r="AA428" s="271"/>
    </row>
    <row r="429" spans="1:27" x14ac:dyDescent="0.25">
      <c r="A429" s="234"/>
      <c r="B429" s="40"/>
      <c r="C429" s="41"/>
      <c r="D429" s="42"/>
      <c r="E429" s="42"/>
      <c r="F429" s="42"/>
      <c r="G429" s="48"/>
      <c r="H429" s="50"/>
      <c r="I429" s="168">
        <f>IF(G429=Precios!$BH$4,Precios!$BI$4,IF(G429=Precios!$BH$5,Precios!$BI$5,IF(G429=Precios!$BH$6,Precios!$BI$6,IF(G429=Precios!$BH$7,Precios!$BI$7,IF(G429=Precios!$BH$8,Precios!$BI$8,IF(G429=Precios!$BH$9,Precios!$BI$9,IF(G429=Precios!$BH$10,Precios!$BI$10,IF(G429=Precios!$BH$11,Precios!$BI$11,IF(G429=Precios!$BH$12,Precios!$BI$12,IF(G429=Precios!$BH$171,Precios!$BI$171,IF(G429=Precios!$BH$14,Precios!$BI$14,IF(G429=Precios!$BH$15,Precios!$BI$15,IF(G429=Precios!$BH$16,Precios!$BI$16,IF(G429=Precios!$BH$17,Precios!$BI$17,IF(G429=Precios!$BH$18,Precios!$BI$18,0)))))))))))))))</f>
        <v>0</v>
      </c>
      <c r="J429" s="50"/>
      <c r="K429" s="169">
        <f>+IF(J429=1,I429,IF(J429=2,I429*(1-Precios!$BN$3),0))</f>
        <v>0</v>
      </c>
      <c r="L429" s="169">
        <f t="shared" si="26"/>
        <v>0</v>
      </c>
      <c r="M429" s="49"/>
      <c r="N429" s="43"/>
      <c r="O429" s="43"/>
      <c r="P429" s="43"/>
      <c r="Q429" s="43"/>
      <c r="R429" s="43"/>
      <c r="S429" s="43"/>
      <c r="T429" s="43"/>
      <c r="U429" s="91"/>
      <c r="V429" s="43"/>
      <c r="W429" s="43"/>
      <c r="X429" s="43"/>
      <c r="Y429" s="38">
        <f>IF(G429=Precios!$BH$4,Precios!$BK$4,IF(G429=Precios!$BH$5,Precios!$BK$5,IF(G429=Precios!$BH$6,Precios!$BK$6,IF(G429=Precios!$BH$7,Precios!$BK$7,IF(G429=Precios!$BH$8,Precios!$BK$8,IF(G429=Precios!$BH$9,Precios!$BK$9,IF(G429=Precios!$BH$10,Precios!$BK$10,IF(G429=Precios!$BH$11,Precios!$BK$11,IF(G429=Precios!$BH$12,Precios!$BK$12,IF(G429=Precios!$BH$171,Precios!$BK$171,IF(G429=Precios!$BH$14,Precios!$BK$14,IF(G429=Precios!$BH$15,Precios!$BK$15,IF(G429=Precios!$BH$16,Precios!$BK$16,IF(G429=Precios!$BH$17,Precios!$BK$17,IF(G429=Precios!$BH$18,Precios!$BK$18,0)))))))))))))))*H429</f>
        <v>0</v>
      </c>
      <c r="Z429" s="46"/>
      <c r="AA429" s="271"/>
    </row>
    <row r="430" spans="1:27" ht="15.75" thickBot="1" x14ac:dyDescent="0.3">
      <c r="A430" s="236"/>
      <c r="B430" s="237"/>
      <c r="C430" s="247"/>
      <c r="D430" s="239"/>
      <c r="E430" s="239"/>
      <c r="F430" s="239"/>
      <c r="G430" s="240"/>
      <c r="H430" s="241"/>
      <c r="I430" s="168">
        <f>IF(G430=Precios!$BH$4,Precios!$BI$4,IF(G430=Precios!$BH$5,Precios!$BI$5,IF(G430=Precios!$BH$6,Precios!$BI$6,IF(G430=Precios!$BH$7,Precios!$BI$7,IF(G430=Precios!$BH$8,Precios!$BI$8,IF(G430=Precios!$BH$9,Precios!$BI$9,IF(G430=Precios!$BH$10,Precios!$BI$10,IF(G430=Precios!$BH$11,Precios!$BI$11,IF(G430=Precios!$BH$12,Precios!$BI$12,IF(G430=Precios!$BH$171,Precios!$BI$171,IF(G430=Precios!$BH$14,Precios!$BI$14,IF(G430=Precios!$BH$15,Precios!$BI$15,IF(G430=Precios!$BH$16,Precios!$BI$16,IF(G430=Precios!$BH$17,Precios!$BI$17,IF(G430=Precios!$BH$18,Precios!$BI$18,0)))))))))))))))</f>
        <v>0</v>
      </c>
      <c r="J430" s="241"/>
      <c r="K430" s="243">
        <f>+IF(J430=1,I430,IF(J430=2,I430*(1-Precios!$BN$3),0))</f>
        <v>0</v>
      </c>
      <c r="L430" s="243">
        <f t="shared" si="26"/>
        <v>0</v>
      </c>
      <c r="M430" s="272"/>
      <c r="N430" s="273"/>
      <c r="O430" s="273"/>
      <c r="P430" s="273"/>
      <c r="Q430" s="273"/>
      <c r="R430" s="273"/>
      <c r="S430" s="273"/>
      <c r="T430" s="273"/>
      <c r="U430" s="274"/>
      <c r="V430" s="273"/>
      <c r="W430" s="273"/>
      <c r="X430" s="273"/>
      <c r="Y430" s="281">
        <f>IF(G430=Precios!$BH$4,Precios!$BK$4,IF(G430=Precios!$BH$5,Precios!$BK$5,IF(G430=Precios!$BH$6,Precios!$BK$6,IF(G430=Precios!$BH$7,Precios!$BK$7,IF(G430=Precios!$BH$8,Precios!$BK$8,IF(G430=Precios!$BH$9,Precios!$BK$9,IF(G430=Precios!$BH$10,Precios!$BK$10,IF(G430=Precios!$BH$11,Precios!$BK$11,IF(G430=Precios!$BH$12,Precios!$BK$12,IF(G430=Precios!$BH$171,Precios!$BK$171,IF(G430=Precios!$BH$14,Precios!$BK$14,IF(G430=Precios!$BH$15,Precios!$BK$15,IF(G430=Precios!$BH$16,Precios!$BK$16,IF(G430=Precios!$BH$17,Precios!$BK$17,IF(G430=Precios!$BH$18,Precios!$BK$18,0)))))))))))))))*H430</f>
        <v>0</v>
      </c>
      <c r="Z430" s="275"/>
      <c r="AA430" s="276"/>
    </row>
    <row r="431" spans="1:27" x14ac:dyDescent="0.25">
      <c r="A431" s="225"/>
      <c r="B431" s="226"/>
      <c r="C431" s="227"/>
      <c r="D431" s="228"/>
      <c r="E431" s="228"/>
      <c r="F431" s="228"/>
      <c r="G431" s="230"/>
      <c r="H431" s="231"/>
      <c r="I431" s="232">
        <f>IF(G431=Precios!$BH$4,Precios!$BI$4,IF(G431=Precios!$BH$5,Precios!$BI$5,IF(G431=Precios!$BH$6,Precios!$BI$6,IF(G431=Precios!$BH$7,Precios!$BI$7,IF(G431=Precios!$BH$8,Precios!$BI$8,IF(G431=Precios!$BH$9,Precios!$BI$9,IF(G431=Precios!$BH$10,Precios!$BI$10,IF(G431=Precios!$BH$11,Precios!$BI$11,IF(G431=Precios!$BH$12,Precios!$BI$12,IF(G431=Precios!$BH$171,Precios!$BI$171,IF(G431=Precios!$BH$14,Precios!$BI$14,IF(G431=Precios!$BH$15,Precios!$BI$15,IF(G431=Precios!$BH$16,Precios!$BI$16,IF(G431=Precios!$BH$17,Precios!$BI$17,IF(G431=Precios!$BH$18,Precios!$BI$18,0)))))))))))))))</f>
        <v>0</v>
      </c>
      <c r="J431" s="230"/>
      <c r="K431" s="233">
        <f>+IF(J431=1,I431,IF(J431=2,I431*(1-Precios!$BN$3),0))</f>
        <v>0</v>
      </c>
      <c r="L431" s="233">
        <f t="shared" ref="L431:L450" si="27">H431*K431</f>
        <v>0</v>
      </c>
      <c r="M431" s="259">
        <f>+SUM(L431:L435)</f>
        <v>0</v>
      </c>
      <c r="N431" s="260">
        <f>+M431+P431+R431+S431</f>
        <v>0</v>
      </c>
      <c r="O431" s="261">
        <f>+IF(J431=1,N431*$O$365,0)</f>
        <v>0</v>
      </c>
      <c r="P431" s="262"/>
      <c r="Q431" s="263">
        <f>+N431-SUM(O431:P431)</f>
        <v>0</v>
      </c>
      <c r="R431" s="262"/>
      <c r="S431" s="262"/>
      <c r="T431" s="262"/>
      <c r="U431" s="264" t="e">
        <f>+(+O431+#REF!)/M431</f>
        <v>#REF!</v>
      </c>
      <c r="V431" s="265">
        <f>+Q431-SUM(R431:T431)</f>
        <v>0</v>
      </c>
      <c r="W431" s="266">
        <f>IF(J431=2,V431,0)</f>
        <v>0</v>
      </c>
      <c r="X431" s="267">
        <f>IF(J431=1,V431,0)</f>
        <v>0</v>
      </c>
      <c r="Y431" s="268">
        <f>IF(G431=Precios!$BH$4,Precios!$BK$4,IF(G431=Precios!$BH$5,Precios!$BK$5,IF(G431=Precios!$BH$6,Precios!$BK$6,IF(G431=Precios!$BH$7,Precios!$BK$7,IF(G431=Precios!$BH$8,Precios!$BK$8,IF(G431=Precios!$BH$9,Precios!$BK$9,IF(G431=Precios!$BH$10,Precios!$BK$10,IF(G431=Precios!$BH$11,Precios!$BK$11,IF(G431=Precios!$BH$12,Precios!$BK$12,IF(G431=Precios!$BH$171,Precios!$BK$171,IF(G431=Precios!$BH$14,Precios!$BK$14,IF(G431=Precios!$BH$15,Precios!$BK$15,IF(G431=Precios!$BH$16,Precios!$BK$16,IF(G431=Precios!$BH$17,Precios!$BK$17,IF(G431=Precios!$BH$18,Precios!$BK$18,0)))))))))))))))*H431</f>
        <v>0</v>
      </c>
      <c r="Z431" s="269">
        <f>+V431-SUM(Y431:Y435)</f>
        <v>0</v>
      </c>
      <c r="AA431" s="270" t="e">
        <f>+Z431/M431</f>
        <v>#DIV/0!</v>
      </c>
    </row>
    <row r="432" spans="1:27" x14ac:dyDescent="0.25">
      <c r="A432" s="234"/>
      <c r="B432" s="40"/>
      <c r="C432" s="41"/>
      <c r="D432" s="42"/>
      <c r="E432" s="42"/>
      <c r="F432" s="42"/>
      <c r="G432" s="48"/>
      <c r="H432" s="50"/>
      <c r="I432" s="168">
        <f>IF(G432=Precios!$BH$4,Precios!$BI$4,IF(G432=Precios!$BH$5,Precios!$BI$5,IF(G432=Precios!$BH$6,Precios!$BI$6,IF(G432=Precios!$BH$7,Precios!$BI$7,IF(G432=Precios!$BH$8,Precios!$BI$8,IF(G432=Precios!$BH$9,Precios!$BI$9,IF(G432=Precios!$BH$10,Precios!$BI$10,IF(G432=Precios!$BH$11,Precios!$BI$11,IF(G432=Precios!$BH$12,Precios!$BI$12,IF(G432=Precios!$BH$171,Precios!$BI$171,IF(G432=Precios!$BH$14,Precios!$BI$14,IF(G432=Precios!$BH$15,Precios!$BI$15,IF(G432=Precios!$BH$16,Precios!$BI$16,IF(G432=Precios!$BH$17,Precios!$BI$17,IF(G432=Precios!$BH$18,Precios!$BI$18,0)))))))))))))))</f>
        <v>0</v>
      </c>
      <c r="J432" s="50"/>
      <c r="K432" s="169">
        <f>+IF(J432=1,I432,IF(J432=2,I432*(1-Precios!$BN$3),0))</f>
        <v>0</v>
      </c>
      <c r="L432" s="169">
        <f t="shared" si="27"/>
        <v>0</v>
      </c>
      <c r="M432" s="49"/>
      <c r="N432" s="43"/>
      <c r="O432" s="43"/>
      <c r="P432" s="43"/>
      <c r="Q432" s="43"/>
      <c r="R432" s="43"/>
      <c r="S432" s="43"/>
      <c r="T432" s="43"/>
      <c r="U432" s="91"/>
      <c r="V432" s="43"/>
      <c r="W432" s="43"/>
      <c r="X432" s="43"/>
      <c r="Y432" s="38">
        <f>IF(G432=Precios!$BH$4,Precios!$BK$4,IF(G432=Precios!$BH$5,Precios!$BK$5,IF(G432=Precios!$BH$6,Precios!$BK$6,IF(G432=Precios!$BH$7,Precios!$BK$7,IF(G432=Precios!$BH$8,Precios!$BK$8,IF(G432=Precios!$BH$9,Precios!$BK$9,IF(G432=Precios!$BH$10,Precios!$BK$10,IF(G432=Precios!$BH$11,Precios!$BK$11,IF(G432=Precios!$BH$12,Precios!$BK$12,IF(G432=Precios!$BH$171,Precios!$BK$171,IF(G432=Precios!$BH$14,Precios!$BK$14,IF(G432=Precios!$BH$15,Precios!$BK$15,IF(G432=Precios!$BH$16,Precios!$BK$16,IF(G432=Precios!$BH$17,Precios!$BK$17,IF(G432=Precios!$BH$18,Precios!$BK$18,0)))))))))))))))*H432</f>
        <v>0</v>
      </c>
      <c r="Z432" s="46"/>
      <c r="AA432" s="271"/>
    </row>
    <row r="433" spans="1:27" x14ac:dyDescent="0.25">
      <c r="A433" s="234"/>
      <c r="B433" s="40"/>
      <c r="C433" s="41"/>
      <c r="D433" s="42"/>
      <c r="E433" s="42"/>
      <c r="F433" s="42"/>
      <c r="G433" s="48"/>
      <c r="H433" s="50"/>
      <c r="I433" s="168">
        <f>IF(G433=Precios!$BH$4,Precios!$BI$4,IF(G433=Precios!$BH$5,Precios!$BI$5,IF(G433=Precios!$BH$6,Precios!$BI$6,IF(G433=Precios!$BH$7,Precios!$BI$7,IF(G433=Precios!$BH$8,Precios!$BI$8,IF(G433=Precios!$BH$9,Precios!$BI$9,IF(G433=Precios!$BH$10,Precios!$BI$10,IF(G433=Precios!$BH$11,Precios!$BI$11,IF(G433=Precios!$BH$12,Precios!$BI$12,IF(G433=Precios!$BH$171,Precios!$BI$171,IF(G433=Precios!$BH$14,Precios!$BI$14,IF(G433=Precios!$BH$15,Precios!$BI$15,IF(G433=Precios!$BH$16,Precios!$BI$16,IF(G433=Precios!$BH$17,Precios!$BI$17,IF(G433=Precios!$BH$18,Precios!$BI$18,0)))))))))))))))</f>
        <v>0</v>
      </c>
      <c r="J433" s="50"/>
      <c r="K433" s="169">
        <f>+IF(J433=1,I433,IF(J433=2,I433*(1-Precios!$BN$3),0))</f>
        <v>0</v>
      </c>
      <c r="L433" s="169">
        <f t="shared" si="27"/>
        <v>0</v>
      </c>
      <c r="M433" s="49"/>
      <c r="N433" s="43"/>
      <c r="O433" s="43"/>
      <c r="P433" s="43"/>
      <c r="Q433" s="43"/>
      <c r="R433" s="43"/>
      <c r="S433" s="43"/>
      <c r="T433" s="43"/>
      <c r="U433" s="91"/>
      <c r="V433" s="43"/>
      <c r="W433" s="43"/>
      <c r="X433" s="43"/>
      <c r="Y433" s="38">
        <f>IF(G433=Precios!$BH$4,Precios!$BK$4,IF(G433=Precios!$BH$5,Precios!$BK$5,IF(G433=Precios!$BH$6,Precios!$BK$6,IF(G433=Precios!$BH$7,Precios!$BK$7,IF(G433=Precios!$BH$8,Precios!$BK$8,IF(G433=Precios!$BH$9,Precios!$BK$9,IF(G433=Precios!$BH$10,Precios!$BK$10,IF(G433=Precios!$BH$11,Precios!$BK$11,IF(G433=Precios!$BH$12,Precios!$BK$12,IF(G433=Precios!$BH$171,Precios!$BK$171,IF(G433=Precios!$BH$14,Precios!$BK$14,IF(G433=Precios!$BH$15,Precios!$BK$15,IF(G433=Precios!$BH$16,Precios!$BK$16,IF(G433=Precios!$BH$17,Precios!$BK$17,IF(G433=Precios!$BH$18,Precios!$BK$18,0)))))))))))))))*H433</f>
        <v>0</v>
      </c>
      <c r="Z433" s="46"/>
      <c r="AA433" s="271"/>
    </row>
    <row r="434" spans="1:27" x14ac:dyDescent="0.25">
      <c r="A434" s="234"/>
      <c r="B434" s="40"/>
      <c r="C434" s="41"/>
      <c r="D434" s="42"/>
      <c r="E434" s="42"/>
      <c r="F434" s="42"/>
      <c r="G434" s="48"/>
      <c r="H434" s="50"/>
      <c r="I434" s="168">
        <f>IF(G434=Precios!$BH$4,Precios!$BI$4,IF(G434=Precios!$BH$5,Precios!$BI$5,IF(G434=Precios!$BH$6,Precios!$BI$6,IF(G434=Precios!$BH$7,Precios!$BI$7,IF(G434=Precios!$BH$8,Precios!$BI$8,IF(G434=Precios!$BH$9,Precios!$BI$9,IF(G434=Precios!$BH$10,Precios!$BI$10,IF(G434=Precios!$BH$11,Precios!$BI$11,IF(G434=Precios!$BH$12,Precios!$BI$12,IF(G434=Precios!$BH$171,Precios!$BI$171,IF(G434=Precios!$BH$14,Precios!$BI$14,IF(G434=Precios!$BH$15,Precios!$BI$15,IF(G434=Precios!$BH$16,Precios!$BI$16,IF(G434=Precios!$BH$17,Precios!$BI$17,IF(G434=Precios!$BH$18,Precios!$BI$18,0)))))))))))))))</f>
        <v>0</v>
      </c>
      <c r="J434" s="50"/>
      <c r="K434" s="169">
        <f>+IF(J434=1,I434,IF(J434=2,I434*(1-Precios!$BN$3),0))</f>
        <v>0</v>
      </c>
      <c r="L434" s="169">
        <f t="shared" si="27"/>
        <v>0</v>
      </c>
      <c r="M434" s="49"/>
      <c r="N434" s="43"/>
      <c r="O434" s="43"/>
      <c r="P434" s="43"/>
      <c r="Q434" s="43"/>
      <c r="R434" s="43"/>
      <c r="S434" s="43"/>
      <c r="T434" s="43"/>
      <c r="U434" s="91"/>
      <c r="V434" s="43"/>
      <c r="W434" s="43"/>
      <c r="X434" s="43"/>
      <c r="Y434" s="38">
        <f>IF(G434=Precios!$BH$4,Precios!$BK$4,IF(G434=Precios!$BH$5,Precios!$BK$5,IF(G434=Precios!$BH$6,Precios!$BK$6,IF(G434=Precios!$BH$7,Precios!$BK$7,IF(G434=Precios!$BH$8,Precios!$BK$8,IF(G434=Precios!$BH$9,Precios!$BK$9,IF(G434=Precios!$BH$10,Precios!$BK$10,IF(G434=Precios!$BH$11,Precios!$BK$11,IF(G434=Precios!$BH$12,Precios!$BK$12,IF(G434=Precios!$BH$171,Precios!$BK$171,IF(G434=Precios!$BH$14,Precios!$BK$14,IF(G434=Precios!$BH$15,Precios!$BK$15,IF(G434=Precios!$BH$16,Precios!$BK$16,IF(G434=Precios!$BH$17,Precios!$BK$17,IF(G434=Precios!$BH$18,Precios!$BK$18,0)))))))))))))))*H434</f>
        <v>0</v>
      </c>
      <c r="Z434" s="46"/>
      <c r="AA434" s="271"/>
    </row>
    <row r="435" spans="1:27" ht="15.75" thickBot="1" x14ac:dyDescent="0.3">
      <c r="A435" s="236"/>
      <c r="B435" s="237"/>
      <c r="C435" s="247"/>
      <c r="D435" s="239"/>
      <c r="E435" s="239"/>
      <c r="F435" s="239"/>
      <c r="G435" s="240"/>
      <c r="H435" s="241"/>
      <c r="I435" s="168">
        <f>IF(G435=Precios!$BH$4,Precios!$BI$4,IF(G435=Precios!$BH$5,Precios!$BI$5,IF(G435=Precios!$BH$6,Precios!$BI$6,IF(G435=Precios!$BH$7,Precios!$BI$7,IF(G435=Precios!$BH$8,Precios!$BI$8,IF(G435=Precios!$BH$9,Precios!$BI$9,IF(G435=Precios!$BH$10,Precios!$BI$10,IF(G435=Precios!$BH$11,Precios!$BI$11,IF(G435=Precios!$BH$12,Precios!$BI$12,IF(G435=Precios!$BH$171,Precios!$BI$171,IF(G435=Precios!$BH$14,Precios!$BI$14,IF(G435=Precios!$BH$15,Precios!$BI$15,IF(G435=Precios!$BH$16,Precios!$BI$16,IF(G435=Precios!$BH$17,Precios!$BI$17,IF(G435=Precios!$BH$18,Precios!$BI$18,0)))))))))))))))</f>
        <v>0</v>
      </c>
      <c r="J435" s="241"/>
      <c r="K435" s="243">
        <f>+IF(J435=1,I435,IF(J435=2,I435*(1-Precios!$BN$3),0))</f>
        <v>0</v>
      </c>
      <c r="L435" s="243">
        <f t="shared" si="27"/>
        <v>0</v>
      </c>
      <c r="M435" s="272"/>
      <c r="N435" s="273"/>
      <c r="O435" s="273"/>
      <c r="P435" s="273"/>
      <c r="Q435" s="273"/>
      <c r="R435" s="273"/>
      <c r="S435" s="273"/>
      <c r="T435" s="273"/>
      <c r="U435" s="274"/>
      <c r="V435" s="273"/>
      <c r="W435" s="273"/>
      <c r="X435" s="273"/>
      <c r="Y435" s="281">
        <f>IF(G435=Precios!$BH$4,Precios!$BK$4,IF(G435=Precios!$BH$5,Precios!$BK$5,IF(G435=Precios!$BH$6,Precios!$BK$6,IF(G435=Precios!$BH$7,Precios!$BK$7,IF(G435=Precios!$BH$8,Precios!$BK$8,IF(G435=Precios!$BH$9,Precios!$BK$9,IF(G435=Precios!$BH$10,Precios!$BK$10,IF(G435=Precios!$BH$11,Precios!$BK$11,IF(G435=Precios!$BH$12,Precios!$BK$12,IF(G435=Precios!$BH$171,Precios!$BK$171,IF(G435=Precios!$BH$14,Precios!$BK$14,IF(G435=Precios!$BH$15,Precios!$BK$15,IF(G435=Precios!$BH$16,Precios!$BK$16,IF(G435=Precios!$BH$17,Precios!$BK$17,IF(G435=Precios!$BH$18,Precios!$BK$18,0)))))))))))))))*H435</f>
        <v>0</v>
      </c>
      <c r="Z435" s="275"/>
      <c r="AA435" s="276"/>
    </row>
    <row r="436" spans="1:27" x14ac:dyDescent="0.25">
      <c r="A436" s="225"/>
      <c r="B436" s="226"/>
      <c r="C436" s="227"/>
      <c r="D436" s="228"/>
      <c r="E436" s="228"/>
      <c r="F436" s="228"/>
      <c r="G436" s="230"/>
      <c r="H436" s="231"/>
      <c r="I436" s="232">
        <f>IF(G436=Precios!$BH$4,Precios!$BI$4,IF(G436=Precios!$BH$5,Precios!$BI$5,IF(G436=Precios!$BH$6,Precios!$BI$6,IF(G436=Precios!$BH$7,Precios!$BI$7,IF(G436=Precios!$BH$8,Precios!$BI$8,IF(G436=Precios!$BH$9,Precios!$BI$9,IF(G436=Precios!$BH$10,Precios!$BI$10,IF(G436=Precios!$BH$11,Precios!$BI$11,IF(G436=Precios!$BH$12,Precios!$BI$12,IF(G436=Precios!$BH$171,Precios!$BI$171,IF(G436=Precios!$BH$14,Precios!$BI$14,IF(G436=Precios!$BH$15,Precios!$BI$15,IF(G436=Precios!$BH$16,Precios!$BI$16,IF(G436=Precios!$BH$17,Precios!$BI$17,IF(G436=Precios!$BH$18,Precios!$BI$18,0)))))))))))))))</f>
        <v>0</v>
      </c>
      <c r="J436" s="230"/>
      <c r="K436" s="233">
        <f>+IF(J436=1,I436,IF(J436=2,I436*(1-Precios!$BN$3),0))</f>
        <v>0</v>
      </c>
      <c r="L436" s="233">
        <f t="shared" ref="L436:L445" si="28">H436*K436</f>
        <v>0</v>
      </c>
      <c r="M436" s="259">
        <f>+SUM(L436:L440)</f>
        <v>0</v>
      </c>
      <c r="N436" s="260">
        <f>+M436+P436+R436+S436</f>
        <v>0</v>
      </c>
      <c r="O436" s="261">
        <f>+IF(J436=1,N436*$O$365,0)</f>
        <v>0</v>
      </c>
      <c r="P436" s="262"/>
      <c r="Q436" s="263">
        <f>+N436-SUM(O436:P436)</f>
        <v>0</v>
      </c>
      <c r="R436" s="262"/>
      <c r="S436" s="262"/>
      <c r="T436" s="262"/>
      <c r="U436" s="264" t="e">
        <f>+(+O436+#REF!)/M436</f>
        <v>#REF!</v>
      </c>
      <c r="V436" s="265">
        <f>+Q436-SUM(R436:T436)</f>
        <v>0</v>
      </c>
      <c r="W436" s="266">
        <f>IF(J436=2,V436,0)</f>
        <v>0</v>
      </c>
      <c r="X436" s="267">
        <f>IF(J436=1,V436,0)</f>
        <v>0</v>
      </c>
      <c r="Y436" s="268">
        <f>IF(G436=Precios!$BH$4,Precios!$BK$4,IF(G436=Precios!$BH$5,Precios!$BK$5,IF(G436=Precios!$BH$6,Precios!$BK$6,IF(G436=Precios!$BH$7,Precios!$BK$7,IF(G436=Precios!$BH$8,Precios!$BK$8,IF(G436=Precios!$BH$9,Precios!$BK$9,IF(G436=Precios!$BH$10,Precios!$BK$10,IF(G436=Precios!$BH$11,Precios!$BK$11,IF(G436=Precios!$BH$12,Precios!$BK$12,IF(G436=Precios!$BH$171,Precios!$BK$171,IF(G436=Precios!$BH$14,Precios!$BK$14,IF(G436=Precios!$BH$15,Precios!$BK$15,IF(G436=Precios!$BH$16,Precios!$BK$16,IF(G436=Precios!$BH$17,Precios!$BK$17,IF(G436=Precios!$BH$18,Precios!$BK$18,0)))))))))))))))*H436</f>
        <v>0</v>
      </c>
      <c r="Z436" s="269">
        <f>+V436-SUM(Y436:Y440)</f>
        <v>0</v>
      </c>
      <c r="AA436" s="270" t="e">
        <f>+Z436/M436</f>
        <v>#DIV/0!</v>
      </c>
    </row>
    <row r="437" spans="1:27" x14ac:dyDescent="0.25">
      <c r="A437" s="234"/>
      <c r="B437" s="40"/>
      <c r="C437" s="41"/>
      <c r="D437" s="42"/>
      <c r="E437" s="42"/>
      <c r="F437" s="42"/>
      <c r="G437" s="48"/>
      <c r="H437" s="50"/>
      <c r="I437" s="168">
        <f>IF(G437=Precios!$BH$4,Precios!$BI$4,IF(G437=Precios!$BH$5,Precios!$BI$5,IF(G437=Precios!$BH$6,Precios!$BI$6,IF(G437=Precios!$BH$7,Precios!$BI$7,IF(G437=Precios!$BH$8,Precios!$BI$8,IF(G437=Precios!$BH$9,Precios!$BI$9,IF(G437=Precios!$BH$10,Precios!$BI$10,IF(G437=Precios!$BH$11,Precios!$BI$11,IF(G437=Precios!$BH$12,Precios!$BI$12,IF(G437=Precios!$BH$171,Precios!$BI$171,IF(G437=Precios!$BH$14,Precios!$BI$14,IF(G437=Precios!$BH$15,Precios!$BI$15,IF(G437=Precios!$BH$16,Precios!$BI$16,IF(G437=Precios!$BH$17,Precios!$BI$17,IF(G437=Precios!$BH$18,Precios!$BI$18,0)))))))))))))))</f>
        <v>0</v>
      </c>
      <c r="J437" s="50"/>
      <c r="K437" s="169">
        <f>+IF(J437=1,I437,IF(J437=2,I437*(1-Precios!$BN$3),0))</f>
        <v>0</v>
      </c>
      <c r="L437" s="169">
        <f t="shared" si="28"/>
        <v>0</v>
      </c>
      <c r="M437" s="49"/>
      <c r="N437" s="43"/>
      <c r="O437" s="43"/>
      <c r="P437" s="43"/>
      <c r="Q437" s="43"/>
      <c r="R437" s="43"/>
      <c r="S437" s="43"/>
      <c r="T437" s="43"/>
      <c r="U437" s="91"/>
      <c r="V437" s="43"/>
      <c r="W437" s="43"/>
      <c r="X437" s="43"/>
      <c r="Y437" s="38">
        <f>IF(G437=Precios!$BH$4,Precios!$BK$4,IF(G437=Precios!$BH$5,Precios!$BK$5,IF(G437=Precios!$BH$6,Precios!$BK$6,IF(G437=Precios!$BH$7,Precios!$BK$7,IF(G437=Precios!$BH$8,Precios!$BK$8,IF(G437=Precios!$BH$9,Precios!$BK$9,IF(G437=Precios!$BH$10,Precios!$BK$10,IF(G437=Precios!$BH$11,Precios!$BK$11,IF(G437=Precios!$BH$12,Precios!$BK$12,IF(G437=Precios!$BH$171,Precios!$BK$171,IF(G437=Precios!$BH$14,Precios!$BK$14,IF(G437=Precios!$BH$15,Precios!$BK$15,IF(G437=Precios!$BH$16,Precios!$BK$16,IF(G437=Precios!$BH$17,Precios!$BK$17,IF(G437=Precios!$BH$18,Precios!$BK$18,0)))))))))))))))*H437</f>
        <v>0</v>
      </c>
      <c r="Z437" s="46"/>
      <c r="AA437" s="271"/>
    </row>
    <row r="438" spans="1:27" x14ac:dyDescent="0.25">
      <c r="A438" s="234"/>
      <c r="B438" s="40"/>
      <c r="C438" s="41"/>
      <c r="D438" s="42"/>
      <c r="E438" s="42"/>
      <c r="F438" s="42"/>
      <c r="G438" s="48"/>
      <c r="H438" s="50"/>
      <c r="I438" s="168">
        <f>IF(G438=Precios!$BH$4,Precios!$BI$4,IF(G438=Precios!$BH$5,Precios!$BI$5,IF(G438=Precios!$BH$6,Precios!$BI$6,IF(G438=Precios!$BH$7,Precios!$BI$7,IF(G438=Precios!$BH$8,Precios!$BI$8,IF(G438=Precios!$BH$9,Precios!$BI$9,IF(G438=Precios!$BH$10,Precios!$BI$10,IF(G438=Precios!$BH$11,Precios!$BI$11,IF(G438=Precios!$BH$12,Precios!$BI$12,IF(G438=Precios!$BH$171,Precios!$BI$171,IF(G438=Precios!$BH$14,Precios!$BI$14,IF(G438=Precios!$BH$15,Precios!$BI$15,IF(G438=Precios!$BH$16,Precios!$BI$16,IF(G438=Precios!$BH$17,Precios!$BI$17,IF(G438=Precios!$BH$18,Precios!$BI$18,0)))))))))))))))</f>
        <v>0</v>
      </c>
      <c r="J438" s="50"/>
      <c r="K438" s="169">
        <f>+IF(J438=1,I438,IF(J438=2,I438*(1-Precios!$BN$3),0))</f>
        <v>0</v>
      </c>
      <c r="L438" s="169">
        <f t="shared" si="28"/>
        <v>0</v>
      </c>
      <c r="M438" s="49"/>
      <c r="N438" s="43"/>
      <c r="O438" s="43"/>
      <c r="P438" s="43"/>
      <c r="Q438" s="43"/>
      <c r="R438" s="43"/>
      <c r="S438" s="43"/>
      <c r="T438" s="43"/>
      <c r="U438" s="91"/>
      <c r="V438" s="43"/>
      <c r="W438" s="43"/>
      <c r="X438" s="43"/>
      <c r="Y438" s="38">
        <f>IF(G438=Precios!$BH$4,Precios!$BK$4,IF(G438=Precios!$BH$5,Precios!$BK$5,IF(G438=Precios!$BH$6,Precios!$BK$6,IF(G438=Precios!$BH$7,Precios!$BK$7,IF(G438=Precios!$BH$8,Precios!$BK$8,IF(G438=Precios!$BH$9,Precios!$BK$9,IF(G438=Precios!$BH$10,Precios!$BK$10,IF(G438=Precios!$BH$11,Precios!$BK$11,IF(G438=Precios!$BH$12,Precios!$BK$12,IF(G438=Precios!$BH$171,Precios!$BK$171,IF(G438=Precios!$BH$14,Precios!$BK$14,IF(G438=Precios!$BH$15,Precios!$BK$15,IF(G438=Precios!$BH$16,Precios!$BK$16,IF(G438=Precios!$BH$17,Precios!$BK$17,IF(G438=Precios!$BH$18,Precios!$BK$18,0)))))))))))))))*H438</f>
        <v>0</v>
      </c>
      <c r="Z438" s="46"/>
      <c r="AA438" s="271"/>
    </row>
    <row r="439" spans="1:27" x14ac:dyDescent="0.25">
      <c r="A439" s="234"/>
      <c r="B439" s="40"/>
      <c r="C439" s="41"/>
      <c r="D439" s="42"/>
      <c r="E439" s="42"/>
      <c r="F439" s="42"/>
      <c r="G439" s="48"/>
      <c r="H439" s="50"/>
      <c r="I439" s="168">
        <f>IF(G439=Precios!$BH$4,Precios!$BI$4,IF(G439=Precios!$BH$5,Precios!$BI$5,IF(G439=Precios!$BH$6,Precios!$BI$6,IF(G439=Precios!$BH$7,Precios!$BI$7,IF(G439=Precios!$BH$8,Precios!$BI$8,IF(G439=Precios!$BH$9,Precios!$BI$9,IF(G439=Precios!$BH$10,Precios!$BI$10,IF(G439=Precios!$BH$11,Precios!$BI$11,IF(G439=Precios!$BH$12,Precios!$BI$12,IF(G439=Precios!$BH$171,Precios!$BI$171,IF(G439=Precios!$BH$14,Precios!$BI$14,IF(G439=Precios!$BH$15,Precios!$BI$15,IF(G439=Precios!$BH$16,Precios!$BI$16,IF(G439=Precios!$BH$17,Precios!$BI$17,IF(G439=Precios!$BH$18,Precios!$BI$18,0)))))))))))))))</f>
        <v>0</v>
      </c>
      <c r="J439" s="50"/>
      <c r="K439" s="169">
        <f>+IF(J439=1,I439,IF(J439=2,I439*(1-Precios!$BN$3),0))</f>
        <v>0</v>
      </c>
      <c r="L439" s="169">
        <f t="shared" si="28"/>
        <v>0</v>
      </c>
      <c r="M439" s="49"/>
      <c r="N439" s="43"/>
      <c r="O439" s="43"/>
      <c r="P439" s="43"/>
      <c r="Q439" s="43"/>
      <c r="R439" s="43"/>
      <c r="S439" s="43"/>
      <c r="T439" s="43"/>
      <c r="U439" s="91"/>
      <c r="V439" s="43"/>
      <c r="W439" s="43"/>
      <c r="X439" s="43"/>
      <c r="Y439" s="38">
        <f>IF(G439=Precios!$BH$4,Precios!$BK$4,IF(G439=Precios!$BH$5,Precios!$BK$5,IF(G439=Precios!$BH$6,Precios!$BK$6,IF(G439=Precios!$BH$7,Precios!$BK$7,IF(G439=Precios!$BH$8,Precios!$BK$8,IF(G439=Precios!$BH$9,Precios!$BK$9,IF(G439=Precios!$BH$10,Precios!$BK$10,IF(G439=Precios!$BH$11,Precios!$BK$11,IF(G439=Precios!$BH$12,Precios!$BK$12,IF(G439=Precios!$BH$171,Precios!$BK$171,IF(G439=Precios!$BH$14,Precios!$BK$14,IF(G439=Precios!$BH$15,Precios!$BK$15,IF(G439=Precios!$BH$16,Precios!$BK$16,IF(G439=Precios!$BH$17,Precios!$BK$17,IF(G439=Precios!$BH$18,Precios!$BK$18,0)))))))))))))))*H439</f>
        <v>0</v>
      </c>
      <c r="Z439" s="46"/>
      <c r="AA439" s="271"/>
    </row>
    <row r="440" spans="1:27" ht="15.75" thickBot="1" x14ac:dyDescent="0.3">
      <c r="A440" s="236"/>
      <c r="B440" s="237"/>
      <c r="C440" s="247"/>
      <c r="D440" s="239"/>
      <c r="E440" s="239"/>
      <c r="F440" s="239"/>
      <c r="G440" s="240"/>
      <c r="H440" s="241"/>
      <c r="I440" s="168">
        <f>IF(G440=Precios!$BH$4,Precios!$BI$4,IF(G440=Precios!$BH$5,Precios!$BI$5,IF(G440=Precios!$BH$6,Precios!$BI$6,IF(G440=Precios!$BH$7,Precios!$BI$7,IF(G440=Precios!$BH$8,Precios!$BI$8,IF(G440=Precios!$BH$9,Precios!$BI$9,IF(G440=Precios!$BH$10,Precios!$BI$10,IF(G440=Precios!$BH$11,Precios!$BI$11,IF(G440=Precios!$BH$12,Precios!$BI$12,IF(G440=Precios!$BH$171,Precios!$BI$171,IF(G440=Precios!$BH$14,Precios!$BI$14,IF(G440=Precios!$BH$15,Precios!$BI$15,IF(G440=Precios!$BH$16,Precios!$BI$16,IF(G440=Precios!$BH$17,Precios!$BI$17,IF(G440=Precios!$BH$18,Precios!$BI$18,0)))))))))))))))</f>
        <v>0</v>
      </c>
      <c r="J440" s="241"/>
      <c r="K440" s="243">
        <f>+IF(J440=1,I440,IF(J440=2,I440*(1-Precios!$BN$3),0))</f>
        <v>0</v>
      </c>
      <c r="L440" s="243">
        <f t="shared" si="28"/>
        <v>0</v>
      </c>
      <c r="M440" s="272"/>
      <c r="N440" s="273"/>
      <c r="O440" s="273"/>
      <c r="P440" s="273"/>
      <c r="Q440" s="273"/>
      <c r="R440" s="273"/>
      <c r="S440" s="273"/>
      <c r="T440" s="273"/>
      <c r="U440" s="274"/>
      <c r="V440" s="273"/>
      <c r="W440" s="273"/>
      <c r="X440" s="273"/>
      <c r="Y440" s="281">
        <f>IF(G440=Precios!$BH$4,Precios!$BK$4,IF(G440=Precios!$BH$5,Precios!$BK$5,IF(G440=Precios!$BH$6,Precios!$BK$6,IF(G440=Precios!$BH$7,Precios!$BK$7,IF(G440=Precios!$BH$8,Precios!$BK$8,IF(G440=Precios!$BH$9,Precios!$BK$9,IF(G440=Precios!$BH$10,Precios!$BK$10,IF(G440=Precios!$BH$11,Precios!$BK$11,IF(G440=Precios!$BH$12,Precios!$BK$12,IF(G440=Precios!$BH$171,Precios!$BK$171,IF(G440=Precios!$BH$14,Precios!$BK$14,IF(G440=Precios!$BH$15,Precios!$BK$15,IF(G440=Precios!$BH$16,Precios!$BK$16,IF(G440=Precios!$BH$17,Precios!$BK$17,IF(G440=Precios!$BH$18,Precios!$BK$18,0)))))))))))))))*H440</f>
        <v>0</v>
      </c>
      <c r="Z440" s="275"/>
      <c r="AA440" s="276"/>
    </row>
    <row r="441" spans="1:27" x14ac:dyDescent="0.25">
      <c r="A441" s="225"/>
      <c r="B441" s="226"/>
      <c r="C441" s="227"/>
      <c r="D441" s="228"/>
      <c r="E441" s="228"/>
      <c r="F441" s="228"/>
      <c r="G441" s="230"/>
      <c r="H441" s="231"/>
      <c r="I441" s="232">
        <f>IF(G441=Precios!$BH$4,Precios!$BI$4,IF(G441=Precios!$BH$5,Precios!$BI$5,IF(G441=Precios!$BH$6,Precios!$BI$6,IF(G441=Precios!$BH$7,Precios!$BI$7,IF(G441=Precios!$BH$8,Precios!$BI$8,IF(G441=Precios!$BH$9,Precios!$BI$9,IF(G441=Precios!$BH$10,Precios!$BI$10,IF(G441=Precios!$BH$11,Precios!$BI$11,IF(G441=Precios!$BH$12,Precios!$BI$12,IF(G441=Precios!$BH$171,Precios!$BI$171,IF(G441=Precios!$BH$14,Precios!$BI$14,IF(G441=Precios!$BH$15,Precios!$BI$15,IF(G441=Precios!$BH$16,Precios!$BI$16,IF(G441=Precios!$BH$17,Precios!$BI$17,IF(G441=Precios!$BH$18,Precios!$BI$18,0)))))))))))))))</f>
        <v>0</v>
      </c>
      <c r="J441" s="230"/>
      <c r="K441" s="233">
        <f>+IF(J441=1,I441,IF(J441=2,I441*(1-Precios!$BN$3),0))</f>
        <v>0</v>
      </c>
      <c r="L441" s="233">
        <f t="shared" si="28"/>
        <v>0</v>
      </c>
      <c r="M441" s="259">
        <f>+SUM(L441:L445)</f>
        <v>0</v>
      </c>
      <c r="N441" s="260">
        <f>+M441+P441+R441+S441</f>
        <v>0</v>
      </c>
      <c r="O441" s="261">
        <f>+IF(J441=1,N441*$O$365,0)</f>
        <v>0</v>
      </c>
      <c r="P441" s="262"/>
      <c r="Q441" s="263">
        <f>+N441-SUM(O441:P441)</f>
        <v>0</v>
      </c>
      <c r="R441" s="262"/>
      <c r="S441" s="262"/>
      <c r="T441" s="262"/>
      <c r="U441" s="264" t="e">
        <f>+(+O441+#REF!)/M441</f>
        <v>#REF!</v>
      </c>
      <c r="V441" s="265">
        <f>+Q441-SUM(R441:T441)</f>
        <v>0</v>
      </c>
      <c r="W441" s="266">
        <f>IF(J441=2,V441,0)</f>
        <v>0</v>
      </c>
      <c r="X441" s="267">
        <f>IF(J441=1,V441,0)</f>
        <v>0</v>
      </c>
      <c r="Y441" s="268">
        <f>IF(G441=Precios!$BH$4,Precios!$BK$4,IF(G441=Precios!$BH$5,Precios!$BK$5,IF(G441=Precios!$BH$6,Precios!$BK$6,IF(G441=Precios!$BH$7,Precios!$BK$7,IF(G441=Precios!$BH$8,Precios!$BK$8,IF(G441=Precios!$BH$9,Precios!$BK$9,IF(G441=Precios!$BH$10,Precios!$BK$10,IF(G441=Precios!$BH$11,Precios!$BK$11,IF(G441=Precios!$BH$12,Precios!$BK$12,IF(G441=Precios!$BH$171,Precios!$BK$171,IF(G441=Precios!$BH$14,Precios!$BK$14,IF(G441=Precios!$BH$15,Precios!$BK$15,IF(G441=Precios!$BH$16,Precios!$BK$16,IF(G441=Precios!$BH$17,Precios!$BK$17,IF(G441=Precios!$BH$18,Precios!$BK$18,0)))))))))))))))*H441</f>
        <v>0</v>
      </c>
      <c r="Z441" s="269">
        <f>+V441-SUM(Y441:Y445)</f>
        <v>0</v>
      </c>
      <c r="AA441" s="270" t="e">
        <f>+Z441/M441</f>
        <v>#DIV/0!</v>
      </c>
    </row>
    <row r="442" spans="1:27" x14ac:dyDescent="0.25">
      <c r="A442" s="234"/>
      <c r="B442" s="40"/>
      <c r="C442" s="41"/>
      <c r="D442" s="42"/>
      <c r="E442" s="42"/>
      <c r="F442" s="42"/>
      <c r="G442" s="48"/>
      <c r="H442" s="50"/>
      <c r="I442" s="168">
        <f>IF(G442=Precios!$BH$4,Precios!$BI$4,IF(G442=Precios!$BH$5,Precios!$BI$5,IF(G442=Precios!$BH$6,Precios!$BI$6,IF(G442=Precios!$BH$7,Precios!$BI$7,IF(G442=Precios!$BH$8,Precios!$BI$8,IF(G442=Precios!$BH$9,Precios!$BI$9,IF(G442=Precios!$BH$10,Precios!$BI$10,IF(G442=Precios!$BH$11,Precios!$BI$11,IF(G442=Precios!$BH$12,Precios!$BI$12,IF(G442=Precios!$BH$171,Precios!$BI$171,IF(G442=Precios!$BH$14,Precios!$BI$14,IF(G442=Precios!$BH$15,Precios!$BI$15,IF(G442=Precios!$BH$16,Precios!$BI$16,IF(G442=Precios!$BH$17,Precios!$BI$17,IF(G442=Precios!$BH$18,Precios!$BI$18,0)))))))))))))))</f>
        <v>0</v>
      </c>
      <c r="J442" s="50"/>
      <c r="K442" s="169">
        <f>+IF(J442=1,I442,IF(J442=2,I442*(1-Precios!$BN$3),0))</f>
        <v>0</v>
      </c>
      <c r="L442" s="169">
        <f t="shared" si="28"/>
        <v>0</v>
      </c>
      <c r="M442" s="49"/>
      <c r="N442" s="43"/>
      <c r="O442" s="43"/>
      <c r="P442" s="43"/>
      <c r="Q442" s="43"/>
      <c r="R442" s="43"/>
      <c r="S442" s="43"/>
      <c r="T442" s="43"/>
      <c r="U442" s="91"/>
      <c r="V442" s="43"/>
      <c r="W442" s="43"/>
      <c r="X442" s="43"/>
      <c r="Y442" s="38">
        <f>IF(G442=Precios!$BH$4,Precios!$BK$4,IF(G442=Precios!$BH$5,Precios!$BK$5,IF(G442=Precios!$BH$6,Precios!$BK$6,IF(G442=Precios!$BH$7,Precios!$BK$7,IF(G442=Precios!$BH$8,Precios!$BK$8,IF(G442=Precios!$BH$9,Precios!$BK$9,IF(G442=Precios!$BH$10,Precios!$BK$10,IF(G442=Precios!$BH$11,Precios!$BK$11,IF(G442=Precios!$BH$12,Precios!$BK$12,IF(G442=Precios!$BH$171,Precios!$BK$171,IF(G442=Precios!$BH$14,Precios!$BK$14,IF(G442=Precios!$BH$15,Precios!$BK$15,IF(G442=Precios!$BH$16,Precios!$BK$16,IF(G442=Precios!$BH$17,Precios!$BK$17,IF(G442=Precios!$BH$18,Precios!$BK$18,0)))))))))))))))*H442</f>
        <v>0</v>
      </c>
      <c r="Z442" s="46"/>
      <c r="AA442" s="271"/>
    </row>
    <row r="443" spans="1:27" x14ac:dyDescent="0.25">
      <c r="A443" s="234"/>
      <c r="B443" s="40"/>
      <c r="C443" s="41"/>
      <c r="D443" s="42"/>
      <c r="E443" s="42"/>
      <c r="F443" s="42"/>
      <c r="G443" s="48"/>
      <c r="H443" s="50"/>
      <c r="I443" s="168">
        <f>IF(G443=Precios!$BH$4,Precios!$BI$4,IF(G443=Precios!$BH$5,Precios!$BI$5,IF(G443=Precios!$BH$6,Precios!$BI$6,IF(G443=Precios!$BH$7,Precios!$BI$7,IF(G443=Precios!$BH$8,Precios!$BI$8,IF(G443=Precios!$BH$9,Precios!$BI$9,IF(G443=Precios!$BH$10,Precios!$BI$10,IF(G443=Precios!$BH$11,Precios!$BI$11,IF(G443=Precios!$BH$12,Precios!$BI$12,IF(G443=Precios!$BH$171,Precios!$BI$171,IF(G443=Precios!$BH$14,Precios!$BI$14,IF(G443=Precios!$BH$15,Precios!$BI$15,IF(G443=Precios!$BH$16,Precios!$BI$16,IF(G443=Precios!$BH$17,Precios!$BI$17,IF(G443=Precios!$BH$18,Precios!$BI$18,0)))))))))))))))</f>
        <v>0</v>
      </c>
      <c r="J443" s="50"/>
      <c r="K443" s="169">
        <f>+IF(J443=1,I443,IF(J443=2,I443*(1-Precios!$BN$3),0))</f>
        <v>0</v>
      </c>
      <c r="L443" s="169">
        <f t="shared" si="28"/>
        <v>0</v>
      </c>
      <c r="M443" s="49"/>
      <c r="N443" s="43"/>
      <c r="O443" s="43"/>
      <c r="P443" s="43"/>
      <c r="Q443" s="43"/>
      <c r="R443" s="43"/>
      <c r="S443" s="43"/>
      <c r="T443" s="43"/>
      <c r="U443" s="91"/>
      <c r="V443" s="43"/>
      <c r="W443" s="43"/>
      <c r="X443" s="43"/>
      <c r="Y443" s="38">
        <f>IF(G443=Precios!$BH$4,Precios!$BK$4,IF(G443=Precios!$BH$5,Precios!$BK$5,IF(G443=Precios!$BH$6,Precios!$BK$6,IF(G443=Precios!$BH$7,Precios!$BK$7,IF(G443=Precios!$BH$8,Precios!$BK$8,IF(G443=Precios!$BH$9,Precios!$BK$9,IF(G443=Precios!$BH$10,Precios!$BK$10,IF(G443=Precios!$BH$11,Precios!$BK$11,IF(G443=Precios!$BH$12,Precios!$BK$12,IF(G443=Precios!$BH$171,Precios!$BK$171,IF(G443=Precios!$BH$14,Precios!$BK$14,IF(G443=Precios!$BH$15,Precios!$BK$15,IF(G443=Precios!$BH$16,Precios!$BK$16,IF(G443=Precios!$BH$17,Precios!$BK$17,IF(G443=Precios!$BH$18,Precios!$BK$18,0)))))))))))))))*H443</f>
        <v>0</v>
      </c>
      <c r="Z443" s="46"/>
      <c r="AA443" s="271"/>
    </row>
    <row r="444" spans="1:27" x14ac:dyDescent="0.25">
      <c r="A444" s="234"/>
      <c r="B444" s="40"/>
      <c r="C444" s="41"/>
      <c r="D444" s="42"/>
      <c r="E444" s="42"/>
      <c r="F444" s="42"/>
      <c r="G444" s="48"/>
      <c r="H444" s="50"/>
      <c r="I444" s="168">
        <f>IF(G444=Precios!$BH$4,Precios!$BI$4,IF(G444=Precios!$BH$5,Precios!$BI$5,IF(G444=Precios!$BH$6,Precios!$BI$6,IF(G444=Precios!$BH$7,Precios!$BI$7,IF(G444=Precios!$BH$8,Precios!$BI$8,IF(G444=Precios!$BH$9,Precios!$BI$9,IF(G444=Precios!$BH$10,Precios!$BI$10,IF(G444=Precios!$BH$11,Precios!$BI$11,IF(G444=Precios!$BH$12,Precios!$BI$12,IF(G444=Precios!$BH$171,Precios!$BI$171,IF(G444=Precios!$BH$14,Precios!$BI$14,IF(G444=Precios!$BH$15,Precios!$BI$15,IF(G444=Precios!$BH$16,Precios!$BI$16,IF(G444=Precios!$BH$17,Precios!$BI$17,IF(G444=Precios!$BH$18,Precios!$BI$18,0)))))))))))))))</f>
        <v>0</v>
      </c>
      <c r="J444" s="50"/>
      <c r="K444" s="169">
        <f>+IF(J444=1,I444,IF(J444=2,I444*(1-Precios!$BN$3),0))</f>
        <v>0</v>
      </c>
      <c r="L444" s="169">
        <f t="shared" si="28"/>
        <v>0</v>
      </c>
      <c r="M444" s="49"/>
      <c r="N444" s="43"/>
      <c r="O444" s="43"/>
      <c r="P444" s="43"/>
      <c r="Q444" s="43"/>
      <c r="R444" s="43"/>
      <c r="S444" s="43"/>
      <c r="T444" s="43"/>
      <c r="U444" s="91"/>
      <c r="V444" s="43"/>
      <c r="W444" s="43"/>
      <c r="X444" s="43"/>
      <c r="Y444" s="38">
        <f>IF(G444=Precios!$BH$4,Precios!$BK$4,IF(G444=Precios!$BH$5,Precios!$BK$5,IF(G444=Precios!$BH$6,Precios!$BK$6,IF(G444=Precios!$BH$7,Precios!$BK$7,IF(G444=Precios!$BH$8,Precios!$BK$8,IF(G444=Precios!$BH$9,Precios!$BK$9,IF(G444=Precios!$BH$10,Precios!$BK$10,IF(G444=Precios!$BH$11,Precios!$BK$11,IF(G444=Precios!$BH$12,Precios!$BK$12,IF(G444=Precios!$BH$171,Precios!$BK$171,IF(G444=Precios!$BH$14,Precios!$BK$14,IF(G444=Precios!$BH$15,Precios!$BK$15,IF(G444=Precios!$BH$16,Precios!$BK$16,IF(G444=Precios!$BH$17,Precios!$BK$17,IF(G444=Precios!$BH$18,Precios!$BK$18,0)))))))))))))))*H444</f>
        <v>0</v>
      </c>
      <c r="Z444" s="46"/>
      <c r="AA444" s="271"/>
    </row>
    <row r="445" spans="1:27" ht="15.75" thickBot="1" x14ac:dyDescent="0.3">
      <c r="A445" s="236"/>
      <c r="B445" s="237"/>
      <c r="C445" s="247"/>
      <c r="D445" s="239"/>
      <c r="E445" s="239"/>
      <c r="F445" s="239"/>
      <c r="G445" s="240"/>
      <c r="H445" s="241"/>
      <c r="I445" s="168">
        <f>IF(G445=Precios!$BH$4,Precios!$BI$4,IF(G445=Precios!$BH$5,Precios!$BI$5,IF(G445=Precios!$BH$6,Precios!$BI$6,IF(G445=Precios!$BH$7,Precios!$BI$7,IF(G445=Precios!$BH$8,Precios!$BI$8,IF(G445=Precios!$BH$9,Precios!$BI$9,IF(G445=Precios!$BH$10,Precios!$BI$10,IF(G445=Precios!$BH$11,Precios!$BI$11,IF(G445=Precios!$BH$12,Precios!$BI$12,IF(G445=Precios!$BH$171,Precios!$BI$171,IF(G445=Precios!$BH$14,Precios!$BI$14,IF(G445=Precios!$BH$15,Precios!$BI$15,IF(G445=Precios!$BH$16,Precios!$BI$16,IF(G445=Precios!$BH$17,Precios!$BI$17,IF(G445=Precios!$BH$18,Precios!$BI$18,0)))))))))))))))</f>
        <v>0</v>
      </c>
      <c r="J445" s="241"/>
      <c r="K445" s="243">
        <f>+IF(J445=1,I445,IF(J445=2,I445*(1-Precios!$BN$3),0))</f>
        <v>0</v>
      </c>
      <c r="L445" s="243">
        <f t="shared" si="28"/>
        <v>0</v>
      </c>
      <c r="M445" s="272"/>
      <c r="N445" s="273"/>
      <c r="O445" s="273"/>
      <c r="P445" s="273"/>
      <c r="Q445" s="273"/>
      <c r="R445" s="273"/>
      <c r="S445" s="273"/>
      <c r="T445" s="273"/>
      <c r="U445" s="274"/>
      <c r="V445" s="273"/>
      <c r="W445" s="273"/>
      <c r="X445" s="273"/>
      <c r="Y445" s="281">
        <f>IF(G445=Precios!$BH$4,Precios!$BK$4,IF(G445=Precios!$BH$5,Precios!$BK$5,IF(G445=Precios!$BH$6,Precios!$BK$6,IF(G445=Precios!$BH$7,Precios!$BK$7,IF(G445=Precios!$BH$8,Precios!$BK$8,IF(G445=Precios!$BH$9,Precios!$BK$9,IF(G445=Precios!$BH$10,Precios!$BK$10,IF(G445=Precios!$BH$11,Precios!$BK$11,IF(G445=Precios!$BH$12,Precios!$BK$12,IF(G445=Precios!$BH$171,Precios!$BK$171,IF(G445=Precios!$BH$14,Precios!$BK$14,IF(G445=Precios!$BH$15,Precios!$BK$15,IF(G445=Precios!$BH$16,Precios!$BK$16,IF(G445=Precios!$BH$17,Precios!$BK$17,IF(G445=Precios!$BH$18,Precios!$BK$18,0)))))))))))))))*H445</f>
        <v>0</v>
      </c>
      <c r="Z445" s="275"/>
      <c r="AA445" s="276"/>
    </row>
    <row r="446" spans="1:27" x14ac:dyDescent="0.25">
      <c r="A446" s="225"/>
      <c r="B446" s="226"/>
      <c r="C446" s="227"/>
      <c r="D446" s="228"/>
      <c r="E446" s="228"/>
      <c r="F446" s="228"/>
      <c r="G446" s="230"/>
      <c r="H446" s="231"/>
      <c r="I446" s="232">
        <f>IF(G446=Precios!$BH$4,Precios!$BI$4,IF(G446=Precios!$BH$5,Precios!$BI$5,IF(G446=Precios!$BH$6,Precios!$BI$6,IF(G446=Precios!$BH$7,Precios!$BI$7,IF(G446=Precios!$BH$8,Precios!$BI$8,IF(G446=Precios!$BH$9,Precios!$BI$9,IF(G446=Precios!$BH$10,Precios!$BI$10,IF(G446=Precios!$BH$11,Precios!$BI$11,IF(G446=Precios!$BH$12,Precios!$BI$12,IF(G446=Precios!$BH$171,Precios!$BI$171,IF(G446=Precios!$BH$14,Precios!$BI$14,IF(G446=Precios!$BH$15,Precios!$BI$15,IF(G446=Precios!$BH$16,Precios!$BI$16,IF(G446=Precios!$BH$17,Precios!$BI$17,IF(G446=Precios!$BH$18,Precios!$BI$18,0)))))))))))))))</f>
        <v>0</v>
      </c>
      <c r="J446" s="230"/>
      <c r="K446" s="233">
        <f>+IF(J446=1,I446,IF(J446=2,I446*(1-Precios!$BN$3),0))</f>
        <v>0</v>
      </c>
      <c r="L446" s="233">
        <f t="shared" si="27"/>
        <v>0</v>
      </c>
      <c r="M446" s="259">
        <f>+SUM(L446:L450)</f>
        <v>0</v>
      </c>
      <c r="N446" s="260">
        <f>+M446+P446+R446+S446</f>
        <v>0</v>
      </c>
      <c r="O446" s="261">
        <f>+IF(J446=1,N446*$O$365,0)</f>
        <v>0</v>
      </c>
      <c r="P446" s="262"/>
      <c r="Q446" s="263">
        <f>+N446-SUM(O446:P446)</f>
        <v>0</v>
      </c>
      <c r="R446" s="262"/>
      <c r="S446" s="262"/>
      <c r="T446" s="262"/>
      <c r="U446" s="264" t="e">
        <f>+(+O446+#REF!)/M446</f>
        <v>#REF!</v>
      </c>
      <c r="V446" s="265">
        <f>+Q446-SUM(R446:T446)</f>
        <v>0</v>
      </c>
      <c r="W446" s="266">
        <f>IF(J446=2,V446,0)</f>
        <v>0</v>
      </c>
      <c r="X446" s="267">
        <f>IF(J446=1,V446,0)</f>
        <v>0</v>
      </c>
      <c r="Y446" s="268">
        <f>IF(G446=Precios!$BH$4,Precios!$BK$4,IF(G446=Precios!$BH$5,Precios!$BK$5,IF(G446=Precios!$BH$6,Precios!$BK$6,IF(G446=Precios!$BH$7,Precios!$BK$7,IF(G446=Precios!$BH$8,Precios!$BK$8,IF(G446=Precios!$BH$9,Precios!$BK$9,IF(G446=Precios!$BH$10,Precios!$BK$10,IF(G446=Precios!$BH$11,Precios!$BK$11,IF(G446=Precios!$BH$12,Precios!$BK$12,IF(G446=Precios!$BH$171,Precios!$BK$171,IF(G446=Precios!$BH$14,Precios!$BK$14,IF(G446=Precios!$BH$15,Precios!$BK$15,IF(G446=Precios!$BH$16,Precios!$BK$16,IF(G446=Precios!$BH$17,Precios!$BK$17,IF(G446=Precios!$BH$18,Precios!$BK$18,0)))))))))))))))*H446</f>
        <v>0</v>
      </c>
      <c r="Z446" s="269">
        <f>+V446-SUM(Y446:Y450)</f>
        <v>0</v>
      </c>
      <c r="AA446" s="270" t="e">
        <f>+Z446/M446</f>
        <v>#DIV/0!</v>
      </c>
    </row>
    <row r="447" spans="1:27" x14ac:dyDescent="0.25">
      <c r="A447" s="234"/>
      <c r="B447" s="40"/>
      <c r="C447" s="41"/>
      <c r="D447" s="42"/>
      <c r="E447" s="42"/>
      <c r="F447" s="42"/>
      <c r="G447" s="48"/>
      <c r="H447" s="50"/>
      <c r="I447" s="168">
        <f>IF(G447=Precios!$BH$4,Precios!$BI$4,IF(G447=Precios!$BH$5,Precios!$BI$5,IF(G447=Precios!$BH$6,Precios!$BI$6,IF(G447=Precios!$BH$7,Precios!$BI$7,IF(G447=Precios!$BH$8,Precios!$BI$8,IF(G447=Precios!$BH$9,Precios!$BI$9,IF(G447=Precios!$BH$10,Precios!$BI$10,IF(G447=Precios!$BH$11,Precios!$BI$11,IF(G447=Precios!$BH$12,Precios!$BI$12,IF(G447=Precios!$BH$171,Precios!$BI$171,IF(G447=Precios!$BH$14,Precios!$BI$14,IF(G447=Precios!$BH$15,Precios!$BI$15,IF(G447=Precios!$BH$16,Precios!$BI$16,IF(G447=Precios!$BH$17,Precios!$BI$17,IF(G447=Precios!$BH$18,Precios!$BI$18,0)))))))))))))))</f>
        <v>0</v>
      </c>
      <c r="J447" s="50"/>
      <c r="K447" s="169">
        <f>+IF(J447=1,I447,IF(J447=2,I447*(1-Precios!$BN$3),0))</f>
        <v>0</v>
      </c>
      <c r="L447" s="169">
        <f t="shared" si="27"/>
        <v>0</v>
      </c>
      <c r="M447" s="49"/>
      <c r="N447" s="43"/>
      <c r="O447" s="43"/>
      <c r="P447" s="43"/>
      <c r="Q447" s="43"/>
      <c r="R447" s="43"/>
      <c r="S447" s="43"/>
      <c r="T447" s="43"/>
      <c r="U447" s="91"/>
      <c r="V447" s="43"/>
      <c r="W447" s="43"/>
      <c r="X447" s="43"/>
      <c r="Y447" s="38">
        <f>IF(G447=Precios!$BH$4,Precios!$BK$4,IF(G447=Precios!$BH$5,Precios!$BK$5,IF(G447=Precios!$BH$6,Precios!$BK$6,IF(G447=Precios!$BH$7,Precios!$BK$7,IF(G447=Precios!$BH$8,Precios!$BK$8,IF(G447=Precios!$BH$9,Precios!$BK$9,IF(G447=Precios!$BH$10,Precios!$BK$10,IF(G447=Precios!$BH$11,Precios!$BK$11,IF(G447=Precios!$BH$12,Precios!$BK$12,IF(G447=Precios!$BH$171,Precios!$BK$171,IF(G447=Precios!$BH$14,Precios!$BK$14,IF(G447=Precios!$BH$15,Precios!$BK$15,IF(G447=Precios!$BH$16,Precios!$BK$16,IF(G447=Precios!$BH$17,Precios!$BK$17,IF(G447=Precios!$BH$18,Precios!$BK$18,0)))))))))))))))*H447</f>
        <v>0</v>
      </c>
      <c r="Z447" s="46"/>
      <c r="AA447" s="271"/>
    </row>
    <row r="448" spans="1:27" x14ac:dyDescent="0.25">
      <c r="A448" s="234"/>
      <c r="B448" s="40"/>
      <c r="C448" s="41"/>
      <c r="D448" s="42"/>
      <c r="E448" s="42"/>
      <c r="F448" s="42"/>
      <c r="G448" s="48"/>
      <c r="H448" s="50"/>
      <c r="I448" s="168">
        <f>IF(G448=Precios!$BH$4,Precios!$BI$4,IF(G448=Precios!$BH$5,Precios!$BI$5,IF(G448=Precios!$BH$6,Precios!$BI$6,IF(G448=Precios!$BH$7,Precios!$BI$7,IF(G448=Precios!$BH$8,Precios!$BI$8,IF(G448=Precios!$BH$9,Precios!$BI$9,IF(G448=Precios!$BH$10,Precios!$BI$10,IF(G448=Precios!$BH$11,Precios!$BI$11,IF(G448=Precios!$BH$12,Precios!$BI$12,IF(G448=Precios!$BH$171,Precios!$BI$171,IF(G448=Precios!$BH$14,Precios!$BI$14,IF(G448=Precios!$BH$15,Precios!$BI$15,IF(G448=Precios!$BH$16,Precios!$BI$16,IF(G448=Precios!$BH$17,Precios!$BI$17,IF(G448=Precios!$BH$18,Precios!$BI$18,0)))))))))))))))</f>
        <v>0</v>
      </c>
      <c r="J448" s="50"/>
      <c r="K448" s="169">
        <f>+IF(J448=1,I448,IF(J448=2,I448*(1-Precios!$BN$3),0))</f>
        <v>0</v>
      </c>
      <c r="L448" s="169">
        <f t="shared" si="27"/>
        <v>0</v>
      </c>
      <c r="M448" s="49"/>
      <c r="N448" s="43"/>
      <c r="O448" s="43"/>
      <c r="P448" s="43"/>
      <c r="Q448" s="43"/>
      <c r="R448" s="43"/>
      <c r="S448" s="43"/>
      <c r="T448" s="43"/>
      <c r="U448" s="91"/>
      <c r="V448" s="43"/>
      <c r="W448" s="43"/>
      <c r="X448" s="43"/>
      <c r="Y448" s="38">
        <f>IF(G448=Precios!$BH$4,Precios!$BK$4,IF(G448=Precios!$BH$5,Precios!$BK$5,IF(G448=Precios!$BH$6,Precios!$BK$6,IF(G448=Precios!$BH$7,Precios!$BK$7,IF(G448=Precios!$BH$8,Precios!$BK$8,IF(G448=Precios!$BH$9,Precios!$BK$9,IF(G448=Precios!$BH$10,Precios!$BK$10,IF(G448=Precios!$BH$11,Precios!$BK$11,IF(G448=Precios!$BH$12,Precios!$BK$12,IF(G448=Precios!$BH$171,Precios!$BK$171,IF(G448=Precios!$BH$14,Precios!$BK$14,IF(G448=Precios!$BH$15,Precios!$BK$15,IF(G448=Precios!$BH$16,Precios!$BK$16,IF(G448=Precios!$BH$17,Precios!$BK$17,IF(G448=Precios!$BH$18,Precios!$BK$18,0)))))))))))))))*H448</f>
        <v>0</v>
      </c>
      <c r="Z448" s="46"/>
      <c r="AA448" s="271"/>
    </row>
    <row r="449" spans="1:27" x14ac:dyDescent="0.25">
      <c r="A449" s="234"/>
      <c r="B449" s="40"/>
      <c r="C449" s="41"/>
      <c r="D449" s="42"/>
      <c r="E449" s="42"/>
      <c r="F449" s="42"/>
      <c r="G449" s="48"/>
      <c r="H449" s="50"/>
      <c r="I449" s="168">
        <f>IF(G449=Precios!$BH$4,Precios!$BI$4,IF(G449=Precios!$BH$5,Precios!$BI$5,IF(G449=Precios!$BH$6,Precios!$BI$6,IF(G449=Precios!$BH$7,Precios!$BI$7,IF(G449=Precios!$BH$8,Precios!$BI$8,IF(G449=Precios!$BH$9,Precios!$BI$9,IF(G449=Precios!$BH$10,Precios!$BI$10,IF(G449=Precios!$BH$11,Precios!$BI$11,IF(G449=Precios!$BH$12,Precios!$BI$12,IF(G449=Precios!$BH$171,Precios!$BI$171,IF(G449=Precios!$BH$14,Precios!$BI$14,IF(G449=Precios!$BH$15,Precios!$BI$15,IF(G449=Precios!$BH$16,Precios!$BI$16,IF(G449=Precios!$BH$17,Precios!$BI$17,IF(G449=Precios!$BH$18,Precios!$BI$18,0)))))))))))))))</f>
        <v>0</v>
      </c>
      <c r="J449" s="50"/>
      <c r="K449" s="169">
        <f>+IF(J449=1,I449,IF(J449=2,I449*(1-Precios!$BN$3),0))</f>
        <v>0</v>
      </c>
      <c r="L449" s="169">
        <f t="shared" si="27"/>
        <v>0</v>
      </c>
      <c r="M449" s="49"/>
      <c r="N449" s="43"/>
      <c r="O449" s="43"/>
      <c r="P449" s="43"/>
      <c r="Q449" s="43"/>
      <c r="R449" s="43"/>
      <c r="S449" s="43"/>
      <c r="T449" s="43"/>
      <c r="U449" s="91"/>
      <c r="V449" s="43"/>
      <c r="W449" s="43"/>
      <c r="X449" s="43"/>
      <c r="Y449" s="38">
        <f>IF(G449=Precios!$BH$4,Precios!$BK$4,IF(G449=Precios!$BH$5,Precios!$BK$5,IF(G449=Precios!$BH$6,Precios!$BK$6,IF(G449=Precios!$BH$7,Precios!$BK$7,IF(G449=Precios!$BH$8,Precios!$BK$8,IF(G449=Precios!$BH$9,Precios!$BK$9,IF(G449=Precios!$BH$10,Precios!$BK$10,IF(G449=Precios!$BH$11,Precios!$BK$11,IF(G449=Precios!$BH$12,Precios!$BK$12,IF(G449=Precios!$BH$171,Precios!$BK$171,IF(G449=Precios!$BH$14,Precios!$BK$14,IF(G449=Precios!$BH$15,Precios!$BK$15,IF(G449=Precios!$BH$16,Precios!$BK$16,IF(G449=Precios!$BH$17,Precios!$BK$17,IF(G449=Precios!$BH$18,Precios!$BK$18,0)))))))))))))))*H449</f>
        <v>0</v>
      </c>
      <c r="Z449" s="46"/>
      <c r="AA449" s="271"/>
    </row>
    <row r="450" spans="1:27" ht="15.75" thickBot="1" x14ac:dyDescent="0.3">
      <c r="A450" s="236"/>
      <c r="B450" s="237"/>
      <c r="C450" s="247"/>
      <c r="D450" s="239"/>
      <c r="E450" s="239"/>
      <c r="F450" s="239"/>
      <c r="G450" s="240"/>
      <c r="H450" s="241"/>
      <c r="I450" s="168">
        <f>IF(G450=Precios!$BH$4,Precios!$BI$4,IF(G450=Precios!$BH$5,Precios!$BI$5,IF(G450=Precios!$BH$6,Precios!$BI$6,IF(G450=Precios!$BH$7,Precios!$BI$7,IF(G450=Precios!$BH$8,Precios!$BI$8,IF(G450=Precios!$BH$9,Precios!$BI$9,IF(G450=Precios!$BH$10,Precios!$BI$10,IF(G450=Precios!$BH$11,Precios!$BI$11,IF(G450=Precios!$BH$12,Precios!$BI$12,IF(G450=Precios!$BH$171,Precios!$BI$171,IF(G450=Precios!$BH$14,Precios!$BI$14,IF(G450=Precios!$BH$15,Precios!$BI$15,IF(G450=Precios!$BH$16,Precios!$BI$16,IF(G450=Precios!$BH$17,Precios!$BI$17,IF(G450=Precios!$BH$18,Precios!$BI$18,0)))))))))))))))</f>
        <v>0</v>
      </c>
      <c r="J450" s="241"/>
      <c r="K450" s="243">
        <f>+IF(J450=1,I450,IF(J450=2,I450*(1-Precios!$BN$3),0))</f>
        <v>0</v>
      </c>
      <c r="L450" s="243">
        <f t="shared" si="27"/>
        <v>0</v>
      </c>
      <c r="M450" s="272"/>
      <c r="N450" s="273"/>
      <c r="O450" s="273"/>
      <c r="P450" s="273"/>
      <c r="Q450" s="273"/>
      <c r="R450" s="273"/>
      <c r="S450" s="273"/>
      <c r="T450" s="273"/>
      <c r="U450" s="274"/>
      <c r="V450" s="273"/>
      <c r="W450" s="273"/>
      <c r="X450" s="273"/>
      <c r="Y450" s="281">
        <f>IF(G450=Precios!$BH$4,Precios!$BK$4,IF(G450=Precios!$BH$5,Precios!$BK$5,IF(G450=Precios!$BH$6,Precios!$BK$6,IF(G450=Precios!$BH$7,Precios!$BK$7,IF(G450=Precios!$BH$8,Precios!$BK$8,IF(G450=Precios!$BH$9,Precios!$BK$9,IF(G450=Precios!$BH$10,Precios!$BK$10,IF(G450=Precios!$BH$11,Precios!$BK$11,IF(G450=Precios!$BH$12,Precios!$BK$12,IF(G450=Precios!$BH$171,Precios!$BK$171,IF(G450=Precios!$BH$14,Precios!$BK$14,IF(G450=Precios!$BH$15,Precios!$BK$15,IF(G450=Precios!$BH$16,Precios!$BK$16,IF(G450=Precios!$BH$17,Precios!$BK$17,IF(G450=Precios!$BH$18,Precios!$BK$18,0)))))))))))))))*H450</f>
        <v>0</v>
      </c>
      <c r="Z450" s="275"/>
      <c r="AA450" s="276"/>
    </row>
    <row r="451" spans="1:27" x14ac:dyDescent="0.25">
      <c r="A451" s="225"/>
      <c r="B451" s="226"/>
      <c r="C451" s="227"/>
      <c r="D451" s="228"/>
      <c r="E451" s="228"/>
      <c r="F451" s="228"/>
      <c r="G451" s="230"/>
      <c r="H451" s="231"/>
      <c r="I451" s="232">
        <f>IF(G451=Precios!$BH$4,Precios!$BI$4,IF(G451=Precios!$BH$5,Precios!$BI$5,IF(G451=Precios!$BH$6,Precios!$BI$6,IF(G451=Precios!$BH$7,Precios!$BI$7,IF(G451=Precios!$BH$8,Precios!$BI$8,IF(G451=Precios!$BH$9,Precios!$BI$9,IF(G451=Precios!$BH$10,Precios!$BI$10,IF(G451=Precios!$BH$11,Precios!$BI$11,IF(G451=Precios!$BH$12,Precios!$BI$12,IF(G451=Precios!$BH$171,Precios!$BI$171,IF(G451=Precios!$BH$14,Precios!$BI$14,IF(G451=Precios!$BH$15,Precios!$BI$15,IF(G451=Precios!$BH$16,Precios!$BI$16,IF(G451=Precios!$BH$17,Precios!$BI$17,IF(G451=Precios!$BH$18,Precios!$BI$18,0)))))))))))))))</f>
        <v>0</v>
      </c>
      <c r="J451" s="230"/>
      <c r="K451" s="233">
        <f>+IF(J451=1,I451,IF(J451=2,I451*(1-Precios!$BN$3),0))</f>
        <v>0</v>
      </c>
      <c r="L451" s="233">
        <f>H451*K451</f>
        <v>0</v>
      </c>
      <c r="M451" s="259">
        <f>+SUM(L451:L455)</f>
        <v>0</v>
      </c>
      <c r="N451" s="260">
        <f>+M451+P451+R451+S451</f>
        <v>0</v>
      </c>
      <c r="O451" s="261">
        <f>+IF(J451=1,N451*$O$365,0)</f>
        <v>0</v>
      </c>
      <c r="P451" s="262"/>
      <c r="Q451" s="263">
        <f>+N451-SUM(O451:P451)</f>
        <v>0</v>
      </c>
      <c r="R451" s="262"/>
      <c r="S451" s="262"/>
      <c r="T451" s="262"/>
      <c r="U451" s="264" t="e">
        <f>+(+O451+#REF!)/M451</f>
        <v>#REF!</v>
      </c>
      <c r="V451" s="265">
        <f>+Q451-SUM(R451:T451)</f>
        <v>0</v>
      </c>
      <c r="W451" s="266">
        <f>IF(J451=2,V451,0)</f>
        <v>0</v>
      </c>
      <c r="X451" s="267">
        <f>IF(J451=1,V451,0)</f>
        <v>0</v>
      </c>
      <c r="Y451" s="268">
        <f>IF(G451=Precios!$BH$4,Precios!$BK$4,IF(G451=Precios!$BH$5,Precios!$BK$5,IF(G451=Precios!$BH$6,Precios!$BK$6,IF(G451=Precios!$BH$7,Precios!$BK$7,IF(G451=Precios!$BH$8,Precios!$BK$8,IF(G451=Precios!$BH$9,Precios!$BK$9,IF(G451=Precios!$BH$10,Precios!$BK$10,IF(G451=Precios!$BH$11,Precios!$BK$11,IF(G451=Precios!$BH$12,Precios!$BK$12,IF(G451=Precios!$BH$171,Precios!$BK$171,IF(G451=Precios!$BH$14,Precios!$BK$14,IF(G451=Precios!$BH$15,Precios!$BK$15,IF(G451=Precios!$BH$16,Precios!$BK$16,IF(G451=Precios!$BH$17,Precios!$BK$17,IF(G451=Precios!$BH$18,Precios!$BK$18,0)))))))))))))))*H451</f>
        <v>0</v>
      </c>
      <c r="Z451" s="269">
        <f>+V451-SUM(Y451:Y455)</f>
        <v>0</v>
      </c>
      <c r="AA451" s="270" t="e">
        <f>+Z451/M451</f>
        <v>#DIV/0!</v>
      </c>
    </row>
    <row r="452" spans="1:27" x14ac:dyDescent="0.25">
      <c r="A452" s="234"/>
      <c r="B452" s="40"/>
      <c r="C452" s="41"/>
      <c r="D452" s="42"/>
      <c r="E452" s="42"/>
      <c r="F452" s="42"/>
      <c r="G452" s="48"/>
      <c r="H452" s="50"/>
      <c r="I452" s="168">
        <f>IF(G452=Precios!$BH$4,Precios!$BI$4,IF(G452=Precios!$BH$5,Precios!$BI$5,IF(G452=Precios!$BH$6,Precios!$BI$6,IF(G452=Precios!$BH$7,Precios!$BI$7,IF(G452=Precios!$BH$8,Precios!$BI$8,IF(G452=Precios!$BH$9,Precios!$BI$9,IF(G452=Precios!$BH$10,Precios!$BI$10,IF(G452=Precios!$BH$11,Precios!$BI$11,IF(G452=Precios!$BH$12,Precios!$BI$12,IF(G452=Precios!$BH$171,Precios!$BI$171,IF(G452=Precios!$BH$14,Precios!$BI$14,IF(G452=Precios!$BH$15,Precios!$BI$15,IF(G452=Precios!$BH$16,Precios!$BI$16,IF(G452=Precios!$BH$17,Precios!$BI$17,IF(G452=Precios!$BH$18,Precios!$BI$18,0)))))))))))))))</f>
        <v>0</v>
      </c>
      <c r="J452" s="50"/>
      <c r="K452" s="169">
        <f>+IF(J452=1,I452,IF(J452=2,I452*(1-Precios!$BN$3),0))</f>
        <v>0</v>
      </c>
      <c r="L452" s="169">
        <f>H452*K452</f>
        <v>0</v>
      </c>
      <c r="M452" s="49"/>
      <c r="N452" s="43"/>
      <c r="O452" s="43"/>
      <c r="P452" s="43"/>
      <c r="Q452" s="43"/>
      <c r="R452" s="43"/>
      <c r="S452" s="43"/>
      <c r="T452" s="43"/>
      <c r="U452" s="91"/>
      <c r="V452" s="43"/>
      <c r="W452" s="43"/>
      <c r="X452" s="43"/>
      <c r="Y452" s="38">
        <f>IF(G452=Precios!$BH$4,Precios!$BK$4,IF(G452=Precios!$BH$5,Precios!$BK$5,IF(G452=Precios!$BH$6,Precios!$BK$6,IF(G452=Precios!$BH$7,Precios!$BK$7,IF(G452=Precios!$BH$8,Precios!$BK$8,IF(G452=Precios!$BH$9,Precios!$BK$9,IF(G452=Precios!$BH$10,Precios!$BK$10,IF(G452=Precios!$BH$11,Precios!$BK$11,IF(G452=Precios!$BH$12,Precios!$BK$12,IF(G452=Precios!$BH$171,Precios!$BK$171,IF(G452=Precios!$BH$14,Precios!$BK$14,IF(G452=Precios!$BH$15,Precios!$BK$15,IF(G452=Precios!$BH$16,Precios!$BK$16,IF(G452=Precios!$BH$17,Precios!$BK$17,IF(G452=Precios!$BH$18,Precios!$BK$18,0)))))))))))))))*H452</f>
        <v>0</v>
      </c>
      <c r="Z452" s="46"/>
      <c r="AA452" s="271"/>
    </row>
    <row r="453" spans="1:27" x14ac:dyDescent="0.25">
      <c r="A453" s="234"/>
      <c r="B453" s="40"/>
      <c r="C453" s="41"/>
      <c r="D453" s="42"/>
      <c r="E453" s="42"/>
      <c r="F453" s="42"/>
      <c r="G453" s="48"/>
      <c r="H453" s="50"/>
      <c r="I453" s="168">
        <f>IF(G453=Precios!$BH$4,Precios!$BI$4,IF(G453=Precios!$BH$5,Precios!$BI$5,IF(G453=Precios!$BH$6,Precios!$BI$6,IF(G453=Precios!$BH$7,Precios!$BI$7,IF(G453=Precios!$BH$8,Precios!$BI$8,IF(G453=Precios!$BH$9,Precios!$BI$9,IF(G453=Precios!$BH$10,Precios!$BI$10,IF(G453=Precios!$BH$11,Precios!$BI$11,IF(G453=Precios!$BH$12,Precios!$BI$12,IF(G453=Precios!$BH$171,Precios!$BI$171,IF(G453=Precios!$BH$14,Precios!$BI$14,IF(G453=Precios!$BH$15,Precios!$BI$15,IF(G453=Precios!$BH$16,Precios!$BI$16,IF(G453=Precios!$BH$17,Precios!$BI$17,IF(G453=Precios!$BH$18,Precios!$BI$18,0)))))))))))))))</f>
        <v>0</v>
      </c>
      <c r="J453" s="50"/>
      <c r="K453" s="169">
        <f>+IF(J453=1,I453,IF(J453=2,I453*(1-Precios!$BN$3),0))</f>
        <v>0</v>
      </c>
      <c r="L453" s="169">
        <f>H453*K453</f>
        <v>0</v>
      </c>
      <c r="M453" s="49"/>
      <c r="N453" s="43"/>
      <c r="O453" s="43"/>
      <c r="P453" s="43"/>
      <c r="Q453" s="43"/>
      <c r="R453" s="43"/>
      <c r="S453" s="43"/>
      <c r="T453" s="43"/>
      <c r="U453" s="91"/>
      <c r="V453" s="43"/>
      <c r="W453" s="43"/>
      <c r="X453" s="43"/>
      <c r="Y453" s="38">
        <f>IF(G453=Precios!$BH$4,Precios!$BK$4,IF(G453=Precios!$BH$5,Precios!$BK$5,IF(G453=Precios!$BH$6,Precios!$BK$6,IF(G453=Precios!$BH$7,Precios!$BK$7,IF(G453=Precios!$BH$8,Precios!$BK$8,IF(G453=Precios!$BH$9,Precios!$BK$9,IF(G453=Precios!$BH$10,Precios!$BK$10,IF(G453=Precios!$BH$11,Precios!$BK$11,IF(G453=Precios!$BH$12,Precios!$BK$12,IF(G453=Precios!$BH$171,Precios!$BK$171,IF(G453=Precios!$BH$14,Precios!$BK$14,IF(G453=Precios!$BH$15,Precios!$BK$15,IF(G453=Precios!$BH$16,Precios!$BK$16,IF(G453=Precios!$BH$17,Precios!$BK$17,IF(G453=Precios!$BH$18,Precios!$BK$18,0)))))))))))))))*H453</f>
        <v>0</v>
      </c>
      <c r="Z453" s="46"/>
      <c r="AA453" s="271"/>
    </row>
    <row r="454" spans="1:27" x14ac:dyDescent="0.25">
      <c r="A454" s="234"/>
      <c r="B454" s="40"/>
      <c r="C454" s="41"/>
      <c r="D454" s="42"/>
      <c r="E454" s="42"/>
      <c r="F454" s="42"/>
      <c r="G454" s="48"/>
      <c r="H454" s="50"/>
      <c r="I454" s="168">
        <f>IF(G454=Precios!$BH$4,Precios!$BI$4,IF(G454=Precios!$BH$5,Precios!$BI$5,IF(G454=Precios!$BH$6,Precios!$BI$6,IF(G454=Precios!$BH$7,Precios!$BI$7,IF(G454=Precios!$BH$8,Precios!$BI$8,IF(G454=Precios!$BH$9,Precios!$BI$9,IF(G454=Precios!$BH$10,Precios!$BI$10,IF(G454=Precios!$BH$11,Precios!$BI$11,IF(G454=Precios!$BH$12,Precios!$BI$12,IF(G454=Precios!$BH$171,Precios!$BI$171,IF(G454=Precios!$BH$14,Precios!$BI$14,IF(G454=Precios!$BH$15,Precios!$BI$15,IF(G454=Precios!$BH$16,Precios!$BI$16,IF(G454=Precios!$BH$17,Precios!$BI$17,IF(G454=Precios!$BH$18,Precios!$BI$18,0)))))))))))))))</f>
        <v>0</v>
      </c>
      <c r="J454" s="50"/>
      <c r="K454" s="169">
        <f>+IF(J454=1,I454,IF(J454=2,I454*(1-Precios!$BN$3),0))</f>
        <v>0</v>
      </c>
      <c r="L454" s="169">
        <f>H454*K454</f>
        <v>0</v>
      </c>
      <c r="M454" s="49"/>
      <c r="N454" s="43"/>
      <c r="O454" s="43"/>
      <c r="P454" s="43"/>
      <c r="Q454" s="43"/>
      <c r="R454" s="43"/>
      <c r="S454" s="43"/>
      <c r="T454" s="43"/>
      <c r="U454" s="91"/>
      <c r="V454" s="43"/>
      <c r="W454" s="43"/>
      <c r="X454" s="43"/>
      <c r="Y454" s="38">
        <f>IF(G454=Precios!$BH$4,Precios!$BK$4,IF(G454=Precios!$BH$5,Precios!$BK$5,IF(G454=Precios!$BH$6,Precios!$BK$6,IF(G454=Precios!$BH$7,Precios!$BK$7,IF(G454=Precios!$BH$8,Precios!$BK$8,IF(G454=Precios!$BH$9,Precios!$BK$9,IF(G454=Precios!$BH$10,Precios!$BK$10,IF(G454=Precios!$BH$11,Precios!$BK$11,IF(G454=Precios!$BH$12,Precios!$BK$12,IF(G454=Precios!$BH$171,Precios!$BK$171,IF(G454=Precios!$BH$14,Precios!$BK$14,IF(G454=Precios!$BH$15,Precios!$BK$15,IF(G454=Precios!$BH$16,Precios!$BK$16,IF(G454=Precios!$BH$17,Precios!$BK$17,IF(G454=Precios!$BH$18,Precios!$BK$18,0)))))))))))))))*H454</f>
        <v>0</v>
      </c>
      <c r="Z454" s="46"/>
      <c r="AA454" s="271"/>
    </row>
    <row r="455" spans="1:27" ht="15.75" thickBot="1" x14ac:dyDescent="0.3">
      <c r="A455" s="236"/>
      <c r="B455" s="237"/>
      <c r="C455" s="247"/>
      <c r="D455" s="239"/>
      <c r="E455" s="239"/>
      <c r="F455" s="239"/>
      <c r="G455" s="240"/>
      <c r="H455" s="241"/>
      <c r="I455" s="168">
        <f>IF(G455=Precios!$BH$4,Precios!$BI$4,IF(G455=Precios!$BH$5,Precios!$BI$5,IF(G455=Precios!$BH$6,Precios!$BI$6,IF(G455=Precios!$BH$7,Precios!$BI$7,IF(G455=Precios!$BH$8,Precios!$BI$8,IF(G455=Precios!$BH$9,Precios!$BI$9,IF(G455=Precios!$BH$10,Precios!$BI$10,IF(G455=Precios!$BH$11,Precios!$BI$11,IF(G455=Precios!$BH$12,Precios!$BI$12,IF(G455=Precios!$BH$171,Precios!$BI$171,IF(G455=Precios!$BH$14,Precios!$BI$14,IF(G455=Precios!$BH$15,Precios!$BI$15,IF(G455=Precios!$BH$16,Precios!$BI$16,IF(G455=Precios!$BH$17,Precios!$BI$17,IF(G455=Precios!$BH$18,Precios!$BI$18,0)))))))))))))))</f>
        <v>0</v>
      </c>
      <c r="J455" s="241"/>
      <c r="K455" s="243">
        <f>+IF(J455=1,I455,IF(J455=2,I455*(1-Precios!$BN$3),0))</f>
        <v>0</v>
      </c>
      <c r="L455" s="243">
        <f>H455*K455</f>
        <v>0</v>
      </c>
      <c r="M455" s="272"/>
      <c r="N455" s="273"/>
      <c r="O455" s="273"/>
      <c r="P455" s="273"/>
      <c r="Q455" s="273"/>
      <c r="R455" s="273"/>
      <c r="S455" s="273"/>
      <c r="T455" s="273"/>
      <c r="U455" s="274"/>
      <c r="V455" s="273"/>
      <c r="W455" s="273"/>
      <c r="X455" s="273"/>
      <c r="Y455" s="281">
        <f>IF(G455=Precios!$BH$4,Precios!$BK$4,IF(G455=Precios!$BH$5,Precios!$BK$5,IF(G455=Precios!$BH$6,Precios!$BK$6,IF(G455=Precios!$BH$7,Precios!$BK$7,IF(G455=Precios!$BH$8,Precios!$BK$8,IF(G455=Precios!$BH$9,Precios!$BK$9,IF(G455=Precios!$BH$10,Precios!$BK$10,IF(G455=Precios!$BH$11,Precios!$BK$11,IF(G455=Precios!$BH$12,Precios!$BK$12,IF(G455=Precios!$BH$171,Precios!$BK$171,IF(G455=Precios!$BH$14,Precios!$BK$14,IF(G455=Precios!$BH$15,Precios!$BK$15,IF(G455=Precios!$BH$16,Precios!$BK$16,IF(G455=Precios!$BH$17,Precios!$BK$17,IF(G455=Precios!$BH$18,Precios!$BK$18,0)))))))))))))))*H455</f>
        <v>0</v>
      </c>
      <c r="Z455" s="275"/>
      <c r="AA455" s="276"/>
    </row>
    <row r="456" spans="1:27" s="21" customFormat="1" x14ac:dyDescent="0.25">
      <c r="A456" s="248" t="s">
        <v>98</v>
      </c>
      <c r="B456" s="249">
        <f>COUNT(A366:A455)</f>
        <v>0</v>
      </c>
      <c r="C456" s="89"/>
      <c r="D456" s="89"/>
      <c r="E456" s="89"/>
      <c r="F456" s="89"/>
      <c r="G456" s="90"/>
      <c r="H456" s="90">
        <f>SUM(H366:H455)</f>
        <v>0</v>
      </c>
      <c r="I456" s="89"/>
      <c r="J456" s="90"/>
      <c r="K456" s="89"/>
      <c r="L456" s="89"/>
      <c r="M456" s="89">
        <f t="shared" ref="M456:T456" si="29">SUM(M366:M455)</f>
        <v>0</v>
      </c>
      <c r="N456" s="89">
        <f t="shared" si="29"/>
        <v>0</v>
      </c>
      <c r="O456" s="89">
        <f t="shared" si="29"/>
        <v>0</v>
      </c>
      <c r="P456" s="89">
        <f t="shared" si="29"/>
        <v>0</v>
      </c>
      <c r="Q456" s="89">
        <f t="shared" si="29"/>
        <v>0</v>
      </c>
      <c r="R456" s="89">
        <f t="shared" si="29"/>
        <v>0</v>
      </c>
      <c r="S456" s="89">
        <f t="shared" si="29"/>
        <v>0</v>
      </c>
      <c r="T456" s="89">
        <f t="shared" si="29"/>
        <v>0</v>
      </c>
      <c r="U456" s="277" t="e">
        <f>AVERAGE(U366:U455)</f>
        <v>#REF!</v>
      </c>
      <c r="V456" s="89">
        <f>SUM(V366:V455)</f>
        <v>0</v>
      </c>
      <c r="W456" s="89">
        <f>SUM(W366:W455)</f>
        <v>0</v>
      </c>
      <c r="X456" s="89">
        <f>SUM(X366:X455)</f>
        <v>0</v>
      </c>
      <c r="Y456" s="89">
        <f>SUM(Y366:Y455)</f>
        <v>0</v>
      </c>
      <c r="Z456" s="89">
        <f>SUM(Z366:Z455)</f>
        <v>0</v>
      </c>
      <c r="AA456" s="277" t="e">
        <f>AVERAGE(AA366:AA455)</f>
        <v>#DIV/0!</v>
      </c>
    </row>
    <row r="457" spans="1:27" s="53" customFormat="1" ht="15.75" thickBot="1" x14ac:dyDescent="0.3">
      <c r="A457" s="98" t="s">
        <v>6</v>
      </c>
      <c r="B457" s="68">
        <f>+B365+B456</f>
        <v>0</v>
      </c>
      <c r="C457" s="70"/>
      <c r="D457" s="69"/>
      <c r="E457" s="69"/>
      <c r="F457" s="142"/>
      <c r="G457" s="280"/>
      <c r="H457" s="68">
        <f>+H365+H456</f>
        <v>0</v>
      </c>
      <c r="I457" s="51"/>
      <c r="J457" s="164"/>
      <c r="K457" s="165"/>
      <c r="L457" s="165"/>
      <c r="M457" s="51">
        <f>+M365+M456</f>
        <v>0</v>
      </c>
      <c r="N457" s="51">
        <f>+N365+N456</f>
        <v>0</v>
      </c>
      <c r="O457" s="208">
        <v>0.14510000000000001</v>
      </c>
      <c r="P457" s="51">
        <f>+P365+P456</f>
        <v>0</v>
      </c>
      <c r="Q457" s="51">
        <f>+Q365+Q456</f>
        <v>0</v>
      </c>
      <c r="R457" s="51">
        <f>+R365+R456</f>
        <v>0</v>
      </c>
      <c r="S457" s="51">
        <f>+S365+S456</f>
        <v>0</v>
      </c>
      <c r="T457" s="51">
        <f>+T365+T456</f>
        <v>0</v>
      </c>
      <c r="U457" s="177" t="e">
        <f>AVERAGE(U365,U456)</f>
        <v>#DIV/0!</v>
      </c>
      <c r="V457" s="51">
        <f>+V365+V456</f>
        <v>0</v>
      </c>
      <c r="W457" s="51">
        <f>+W365+W456</f>
        <v>0</v>
      </c>
      <c r="X457" s="51">
        <f>+X365+X456</f>
        <v>0</v>
      </c>
      <c r="Y457" s="51">
        <f>+Y365+Y456</f>
        <v>0</v>
      </c>
      <c r="Z457" s="51">
        <f>+Z365+Z456</f>
        <v>0</v>
      </c>
      <c r="AA457" s="177" t="e">
        <f>AVERAGE(AA365,AA456)</f>
        <v>#DIV/0!</v>
      </c>
    </row>
    <row r="458" spans="1:27" x14ac:dyDescent="0.25">
      <c r="A458" s="225"/>
      <c r="B458" s="226"/>
      <c r="C458" s="227"/>
      <c r="D458" s="228"/>
      <c r="E458" s="228"/>
      <c r="F458" s="229"/>
      <c r="G458" s="230"/>
      <c r="H458" s="231"/>
      <c r="I458" s="232">
        <f>IF(G458=Precios!$BV$4,Precios!$BW$4,IF(G458=Precios!$BV$5,Precios!$BW$5,IF(G458=Precios!$BV$6,Precios!$BW$6,IF(G458=Precios!$BV$7,Precios!$BW$7,IF(G458=Precios!$BV$8,Precios!$BW$8,IF(G458=Precios!$BV$9,Precios!$BW$9,IF(G458=Precios!$BV$10,Precios!$BW$10,IF(G458=Precios!$BV$11,Precios!$BW$11,IF(G458=Precios!$BV$12,Precios!$BW$12,IF(G458=Precios!$BV$188,Precios!$BW$188,IF(G458=Precios!$BV$14,Precios!$BW$14,IF(G458=Precios!$BV$15,Precios!$BW$15,IF(G458=Precios!$BV$16,Precios!$BW$16,IF(G458=Precios!$BV$17,Precios!$BW$17,IF(G458=Precios!$BV$18,Precios!$BW$18,0)))))))))))))))</f>
        <v>0</v>
      </c>
      <c r="J458" s="230"/>
      <c r="K458" s="233">
        <f>+IF(J458=1,I458,IF(J458=2,I458*(1-Precios!$CB$3),0))</f>
        <v>0</v>
      </c>
      <c r="L458" s="233">
        <f t="shared" ref="L458:L482" si="30">H458*K458</f>
        <v>0</v>
      </c>
      <c r="M458" s="259">
        <f>+SUM(L458:L462)</f>
        <v>0</v>
      </c>
      <c r="N458" s="260">
        <f>+M458+P458+R458+S458</f>
        <v>0</v>
      </c>
      <c r="O458" s="261">
        <f>+IF(J458=1,N458*$O$457,0)</f>
        <v>0</v>
      </c>
      <c r="P458" s="262"/>
      <c r="Q458" s="263">
        <f>+N458-SUM(O458:P458)</f>
        <v>0</v>
      </c>
      <c r="R458" s="262"/>
      <c r="S458" s="262"/>
      <c r="T458" s="262"/>
      <c r="U458" s="264" t="e">
        <f>+(+O458+#REF!)/M458</f>
        <v>#REF!</v>
      </c>
      <c r="V458" s="265">
        <f>+Q458-SUM(R458:T458)</f>
        <v>0</v>
      </c>
      <c r="W458" s="266">
        <f>IF(J458=2,V458,0)</f>
        <v>0</v>
      </c>
      <c r="X458" s="267">
        <f>IF(J458=1,V458,0)</f>
        <v>0</v>
      </c>
      <c r="Y458" s="268">
        <f>IF(G458=Precios!$BV$4,Precios!$BY$4,IF(G458=Precios!$BV$5,Precios!$BY$5,IF(G458=Precios!$BV$6,Precios!$BY$6,IF(G458=Precios!$BV$7,Precios!$BY$7,IF(G458=Precios!$BV$8,Precios!$BY$8,IF(G458=Precios!$BV$9,Precios!$BY$9,IF(G458=Precios!$BV$10,Precios!$BY$10,IF(G458=Precios!$BV$11,Precios!$BY$11,IF(G458=Precios!$BV$12,Precios!$BY$12,IF(G458=Precios!$BV$188,Precios!$BY$188,IF(G458=Precios!$BV$14,Precios!$BY$14,IF(G458=Precios!$BV$15,Precios!$BY$15,IF(G458=Precios!$BV$16,Precios!$BY$16,IF(G458=Precios!$BV$17,Precios!$BY$17,IF(G458=Precios!$BV$18,Precios!$BY$18,0)))))))))))))))*H458</f>
        <v>0</v>
      </c>
      <c r="Z458" s="269">
        <f>+V458-SUM(Y458:Y462)</f>
        <v>0</v>
      </c>
      <c r="AA458" s="270" t="e">
        <f>+Z458/M458</f>
        <v>#DIV/0!</v>
      </c>
    </row>
    <row r="459" spans="1:27" x14ac:dyDescent="0.25">
      <c r="A459" s="234"/>
      <c r="B459" s="40"/>
      <c r="C459" s="235"/>
      <c r="D459" s="42"/>
      <c r="E459" s="42"/>
      <c r="F459" s="42"/>
      <c r="G459" s="48"/>
      <c r="H459" s="50"/>
      <c r="I459" s="168">
        <f>IF(G459=Precios!$BV$4,Precios!$BW$4,IF(G459=Precios!$BV$5,Precios!$BW$5,IF(G459=Precios!$BV$6,Precios!$BW$6,IF(G459=Precios!$BV$7,Precios!$BW$7,IF(G459=Precios!$BV$8,Precios!$BW$8,IF(G459=Precios!$BV$9,Precios!$BW$9,IF(G459=Precios!$BV$10,Precios!$BW$10,IF(G459=Precios!$BV$11,Precios!$BW$11,IF(G459=Precios!$BV$12,Precios!$BW$12,IF(G459=Precios!$BV$188,Precios!$BW$188,IF(G459=Precios!$BV$14,Precios!$BW$14,IF(G459=Precios!$BV$15,Precios!$BW$15,IF(G459=Precios!$BV$16,Precios!$BW$16,IF(G459=Precios!$BV$17,Precios!$BW$17,IF(G459=Precios!$BV$18,Precios!$BW$18,0)))))))))))))))</f>
        <v>0</v>
      </c>
      <c r="J459" s="50"/>
      <c r="K459" s="169">
        <f>+IF(J459=1,I459,IF(J459=2,I459*(1-Precios!$CB$3),0))</f>
        <v>0</v>
      </c>
      <c r="L459" s="169">
        <f t="shared" si="30"/>
        <v>0</v>
      </c>
      <c r="M459" s="49"/>
      <c r="N459" s="43"/>
      <c r="O459" s="43"/>
      <c r="P459" s="43"/>
      <c r="Q459" s="43"/>
      <c r="R459" s="43"/>
      <c r="S459" s="43"/>
      <c r="T459" s="43"/>
      <c r="U459" s="91"/>
      <c r="V459" s="43"/>
      <c r="W459" s="43"/>
      <c r="X459" s="43"/>
      <c r="Y459" s="38">
        <f>IF(G459=Precios!$BV$4,Precios!$BY$4,IF(G459=Precios!$BV$5,Precios!$BY$5,IF(G459=Precios!$BV$6,Precios!$BY$6,IF(G459=Precios!$BV$7,Precios!$BY$7,IF(G459=Precios!$BV$8,Precios!$BY$8,IF(G459=Precios!$BV$9,Precios!$BY$9,IF(G459=Precios!$BV$10,Precios!$BY$10,IF(G459=Precios!$BV$11,Precios!$BY$11,IF(G459=Precios!$BV$12,Precios!$BY$12,IF(G459=Precios!$BV$188,Precios!$BY$188,IF(G459=Precios!$BV$14,Precios!$BY$14,IF(G459=Precios!$BV$15,Precios!$BY$15,IF(G459=Precios!$BV$16,Precios!$BY$16,IF(G459=Precios!$BV$17,Precios!$BY$17,IF(G459=Precios!$BV$18,Precios!$BY$18,0)))))))))))))))*H459</f>
        <v>0</v>
      </c>
      <c r="Z459" s="46"/>
      <c r="AA459" s="271"/>
    </row>
    <row r="460" spans="1:27" x14ac:dyDescent="0.25">
      <c r="A460" s="234"/>
      <c r="B460" s="40"/>
      <c r="C460" s="235"/>
      <c r="D460" s="42"/>
      <c r="E460" s="42"/>
      <c r="F460" s="42"/>
      <c r="G460" s="48"/>
      <c r="H460" s="50"/>
      <c r="I460" s="168">
        <f>IF(G460=Precios!$BV$4,Precios!$BW$4,IF(G460=Precios!$BV$5,Precios!$BW$5,IF(G460=Precios!$BV$6,Precios!$BW$6,IF(G460=Precios!$BV$7,Precios!$BW$7,IF(G460=Precios!$BV$8,Precios!$BW$8,IF(G460=Precios!$BV$9,Precios!$BW$9,IF(G460=Precios!$BV$10,Precios!$BW$10,IF(G460=Precios!$BV$11,Precios!$BW$11,IF(G460=Precios!$BV$12,Precios!$BW$12,IF(G460=Precios!$BV$188,Precios!$BW$188,IF(G460=Precios!$BV$14,Precios!$BW$14,IF(G460=Precios!$BV$15,Precios!$BW$15,IF(G460=Precios!$BV$16,Precios!$BW$16,IF(G460=Precios!$BV$17,Precios!$BW$17,IF(G460=Precios!$BV$18,Precios!$BW$18,0)))))))))))))))</f>
        <v>0</v>
      </c>
      <c r="J460" s="50"/>
      <c r="K460" s="169">
        <f>+IF(J460=1,I460,IF(J460=2,I460*(1-Precios!$CB$3),0))</f>
        <v>0</v>
      </c>
      <c r="L460" s="169">
        <f t="shared" si="30"/>
        <v>0</v>
      </c>
      <c r="M460" s="49"/>
      <c r="N460" s="43"/>
      <c r="O460" s="43"/>
      <c r="P460" s="43"/>
      <c r="Q460" s="43"/>
      <c r="R460" s="43"/>
      <c r="S460" s="43"/>
      <c r="T460" s="43"/>
      <c r="U460" s="91"/>
      <c r="V460" s="43"/>
      <c r="W460" s="43"/>
      <c r="X460" s="43"/>
      <c r="Y460" s="38">
        <f>IF(G460=Precios!$BV$4,Precios!$BY$4,IF(G460=Precios!$BV$5,Precios!$BY$5,IF(G460=Precios!$BV$6,Precios!$BY$6,IF(G460=Precios!$BV$7,Precios!$BY$7,IF(G460=Precios!$BV$8,Precios!$BY$8,IF(G460=Precios!$BV$9,Precios!$BY$9,IF(G460=Precios!$BV$10,Precios!$BY$10,IF(G460=Precios!$BV$11,Precios!$BY$11,IF(G460=Precios!$BV$12,Precios!$BY$12,IF(G460=Precios!$BV$188,Precios!$BY$188,IF(G460=Precios!$BV$14,Precios!$BY$14,IF(G460=Precios!$BV$15,Precios!$BY$15,IF(G460=Precios!$BV$16,Precios!$BY$16,IF(G460=Precios!$BV$17,Precios!$BY$17,IF(G460=Precios!$BV$18,Precios!$BY$18,0)))))))))))))))*H460</f>
        <v>0</v>
      </c>
      <c r="Z460" s="46"/>
      <c r="AA460" s="271"/>
    </row>
    <row r="461" spans="1:27" x14ac:dyDescent="0.25">
      <c r="A461" s="234"/>
      <c r="B461" s="40"/>
      <c r="C461" s="235"/>
      <c r="D461" s="42"/>
      <c r="E461" s="42"/>
      <c r="F461" s="42"/>
      <c r="G461" s="48"/>
      <c r="H461" s="50"/>
      <c r="I461" s="168">
        <f>IF(G461=Precios!$BV$4,Precios!$BW$4,IF(G461=Precios!$BV$5,Precios!$BW$5,IF(G461=Precios!$BV$6,Precios!$BW$6,IF(G461=Precios!$BV$7,Precios!$BW$7,IF(G461=Precios!$BV$8,Precios!$BW$8,IF(G461=Precios!$BV$9,Precios!$BW$9,IF(G461=Precios!$BV$10,Precios!$BW$10,IF(G461=Precios!$BV$11,Precios!$BW$11,IF(G461=Precios!$BV$12,Precios!$BW$12,IF(G461=Precios!$BV$188,Precios!$BW$188,IF(G461=Precios!$BV$14,Precios!$BW$14,IF(G461=Precios!$BV$15,Precios!$BW$15,IF(G461=Precios!$BV$16,Precios!$BW$16,IF(G461=Precios!$BV$17,Precios!$BW$17,IF(G461=Precios!$BV$18,Precios!$BW$18,0)))))))))))))))</f>
        <v>0</v>
      </c>
      <c r="J461" s="50"/>
      <c r="K461" s="169">
        <f>+IF(J461=1,I461,IF(J461=2,I461*(1-Precios!$CB$3),0))</f>
        <v>0</v>
      </c>
      <c r="L461" s="169">
        <f t="shared" si="30"/>
        <v>0</v>
      </c>
      <c r="M461" s="49"/>
      <c r="N461" s="43"/>
      <c r="O461" s="43"/>
      <c r="P461" s="43"/>
      <c r="Q461" s="43"/>
      <c r="R461" s="43"/>
      <c r="S461" s="43"/>
      <c r="T461" s="43"/>
      <c r="U461" s="91"/>
      <c r="V461" s="43"/>
      <c r="W461" s="43"/>
      <c r="X461" s="43"/>
      <c r="Y461" s="38">
        <f>IF(G461=Precios!$BV$4,Precios!$BY$4,IF(G461=Precios!$BV$5,Precios!$BY$5,IF(G461=Precios!$BV$6,Precios!$BY$6,IF(G461=Precios!$BV$7,Precios!$BY$7,IF(G461=Precios!$BV$8,Precios!$BY$8,IF(G461=Precios!$BV$9,Precios!$BY$9,IF(G461=Precios!$BV$10,Precios!$BY$10,IF(G461=Precios!$BV$11,Precios!$BY$11,IF(G461=Precios!$BV$12,Precios!$BY$12,IF(G461=Precios!$BV$188,Precios!$BY$188,IF(G461=Precios!$BV$14,Precios!$BY$14,IF(G461=Precios!$BV$15,Precios!$BY$15,IF(G461=Precios!$BV$16,Precios!$BY$16,IF(G461=Precios!$BV$17,Precios!$BY$17,IF(G461=Precios!$BV$18,Precios!$BY$18,0)))))))))))))))*H461</f>
        <v>0</v>
      </c>
      <c r="Z461" s="46"/>
      <c r="AA461" s="271"/>
    </row>
    <row r="462" spans="1:27" ht="15.75" thickBot="1" x14ac:dyDescent="0.3">
      <c r="A462" s="236"/>
      <c r="B462" s="237"/>
      <c r="C462" s="238"/>
      <c r="D462" s="239"/>
      <c r="E462" s="239"/>
      <c r="F462" s="239"/>
      <c r="G462" s="240"/>
      <c r="H462" s="241"/>
      <c r="I462" s="242">
        <f>IF(G462=Precios!$BV$4,Precios!$BW$4,IF(G462=Precios!$BV$5,Precios!$BW$5,IF(G462=Precios!$BV$6,Precios!$BW$6,IF(G462=Precios!$BV$7,Precios!$BW$7,IF(G462=Precios!$BV$8,Precios!$BW$8,IF(G462=Precios!$BV$9,Precios!$BW$9,IF(G462=Precios!$BV$10,Precios!$BW$10,IF(G462=Precios!$BV$11,Precios!$BW$11,IF(G462=Precios!$BV$12,Precios!$BW$12,IF(G462=Precios!$BV$188,Precios!$BW$188,IF(G462=Precios!$BV$14,Precios!$BW$14,IF(G462=Precios!$BV$15,Precios!$BW$15,IF(G462=Precios!$BV$16,Precios!$BW$16,IF(G462=Precios!$BV$17,Precios!$BW$17,IF(G462=Precios!$BV$18,Precios!$BW$18,0)))))))))))))))</f>
        <v>0</v>
      </c>
      <c r="J462" s="241"/>
      <c r="K462" s="243">
        <f>+IF(J462=1,I462,IF(J462=2,I462*(1-Precios!$CB$3),0))</f>
        <v>0</v>
      </c>
      <c r="L462" s="243">
        <f t="shared" si="30"/>
        <v>0</v>
      </c>
      <c r="M462" s="272"/>
      <c r="N462" s="273"/>
      <c r="O462" s="273"/>
      <c r="P462" s="273"/>
      <c r="Q462" s="273"/>
      <c r="R462" s="273"/>
      <c r="S462" s="273"/>
      <c r="T462" s="273"/>
      <c r="U462" s="274"/>
      <c r="V462" s="273"/>
      <c r="W462" s="273"/>
      <c r="X462" s="273"/>
      <c r="Y462" s="281">
        <f>IF(G462=Precios!$BV$4,Precios!$BY$4,IF(G462=Precios!$BV$5,Precios!$BY$5,IF(G462=Precios!$BV$6,Precios!$BY$6,IF(G462=Precios!$BV$7,Precios!$BY$7,IF(G462=Precios!$BV$8,Precios!$BY$8,IF(G462=Precios!$BV$9,Precios!$BY$9,IF(G462=Precios!$BV$10,Precios!$BY$10,IF(G462=Precios!$BV$11,Precios!$BY$11,IF(G462=Precios!$BV$12,Precios!$BY$12,IF(G462=Precios!$BV$188,Precios!$BY$188,IF(G462=Precios!$BV$14,Precios!$BY$14,IF(G462=Precios!$BV$15,Precios!$BY$15,IF(G462=Precios!$BV$16,Precios!$BY$16,IF(G462=Precios!$BV$17,Precios!$BY$17,IF(G462=Precios!$BV$18,Precios!$BY$18,0)))))))))))))))*H462</f>
        <v>0</v>
      </c>
      <c r="Z462" s="275"/>
      <c r="AA462" s="276"/>
    </row>
    <row r="463" spans="1:27" x14ac:dyDescent="0.25">
      <c r="A463" s="278"/>
      <c r="B463" s="201"/>
      <c r="C463" s="219"/>
      <c r="D463" s="220"/>
      <c r="E463" s="220"/>
      <c r="F463" s="221"/>
      <c r="G463" s="222"/>
      <c r="H463" s="223"/>
      <c r="I463" s="232">
        <f>IF(G463=Precios!$BV$4,Precios!$BW$4,IF(G463=Precios!$BV$5,Precios!$BW$5,IF(G463=Precios!$BV$6,Precios!$BW$6,IF(G463=Precios!$BV$7,Precios!$BW$7,IF(G463=Precios!$BV$8,Precios!$BW$8,IF(G463=Precios!$BV$9,Precios!$BW$9,IF(G463=Precios!$BV$10,Precios!$BW$10,IF(G463=Precios!$BV$11,Precios!$BW$11,IF(G463=Precios!$BV$12,Precios!$BW$12,IF(G463=Precios!$BV$188,Precios!$BW$188,IF(G463=Precios!$BV$14,Precios!$BW$14,IF(G463=Precios!$BV$15,Precios!$BW$15,IF(G463=Precios!$BV$16,Precios!$BW$16,IF(G463=Precios!$BV$17,Precios!$BW$17,IF(G463=Precios!$BV$18,Precios!$BW$18,0)))))))))))))))</f>
        <v>0</v>
      </c>
      <c r="J463" s="222"/>
      <c r="K463" s="224">
        <f>+IF(J463=1,I463,IF(J463=2,I463*(1-Precios!$CB$3),0))</f>
        <v>0</v>
      </c>
      <c r="L463" s="224">
        <f t="shared" si="30"/>
        <v>0</v>
      </c>
      <c r="M463" s="251">
        <f>+SUM(L463:L467)</f>
        <v>0</v>
      </c>
      <c r="N463" s="252">
        <f>+M463+P463+R463+S463</f>
        <v>0</v>
      </c>
      <c r="O463" s="253">
        <f>+IF(J463=1,N463*$O$457,0)</f>
        <v>0</v>
      </c>
      <c r="P463" s="39"/>
      <c r="Q463" s="29">
        <f>+N463-SUM(O463:P463)</f>
        <v>0</v>
      </c>
      <c r="R463" s="39"/>
      <c r="S463" s="39"/>
      <c r="T463" s="39"/>
      <c r="U463" s="254" t="e">
        <f>+(+O463+#REF!)/M463</f>
        <v>#REF!</v>
      </c>
      <c r="V463" s="255">
        <f>+Q463-SUM(R463:T463)</f>
        <v>0</v>
      </c>
      <c r="W463" s="256">
        <f>IF(J463=2,V463,0)</f>
        <v>0</v>
      </c>
      <c r="X463" s="257">
        <f>IF(J463=1,V463,0)</f>
        <v>0</v>
      </c>
      <c r="Y463" s="268">
        <f>IF(G463=Precios!$BV$4,Precios!$BY$4,IF(G463=Precios!$BV$5,Precios!$BY$5,IF(G463=Precios!$BV$6,Precios!$BY$6,IF(G463=Precios!$BV$7,Precios!$BY$7,IF(G463=Precios!$BV$8,Precios!$BY$8,IF(G463=Precios!$BV$9,Precios!$BY$9,IF(G463=Precios!$BV$10,Precios!$BY$10,IF(G463=Precios!$BV$11,Precios!$BY$11,IF(G463=Precios!$BV$12,Precios!$BY$12,IF(G463=Precios!$BV$188,Precios!$BY$188,IF(G463=Precios!$BV$14,Precios!$BY$14,IF(G463=Precios!$BV$15,Precios!$BY$15,IF(G463=Precios!$BV$16,Precios!$BY$16,IF(G463=Precios!$BV$17,Precios!$BY$17,IF(G463=Precios!$BV$18,Precios!$BY$18,0)))))))))))))))*H463</f>
        <v>0</v>
      </c>
      <c r="Z463" s="258">
        <f>+V463-SUM(Y463:Y467)</f>
        <v>0</v>
      </c>
      <c r="AA463" s="279" t="e">
        <f>+Z463/M463</f>
        <v>#DIV/0!</v>
      </c>
    </row>
    <row r="464" spans="1:27" x14ac:dyDescent="0.25">
      <c r="A464" s="234"/>
      <c r="B464" s="40"/>
      <c r="C464" s="41"/>
      <c r="D464" s="42"/>
      <c r="E464" s="42"/>
      <c r="F464" s="42"/>
      <c r="G464" s="48"/>
      <c r="H464" s="50"/>
      <c r="I464" s="168">
        <f>IF(G464=Precios!$BV$4,Precios!$BW$4,IF(G464=Precios!$BV$5,Precios!$BW$5,IF(G464=Precios!$BV$6,Precios!$BW$6,IF(G464=Precios!$BV$7,Precios!$BW$7,IF(G464=Precios!$BV$8,Precios!$BW$8,IF(G464=Precios!$BV$9,Precios!$BW$9,IF(G464=Precios!$BV$10,Precios!$BW$10,IF(G464=Precios!$BV$11,Precios!$BW$11,IF(G464=Precios!$BV$12,Precios!$BW$12,IF(G464=Precios!$BV$188,Precios!$BW$188,IF(G464=Precios!$BV$14,Precios!$BW$14,IF(G464=Precios!$BV$15,Precios!$BW$15,IF(G464=Precios!$BV$16,Precios!$BW$16,IF(G464=Precios!$BV$17,Precios!$BW$17,IF(G464=Precios!$BV$18,Precios!$BW$18,0)))))))))))))))</f>
        <v>0</v>
      </c>
      <c r="J464" s="50"/>
      <c r="K464" s="169">
        <f>+IF(J464=1,I464,IF(J464=2,I464*(1-Precios!$CB$3),0))</f>
        <v>0</v>
      </c>
      <c r="L464" s="169">
        <f t="shared" si="30"/>
        <v>0</v>
      </c>
      <c r="M464" s="49"/>
      <c r="N464" s="43"/>
      <c r="O464" s="43"/>
      <c r="P464" s="43"/>
      <c r="Q464" s="43"/>
      <c r="R464" s="43"/>
      <c r="S464" s="43"/>
      <c r="T464" s="43"/>
      <c r="U464" s="91"/>
      <c r="V464" s="43"/>
      <c r="W464" s="43"/>
      <c r="X464" s="43"/>
      <c r="Y464" s="38">
        <f>IF(G464=Precios!$BV$4,Precios!$BY$4,IF(G464=Precios!$BV$5,Precios!$BY$5,IF(G464=Precios!$BV$6,Precios!$BY$6,IF(G464=Precios!$BV$7,Precios!$BY$7,IF(G464=Precios!$BV$8,Precios!$BY$8,IF(G464=Precios!$BV$9,Precios!$BY$9,IF(G464=Precios!$BV$10,Precios!$BY$10,IF(G464=Precios!$BV$11,Precios!$BY$11,IF(G464=Precios!$BV$12,Precios!$BY$12,IF(G464=Precios!$BV$188,Precios!$BY$188,IF(G464=Precios!$BV$14,Precios!$BY$14,IF(G464=Precios!$BV$15,Precios!$BY$15,IF(G464=Precios!$BV$16,Precios!$BY$16,IF(G464=Precios!$BV$17,Precios!$BY$17,IF(G464=Precios!$BV$18,Precios!$BY$18,0)))))))))))))))*H464</f>
        <v>0</v>
      </c>
      <c r="Z464" s="46"/>
      <c r="AA464" s="271"/>
    </row>
    <row r="465" spans="1:27" x14ac:dyDescent="0.25">
      <c r="A465" s="234"/>
      <c r="B465" s="40"/>
      <c r="C465" s="41"/>
      <c r="D465" s="42"/>
      <c r="E465" s="42"/>
      <c r="F465" s="42"/>
      <c r="G465" s="48"/>
      <c r="H465" s="50"/>
      <c r="I465" s="168">
        <f>IF(G465=Precios!$BV$4,Precios!$BW$4,IF(G465=Precios!$BV$5,Precios!$BW$5,IF(G465=Precios!$BV$6,Precios!$BW$6,IF(G465=Precios!$BV$7,Precios!$BW$7,IF(G465=Precios!$BV$8,Precios!$BW$8,IF(G465=Precios!$BV$9,Precios!$BW$9,IF(G465=Precios!$BV$10,Precios!$BW$10,IF(G465=Precios!$BV$11,Precios!$BW$11,IF(G465=Precios!$BV$12,Precios!$BW$12,IF(G465=Precios!$BV$188,Precios!$BW$188,IF(G465=Precios!$BV$14,Precios!$BW$14,IF(G465=Precios!$BV$15,Precios!$BW$15,IF(G465=Precios!$BV$16,Precios!$BW$16,IF(G465=Precios!$BV$17,Precios!$BW$17,IF(G465=Precios!$BV$18,Precios!$BW$18,0)))))))))))))))</f>
        <v>0</v>
      </c>
      <c r="J465" s="50"/>
      <c r="K465" s="169">
        <f>+IF(J465=1,I465,IF(J465=2,I465*(1-Precios!$CB$3),0))</f>
        <v>0</v>
      </c>
      <c r="L465" s="169">
        <f t="shared" si="30"/>
        <v>0</v>
      </c>
      <c r="M465" s="49"/>
      <c r="N465" s="43"/>
      <c r="O465" s="43"/>
      <c r="P465" s="43"/>
      <c r="Q465" s="43"/>
      <c r="R465" s="43"/>
      <c r="S465" s="43"/>
      <c r="T465" s="43"/>
      <c r="U465" s="91"/>
      <c r="V465" s="43"/>
      <c r="W465" s="43"/>
      <c r="X465" s="43"/>
      <c r="Y465" s="38">
        <f>IF(G465=Precios!$BV$4,Precios!$BY$4,IF(G465=Precios!$BV$5,Precios!$BY$5,IF(G465=Precios!$BV$6,Precios!$BY$6,IF(G465=Precios!$BV$7,Precios!$BY$7,IF(G465=Precios!$BV$8,Precios!$BY$8,IF(G465=Precios!$BV$9,Precios!$BY$9,IF(G465=Precios!$BV$10,Precios!$BY$10,IF(G465=Precios!$BV$11,Precios!$BY$11,IF(G465=Precios!$BV$12,Precios!$BY$12,IF(G465=Precios!$BV$188,Precios!$BY$188,IF(G465=Precios!$BV$14,Precios!$BY$14,IF(G465=Precios!$BV$15,Precios!$BY$15,IF(G465=Precios!$BV$16,Precios!$BY$16,IF(G465=Precios!$BV$17,Precios!$BY$17,IF(G465=Precios!$BV$18,Precios!$BY$18,0)))))))))))))))*H465</f>
        <v>0</v>
      </c>
      <c r="Z465" s="46"/>
      <c r="AA465" s="271"/>
    </row>
    <row r="466" spans="1:27" x14ac:dyDescent="0.25">
      <c r="A466" s="234"/>
      <c r="B466" s="40"/>
      <c r="C466" s="41"/>
      <c r="D466" s="42"/>
      <c r="E466" s="42"/>
      <c r="F466" s="42"/>
      <c r="G466" s="48"/>
      <c r="H466" s="50"/>
      <c r="I466" s="168">
        <f>IF(G466=Precios!$BV$4,Precios!$BW$4,IF(G466=Precios!$BV$5,Precios!$BW$5,IF(G466=Precios!$BV$6,Precios!$BW$6,IF(G466=Precios!$BV$7,Precios!$BW$7,IF(G466=Precios!$BV$8,Precios!$BW$8,IF(G466=Precios!$BV$9,Precios!$BW$9,IF(G466=Precios!$BV$10,Precios!$BW$10,IF(G466=Precios!$BV$11,Precios!$BW$11,IF(G466=Precios!$BV$12,Precios!$BW$12,IF(G466=Precios!$BV$188,Precios!$BW$188,IF(G466=Precios!$BV$14,Precios!$BW$14,IF(G466=Precios!$BV$15,Precios!$BW$15,IF(G466=Precios!$BV$16,Precios!$BW$16,IF(G466=Precios!$BV$17,Precios!$BW$17,IF(G466=Precios!$BV$18,Precios!$BW$18,0)))))))))))))))</f>
        <v>0</v>
      </c>
      <c r="J466" s="50"/>
      <c r="K466" s="169">
        <f>+IF(J466=1,I466,IF(J466=2,I466*(1-Precios!$CB$3),0))</f>
        <v>0</v>
      </c>
      <c r="L466" s="169">
        <f t="shared" si="30"/>
        <v>0</v>
      </c>
      <c r="M466" s="49"/>
      <c r="N466" s="43"/>
      <c r="O466" s="43"/>
      <c r="P466" s="43"/>
      <c r="Q466" s="43"/>
      <c r="R466" s="43"/>
      <c r="S466" s="43"/>
      <c r="T466" s="43"/>
      <c r="U466" s="91"/>
      <c r="V466" s="43"/>
      <c r="W466" s="43"/>
      <c r="X466" s="43"/>
      <c r="Y466" s="38">
        <f>IF(G466=Precios!$BV$4,Precios!$BY$4,IF(G466=Precios!$BV$5,Precios!$BY$5,IF(G466=Precios!$BV$6,Precios!$BY$6,IF(G466=Precios!$BV$7,Precios!$BY$7,IF(G466=Precios!$BV$8,Precios!$BY$8,IF(G466=Precios!$BV$9,Precios!$BY$9,IF(G466=Precios!$BV$10,Precios!$BY$10,IF(G466=Precios!$BV$11,Precios!$BY$11,IF(G466=Precios!$BV$12,Precios!$BY$12,IF(G466=Precios!$BV$188,Precios!$BY$188,IF(G466=Precios!$BV$14,Precios!$BY$14,IF(G466=Precios!$BV$15,Precios!$BY$15,IF(G466=Precios!$BV$16,Precios!$BY$16,IF(G466=Precios!$BV$17,Precios!$BY$17,IF(G466=Precios!$BV$18,Precios!$BY$18,0)))))))))))))))*H466</f>
        <v>0</v>
      </c>
      <c r="Z466" s="46"/>
      <c r="AA466" s="271"/>
    </row>
    <row r="467" spans="1:27" ht="15.75" thickBot="1" x14ac:dyDescent="0.3">
      <c r="A467" s="234"/>
      <c r="B467" s="40"/>
      <c r="C467" s="41"/>
      <c r="D467" s="42"/>
      <c r="E467" s="42"/>
      <c r="F467" s="42"/>
      <c r="G467" s="244"/>
      <c r="H467" s="245"/>
      <c r="I467" s="242">
        <f>IF(G467=Precios!$BV$4,Precios!$BW$4,IF(G467=Precios!$BV$5,Precios!$BW$5,IF(G467=Precios!$BV$6,Precios!$BW$6,IF(G467=Precios!$BV$7,Precios!$BW$7,IF(G467=Precios!$BV$8,Precios!$BW$8,IF(G467=Precios!$BV$9,Precios!$BW$9,IF(G467=Precios!$BV$10,Precios!$BW$10,IF(G467=Precios!$BV$11,Precios!$BW$11,IF(G467=Precios!$BV$12,Precios!$BW$12,IF(G467=Precios!$BV$188,Precios!$BW$188,IF(G467=Precios!$BV$14,Precios!$BW$14,IF(G467=Precios!$BV$15,Precios!$BW$15,IF(G467=Precios!$BV$16,Precios!$BW$16,IF(G467=Precios!$BV$17,Precios!$BW$17,IF(G467=Precios!$BV$18,Precios!$BW$18,0)))))))))))))))</f>
        <v>0</v>
      </c>
      <c r="J467" s="245"/>
      <c r="K467" s="246">
        <f>+IF(J467=1,I467,IF(J467=2,I467*(1-Precios!$CB$3),0))</f>
        <v>0</v>
      </c>
      <c r="L467" s="246">
        <f t="shared" si="30"/>
        <v>0</v>
      </c>
      <c r="M467" s="49"/>
      <c r="N467" s="43"/>
      <c r="O467" s="43"/>
      <c r="P467" s="43"/>
      <c r="Q467" s="43"/>
      <c r="R467" s="43"/>
      <c r="S467" s="43"/>
      <c r="T467" s="43"/>
      <c r="U467" s="91"/>
      <c r="V467" s="43"/>
      <c r="W467" s="43"/>
      <c r="X467" s="43"/>
      <c r="Y467" s="281">
        <f>IF(G467=Precios!$BV$4,Precios!$BY$4,IF(G467=Precios!$BV$5,Precios!$BY$5,IF(G467=Precios!$BV$6,Precios!$BY$6,IF(G467=Precios!$BV$7,Precios!$BY$7,IF(G467=Precios!$BV$8,Precios!$BY$8,IF(G467=Precios!$BV$9,Precios!$BY$9,IF(G467=Precios!$BV$10,Precios!$BY$10,IF(G467=Precios!$BV$11,Precios!$BY$11,IF(G467=Precios!$BV$12,Precios!$BY$12,IF(G467=Precios!$BV$188,Precios!$BY$188,IF(G467=Precios!$BV$14,Precios!$BY$14,IF(G467=Precios!$BV$15,Precios!$BY$15,IF(G467=Precios!$BV$16,Precios!$BY$16,IF(G467=Precios!$BV$17,Precios!$BY$17,IF(G467=Precios!$BV$18,Precios!$BY$18,0)))))))))))))))*H467</f>
        <v>0</v>
      </c>
      <c r="Z467" s="46"/>
      <c r="AA467" s="271"/>
    </row>
    <row r="468" spans="1:27" x14ac:dyDescent="0.25">
      <c r="A468" s="225"/>
      <c r="B468" s="226"/>
      <c r="C468" s="227"/>
      <c r="D468" s="228"/>
      <c r="E468" s="228"/>
      <c r="F468" s="228"/>
      <c r="G468" s="230"/>
      <c r="H468" s="231"/>
      <c r="I468" s="232">
        <f>IF(G468=Precios!$BV$4,Precios!$BW$4,IF(G468=Precios!$BV$5,Precios!$BW$5,IF(G468=Precios!$BV$6,Precios!$BW$6,IF(G468=Precios!$BV$7,Precios!$BW$7,IF(G468=Precios!$BV$8,Precios!$BW$8,IF(G468=Precios!$BV$9,Precios!$BW$9,IF(G468=Precios!$BV$10,Precios!$BW$10,IF(G468=Precios!$BV$11,Precios!$BW$11,IF(G468=Precios!$BV$12,Precios!$BW$12,IF(G468=Precios!$BV$188,Precios!$BW$188,IF(G468=Precios!$BV$14,Precios!$BW$14,IF(G468=Precios!$BV$15,Precios!$BW$15,IF(G468=Precios!$BV$16,Precios!$BW$16,IF(G468=Precios!$BV$17,Precios!$BW$17,IF(G468=Precios!$BV$18,Precios!$BW$18,0)))))))))))))))</f>
        <v>0</v>
      </c>
      <c r="J468" s="230"/>
      <c r="K468" s="233">
        <f>+IF(J468=1,I468,IF(J468=2,I468*(1-Precios!$CB$3),0))</f>
        <v>0</v>
      </c>
      <c r="L468" s="233">
        <f t="shared" si="30"/>
        <v>0</v>
      </c>
      <c r="M468" s="259">
        <f>+SUM(L468:L472)</f>
        <v>0</v>
      </c>
      <c r="N468" s="260">
        <f>+M468+P468+R468+S468</f>
        <v>0</v>
      </c>
      <c r="O468" s="261">
        <f>+IF(J468=1,N468*$O$457,0)</f>
        <v>0</v>
      </c>
      <c r="P468" s="262"/>
      <c r="Q468" s="263">
        <f>+N468-SUM(O468:P468)</f>
        <v>0</v>
      </c>
      <c r="R468" s="262"/>
      <c r="S468" s="262"/>
      <c r="T468" s="262"/>
      <c r="U468" s="264" t="e">
        <f>+(+O468+#REF!)/M468</f>
        <v>#REF!</v>
      </c>
      <c r="V468" s="265">
        <f>+Q468-SUM(R468:T468)</f>
        <v>0</v>
      </c>
      <c r="W468" s="266">
        <f>IF(J468=2,V468,0)</f>
        <v>0</v>
      </c>
      <c r="X468" s="267">
        <f>IF(J468=1,V468,0)</f>
        <v>0</v>
      </c>
      <c r="Y468" s="268">
        <f>IF(G468=Precios!$BV$4,Precios!$BY$4,IF(G468=Precios!$BV$5,Precios!$BY$5,IF(G468=Precios!$BV$6,Precios!$BY$6,IF(G468=Precios!$BV$7,Precios!$BY$7,IF(G468=Precios!$BV$8,Precios!$BY$8,IF(G468=Precios!$BV$9,Precios!$BY$9,IF(G468=Precios!$BV$10,Precios!$BY$10,IF(G468=Precios!$BV$11,Precios!$BY$11,IF(G468=Precios!$BV$12,Precios!$BY$12,IF(G468=Precios!$BV$188,Precios!$BY$188,IF(G468=Precios!$BV$14,Precios!$BY$14,IF(G468=Precios!$BV$15,Precios!$BY$15,IF(G468=Precios!$BV$16,Precios!$BY$16,IF(G468=Precios!$BV$17,Precios!$BY$17,IF(G468=Precios!$BV$18,Precios!$BY$18,0)))))))))))))))*H468</f>
        <v>0</v>
      </c>
      <c r="Z468" s="269">
        <f>+V468-SUM(Y468:Y472)</f>
        <v>0</v>
      </c>
      <c r="AA468" s="270" t="e">
        <f>+Z468/M468</f>
        <v>#DIV/0!</v>
      </c>
    </row>
    <row r="469" spans="1:27" x14ac:dyDescent="0.25">
      <c r="A469" s="234"/>
      <c r="B469" s="40"/>
      <c r="C469" s="41"/>
      <c r="D469" s="42"/>
      <c r="E469" s="42"/>
      <c r="F469" s="42"/>
      <c r="G469" s="48"/>
      <c r="H469" s="50"/>
      <c r="I469" s="168">
        <f>IF(G469=Precios!$BV$4,Precios!$BW$4,IF(G469=Precios!$BV$5,Precios!$BW$5,IF(G469=Precios!$BV$6,Precios!$BW$6,IF(G469=Precios!$BV$7,Precios!$BW$7,IF(G469=Precios!$BV$8,Precios!$BW$8,IF(G469=Precios!$BV$9,Precios!$BW$9,IF(G469=Precios!$BV$10,Precios!$BW$10,IF(G469=Precios!$BV$11,Precios!$BW$11,IF(G469=Precios!$BV$12,Precios!$BW$12,IF(G469=Precios!$BV$188,Precios!$BW$188,IF(G469=Precios!$BV$14,Precios!$BW$14,IF(G469=Precios!$BV$15,Precios!$BW$15,IF(G469=Precios!$BV$16,Precios!$BW$16,IF(G469=Precios!$BV$17,Precios!$BW$17,IF(G469=Precios!$BV$18,Precios!$BW$18,0)))))))))))))))</f>
        <v>0</v>
      </c>
      <c r="J469" s="50"/>
      <c r="K469" s="169">
        <f>+IF(J469=1,I469,IF(J469=2,I469*(1-Precios!$CB$3),0))</f>
        <v>0</v>
      </c>
      <c r="L469" s="169">
        <f t="shared" si="30"/>
        <v>0</v>
      </c>
      <c r="M469" s="49"/>
      <c r="N469" s="43"/>
      <c r="O469" s="43"/>
      <c r="P469" s="43"/>
      <c r="Q469" s="43"/>
      <c r="R469" s="43"/>
      <c r="S469" s="43"/>
      <c r="T469" s="43"/>
      <c r="U469" s="91"/>
      <c r="V469" s="43"/>
      <c r="W469" s="43"/>
      <c r="X469" s="43"/>
      <c r="Y469" s="38">
        <f>IF(G469=Precios!$BV$4,Precios!$BY$4,IF(G469=Precios!$BV$5,Precios!$BY$5,IF(G469=Precios!$BV$6,Precios!$BY$6,IF(G469=Precios!$BV$7,Precios!$BY$7,IF(G469=Precios!$BV$8,Precios!$BY$8,IF(G469=Precios!$BV$9,Precios!$BY$9,IF(G469=Precios!$BV$10,Precios!$BY$10,IF(G469=Precios!$BV$11,Precios!$BY$11,IF(G469=Precios!$BV$12,Precios!$BY$12,IF(G469=Precios!$BV$188,Precios!$BY$188,IF(G469=Precios!$BV$14,Precios!$BY$14,IF(G469=Precios!$BV$15,Precios!$BY$15,IF(G469=Precios!$BV$16,Precios!$BY$16,IF(G469=Precios!$BV$17,Precios!$BY$17,IF(G469=Precios!$BV$18,Precios!$BY$18,0)))))))))))))))*H469</f>
        <v>0</v>
      </c>
      <c r="Z469" s="46"/>
      <c r="AA469" s="271"/>
    </row>
    <row r="470" spans="1:27" x14ac:dyDescent="0.25">
      <c r="A470" s="234"/>
      <c r="B470" s="40"/>
      <c r="C470" s="41"/>
      <c r="D470" s="42"/>
      <c r="E470" s="42"/>
      <c r="F470" s="42"/>
      <c r="G470" s="48"/>
      <c r="H470" s="50"/>
      <c r="I470" s="168">
        <f>IF(G470=Precios!$BV$4,Precios!$BW$4,IF(G470=Precios!$BV$5,Precios!$BW$5,IF(G470=Precios!$BV$6,Precios!$BW$6,IF(G470=Precios!$BV$7,Precios!$BW$7,IF(G470=Precios!$BV$8,Precios!$BW$8,IF(G470=Precios!$BV$9,Precios!$BW$9,IF(G470=Precios!$BV$10,Precios!$BW$10,IF(G470=Precios!$BV$11,Precios!$BW$11,IF(G470=Precios!$BV$12,Precios!$BW$12,IF(G470=Precios!$BV$188,Precios!$BW$188,IF(G470=Precios!$BV$14,Precios!$BW$14,IF(G470=Precios!$BV$15,Precios!$BW$15,IF(G470=Precios!$BV$16,Precios!$BW$16,IF(G470=Precios!$BV$17,Precios!$BW$17,IF(G470=Precios!$BV$18,Precios!$BW$18,0)))))))))))))))</f>
        <v>0</v>
      </c>
      <c r="J470" s="50"/>
      <c r="K470" s="169">
        <f>+IF(J470=1,I470,IF(J470=2,I470*(1-Precios!$CB$3),0))</f>
        <v>0</v>
      </c>
      <c r="L470" s="169">
        <f t="shared" si="30"/>
        <v>0</v>
      </c>
      <c r="M470" s="49"/>
      <c r="N470" s="43"/>
      <c r="O470" s="43"/>
      <c r="P470" s="43"/>
      <c r="Q470" s="43"/>
      <c r="R470" s="43"/>
      <c r="S470" s="43"/>
      <c r="T470" s="43"/>
      <c r="U470" s="91"/>
      <c r="V470" s="43"/>
      <c r="W470" s="43"/>
      <c r="X470" s="43"/>
      <c r="Y470" s="38">
        <f>IF(G470=Precios!$BV$4,Precios!$BY$4,IF(G470=Precios!$BV$5,Precios!$BY$5,IF(G470=Precios!$BV$6,Precios!$BY$6,IF(G470=Precios!$BV$7,Precios!$BY$7,IF(G470=Precios!$BV$8,Precios!$BY$8,IF(G470=Precios!$BV$9,Precios!$BY$9,IF(G470=Precios!$BV$10,Precios!$BY$10,IF(G470=Precios!$BV$11,Precios!$BY$11,IF(G470=Precios!$BV$12,Precios!$BY$12,IF(G470=Precios!$BV$188,Precios!$BY$188,IF(G470=Precios!$BV$14,Precios!$BY$14,IF(G470=Precios!$BV$15,Precios!$BY$15,IF(G470=Precios!$BV$16,Precios!$BY$16,IF(G470=Precios!$BV$17,Precios!$BY$17,IF(G470=Precios!$BV$18,Precios!$BY$18,0)))))))))))))))*H470</f>
        <v>0</v>
      </c>
      <c r="Z470" s="46"/>
      <c r="AA470" s="271"/>
    </row>
    <row r="471" spans="1:27" x14ac:dyDescent="0.25">
      <c r="A471" s="234"/>
      <c r="B471" s="40"/>
      <c r="C471" s="41"/>
      <c r="D471" s="42"/>
      <c r="E471" s="42"/>
      <c r="F471" s="42"/>
      <c r="G471" s="48"/>
      <c r="H471" s="50"/>
      <c r="I471" s="168">
        <f>IF(G471=Precios!$BV$4,Precios!$BW$4,IF(G471=Precios!$BV$5,Precios!$BW$5,IF(G471=Precios!$BV$6,Precios!$BW$6,IF(G471=Precios!$BV$7,Precios!$BW$7,IF(G471=Precios!$BV$8,Precios!$BW$8,IF(G471=Precios!$BV$9,Precios!$BW$9,IF(G471=Precios!$BV$10,Precios!$BW$10,IF(G471=Precios!$BV$11,Precios!$BW$11,IF(G471=Precios!$BV$12,Precios!$BW$12,IF(G471=Precios!$BV$188,Precios!$BW$188,IF(G471=Precios!$BV$14,Precios!$BW$14,IF(G471=Precios!$BV$15,Precios!$BW$15,IF(G471=Precios!$BV$16,Precios!$BW$16,IF(G471=Precios!$BV$17,Precios!$BW$17,IF(G471=Precios!$BV$18,Precios!$BW$18,0)))))))))))))))</f>
        <v>0</v>
      </c>
      <c r="J471" s="50"/>
      <c r="K471" s="169">
        <f>+IF(J471=1,I471,IF(J471=2,I471*(1-Precios!$CB$3),0))</f>
        <v>0</v>
      </c>
      <c r="L471" s="169">
        <f t="shared" si="30"/>
        <v>0</v>
      </c>
      <c r="M471" s="49"/>
      <c r="N471" s="43"/>
      <c r="O471" s="43"/>
      <c r="P471" s="43"/>
      <c r="Q471" s="43"/>
      <c r="R471" s="43"/>
      <c r="S471" s="43"/>
      <c r="T471" s="43"/>
      <c r="U471" s="91"/>
      <c r="V471" s="43"/>
      <c r="W471" s="43"/>
      <c r="X471" s="43"/>
      <c r="Y471" s="38">
        <f>IF(G471=Precios!$BV$4,Precios!$BY$4,IF(G471=Precios!$BV$5,Precios!$BY$5,IF(G471=Precios!$BV$6,Precios!$BY$6,IF(G471=Precios!$BV$7,Precios!$BY$7,IF(G471=Precios!$BV$8,Precios!$BY$8,IF(G471=Precios!$BV$9,Precios!$BY$9,IF(G471=Precios!$BV$10,Precios!$BY$10,IF(G471=Precios!$BV$11,Precios!$BY$11,IF(G471=Precios!$BV$12,Precios!$BY$12,IF(G471=Precios!$BV$188,Precios!$BY$188,IF(G471=Precios!$BV$14,Precios!$BY$14,IF(G471=Precios!$BV$15,Precios!$BY$15,IF(G471=Precios!$BV$16,Precios!$BY$16,IF(G471=Precios!$BV$17,Precios!$BY$17,IF(G471=Precios!$BV$18,Precios!$BY$18,0)))))))))))))))*H471</f>
        <v>0</v>
      </c>
      <c r="Z471" s="46"/>
      <c r="AA471" s="271"/>
    </row>
    <row r="472" spans="1:27" ht="15.75" thickBot="1" x14ac:dyDescent="0.3">
      <c r="A472" s="236"/>
      <c r="B472" s="237"/>
      <c r="C472" s="247"/>
      <c r="D472" s="239"/>
      <c r="E472" s="239"/>
      <c r="F472" s="239"/>
      <c r="G472" s="240"/>
      <c r="H472" s="241"/>
      <c r="I472" s="242">
        <f>IF(G472=Precios!$BV$4,Precios!$BW$4,IF(G472=Precios!$BV$5,Precios!$BW$5,IF(G472=Precios!$BV$6,Precios!$BW$6,IF(G472=Precios!$BV$7,Precios!$BW$7,IF(G472=Precios!$BV$8,Precios!$BW$8,IF(G472=Precios!$BV$9,Precios!$BW$9,IF(G472=Precios!$BV$10,Precios!$BW$10,IF(G472=Precios!$BV$11,Precios!$BW$11,IF(G472=Precios!$BV$12,Precios!$BW$12,IF(G472=Precios!$BV$188,Precios!$BW$188,IF(G472=Precios!$BV$14,Precios!$BW$14,IF(G472=Precios!$BV$15,Precios!$BW$15,IF(G472=Precios!$BV$16,Precios!$BW$16,IF(G472=Precios!$BV$17,Precios!$BW$17,IF(G472=Precios!$BV$18,Precios!$BW$18,0)))))))))))))))</f>
        <v>0</v>
      </c>
      <c r="J472" s="241"/>
      <c r="K472" s="243">
        <f>+IF(J472=1,I472,IF(J472=2,I472*(1-Precios!$CB$3),0))</f>
        <v>0</v>
      </c>
      <c r="L472" s="243">
        <f t="shared" si="30"/>
        <v>0</v>
      </c>
      <c r="M472" s="272"/>
      <c r="N472" s="273"/>
      <c r="O472" s="273"/>
      <c r="P472" s="273"/>
      <c r="Q472" s="273"/>
      <c r="R472" s="273"/>
      <c r="S472" s="273"/>
      <c r="T472" s="273"/>
      <c r="U472" s="274"/>
      <c r="V472" s="273"/>
      <c r="W472" s="273"/>
      <c r="X472" s="273"/>
      <c r="Y472" s="281">
        <f>IF(G472=Precios!$BV$4,Precios!$BY$4,IF(G472=Precios!$BV$5,Precios!$BY$5,IF(G472=Precios!$BV$6,Precios!$BY$6,IF(G472=Precios!$BV$7,Precios!$BY$7,IF(G472=Precios!$BV$8,Precios!$BY$8,IF(G472=Precios!$BV$9,Precios!$BY$9,IF(G472=Precios!$BV$10,Precios!$BY$10,IF(G472=Precios!$BV$11,Precios!$BY$11,IF(G472=Precios!$BV$12,Precios!$BY$12,IF(G472=Precios!$BV$188,Precios!$BY$188,IF(G472=Precios!$BV$14,Precios!$BY$14,IF(G472=Precios!$BV$15,Precios!$BY$15,IF(G472=Precios!$BV$16,Precios!$BY$16,IF(G472=Precios!$BV$17,Precios!$BY$17,IF(G472=Precios!$BV$18,Precios!$BY$18,0)))))))))))))))*H472</f>
        <v>0</v>
      </c>
      <c r="Z472" s="275"/>
      <c r="AA472" s="276"/>
    </row>
    <row r="473" spans="1:27" x14ac:dyDescent="0.25">
      <c r="A473" s="278"/>
      <c r="B473" s="201"/>
      <c r="C473" s="219"/>
      <c r="D473" s="220"/>
      <c r="E473" s="220"/>
      <c r="F473" s="220"/>
      <c r="G473" s="222"/>
      <c r="H473" s="223"/>
      <c r="I473" s="232">
        <f>IF(G473=Precios!$BV$4,Precios!$BW$4,IF(G473=Precios!$BV$5,Precios!$BW$5,IF(G473=Precios!$BV$6,Precios!$BW$6,IF(G473=Precios!$BV$7,Precios!$BW$7,IF(G473=Precios!$BV$8,Precios!$BW$8,IF(G473=Precios!$BV$9,Precios!$BW$9,IF(G473=Precios!$BV$10,Precios!$BW$10,IF(G473=Precios!$BV$11,Precios!$BW$11,IF(G473=Precios!$BV$12,Precios!$BW$12,IF(G473=Precios!$BV$188,Precios!$BW$188,IF(G473=Precios!$BV$14,Precios!$BW$14,IF(G473=Precios!$BV$15,Precios!$BW$15,IF(G473=Precios!$BV$16,Precios!$BW$16,IF(G473=Precios!$BV$17,Precios!$BW$17,IF(G473=Precios!$BV$18,Precios!$BW$18,0)))))))))))))))</f>
        <v>0</v>
      </c>
      <c r="J473" s="222"/>
      <c r="K473" s="224">
        <f>+IF(J473=1,I473,IF(J473=2,I473*(1-Precios!$CB$3),0))</f>
        <v>0</v>
      </c>
      <c r="L473" s="224">
        <f t="shared" si="30"/>
        <v>0</v>
      </c>
      <c r="M473" s="251">
        <f>+SUM(L473:L477)</f>
        <v>0</v>
      </c>
      <c r="N473" s="252">
        <f>+M473+P473+R473+S473</f>
        <v>0</v>
      </c>
      <c r="O473" s="253">
        <f>+IF(J473=1,N473*$O$457,0)</f>
        <v>0</v>
      </c>
      <c r="P473" s="39"/>
      <c r="Q473" s="29">
        <f>+N473-SUM(O473:P473)</f>
        <v>0</v>
      </c>
      <c r="R473" s="39"/>
      <c r="S473" s="39"/>
      <c r="T473" s="39"/>
      <c r="U473" s="254" t="e">
        <f>+(+O473+#REF!)/M473</f>
        <v>#REF!</v>
      </c>
      <c r="V473" s="255">
        <f>+Q473-SUM(R473:T473)</f>
        <v>0</v>
      </c>
      <c r="W473" s="256">
        <f>IF(J473=2,V473,0)</f>
        <v>0</v>
      </c>
      <c r="X473" s="257">
        <f>IF(J473=1,V473,0)</f>
        <v>0</v>
      </c>
      <c r="Y473" s="268">
        <f>IF(G473=Precios!$BV$4,Precios!$BY$4,IF(G473=Precios!$BV$5,Precios!$BY$5,IF(G473=Precios!$BV$6,Precios!$BY$6,IF(G473=Precios!$BV$7,Precios!$BY$7,IF(G473=Precios!$BV$8,Precios!$BY$8,IF(G473=Precios!$BV$9,Precios!$BY$9,IF(G473=Precios!$BV$10,Precios!$BY$10,IF(G473=Precios!$BV$11,Precios!$BY$11,IF(G473=Precios!$BV$12,Precios!$BY$12,IF(G473=Precios!$BV$188,Precios!$BY$188,IF(G473=Precios!$BV$14,Precios!$BY$14,IF(G473=Precios!$BV$15,Precios!$BY$15,IF(G473=Precios!$BV$16,Precios!$BY$16,IF(G473=Precios!$BV$17,Precios!$BY$17,IF(G473=Precios!$BV$18,Precios!$BY$18,0)))))))))))))))*H473</f>
        <v>0</v>
      </c>
      <c r="Z473" s="258">
        <f>+V473-SUM(Y473:Y477)</f>
        <v>0</v>
      </c>
      <c r="AA473" s="279" t="e">
        <f>+Z473/M473</f>
        <v>#DIV/0!</v>
      </c>
    </row>
    <row r="474" spans="1:27" x14ac:dyDescent="0.25">
      <c r="A474" s="234"/>
      <c r="B474" s="40"/>
      <c r="C474" s="41"/>
      <c r="D474" s="42"/>
      <c r="E474" s="42"/>
      <c r="F474" s="42"/>
      <c r="G474" s="48"/>
      <c r="H474" s="50"/>
      <c r="I474" s="168">
        <f>IF(G474=Precios!$BV$4,Precios!$BW$4,IF(G474=Precios!$BV$5,Precios!$BW$5,IF(G474=Precios!$BV$6,Precios!$BW$6,IF(G474=Precios!$BV$7,Precios!$BW$7,IF(G474=Precios!$BV$8,Precios!$BW$8,IF(G474=Precios!$BV$9,Precios!$BW$9,IF(G474=Precios!$BV$10,Precios!$BW$10,IF(G474=Precios!$BV$11,Precios!$BW$11,IF(G474=Precios!$BV$12,Precios!$BW$12,IF(G474=Precios!$BV$188,Precios!$BW$188,IF(G474=Precios!$BV$14,Precios!$BW$14,IF(G474=Precios!$BV$15,Precios!$BW$15,IF(G474=Precios!$BV$16,Precios!$BW$16,IF(G474=Precios!$BV$17,Precios!$BW$17,IF(G474=Precios!$BV$18,Precios!$BW$18,0)))))))))))))))</f>
        <v>0</v>
      </c>
      <c r="J474" s="50"/>
      <c r="K474" s="169">
        <f>+IF(J474=1,I474,IF(J474=2,I474*(1-Precios!$CB$3),0))</f>
        <v>0</v>
      </c>
      <c r="L474" s="169">
        <f t="shared" si="30"/>
        <v>0</v>
      </c>
      <c r="M474" s="49"/>
      <c r="N474" s="43"/>
      <c r="O474" s="43"/>
      <c r="P474" s="43"/>
      <c r="Q474" s="43"/>
      <c r="R474" s="43"/>
      <c r="S474" s="43"/>
      <c r="T474" s="43"/>
      <c r="U474" s="91"/>
      <c r="V474" s="43"/>
      <c r="W474" s="43"/>
      <c r="X474" s="43"/>
      <c r="Y474" s="38">
        <f>IF(G474=Precios!$BV$4,Precios!$BY$4,IF(G474=Precios!$BV$5,Precios!$BY$5,IF(G474=Precios!$BV$6,Precios!$BY$6,IF(G474=Precios!$BV$7,Precios!$BY$7,IF(G474=Precios!$BV$8,Precios!$BY$8,IF(G474=Precios!$BV$9,Precios!$BY$9,IF(G474=Precios!$BV$10,Precios!$BY$10,IF(G474=Precios!$BV$11,Precios!$BY$11,IF(G474=Precios!$BV$12,Precios!$BY$12,IF(G474=Precios!$BV$188,Precios!$BY$188,IF(G474=Precios!$BV$14,Precios!$BY$14,IF(G474=Precios!$BV$15,Precios!$BY$15,IF(G474=Precios!$BV$16,Precios!$BY$16,IF(G474=Precios!$BV$17,Precios!$BY$17,IF(G474=Precios!$BV$18,Precios!$BY$18,0)))))))))))))))*H474</f>
        <v>0</v>
      </c>
      <c r="Z474" s="46"/>
      <c r="AA474" s="271"/>
    </row>
    <row r="475" spans="1:27" x14ac:dyDescent="0.25">
      <c r="A475" s="234"/>
      <c r="B475" s="40"/>
      <c r="C475" s="41"/>
      <c r="D475" s="42"/>
      <c r="E475" s="42"/>
      <c r="F475" s="42"/>
      <c r="G475" s="48"/>
      <c r="H475" s="50"/>
      <c r="I475" s="168">
        <f>IF(G475=Precios!$BV$4,Precios!$BW$4,IF(G475=Precios!$BV$5,Precios!$BW$5,IF(G475=Precios!$BV$6,Precios!$BW$6,IF(G475=Precios!$BV$7,Precios!$BW$7,IF(G475=Precios!$BV$8,Precios!$BW$8,IF(G475=Precios!$BV$9,Precios!$BW$9,IF(G475=Precios!$BV$10,Precios!$BW$10,IF(G475=Precios!$BV$11,Precios!$BW$11,IF(G475=Precios!$BV$12,Precios!$BW$12,IF(G475=Precios!$BV$188,Precios!$BW$188,IF(G475=Precios!$BV$14,Precios!$BW$14,IF(G475=Precios!$BV$15,Precios!$BW$15,IF(G475=Precios!$BV$16,Precios!$BW$16,IF(G475=Precios!$BV$17,Precios!$BW$17,IF(G475=Precios!$BV$18,Precios!$BW$18,0)))))))))))))))</f>
        <v>0</v>
      </c>
      <c r="J475" s="50"/>
      <c r="K475" s="169">
        <f>+IF(J475=1,I475,IF(J475=2,I475*(1-Precios!$CB$3),0))</f>
        <v>0</v>
      </c>
      <c r="L475" s="169">
        <f t="shared" si="30"/>
        <v>0</v>
      </c>
      <c r="M475" s="49"/>
      <c r="N475" s="43"/>
      <c r="O475" s="43"/>
      <c r="P475" s="43"/>
      <c r="Q475" s="43"/>
      <c r="R475" s="43"/>
      <c r="S475" s="43"/>
      <c r="T475" s="43"/>
      <c r="U475" s="91"/>
      <c r="V475" s="43"/>
      <c r="W475" s="43"/>
      <c r="X475" s="43"/>
      <c r="Y475" s="38">
        <f>IF(G475=Precios!$BV$4,Precios!$BY$4,IF(G475=Precios!$BV$5,Precios!$BY$5,IF(G475=Precios!$BV$6,Precios!$BY$6,IF(G475=Precios!$BV$7,Precios!$BY$7,IF(G475=Precios!$BV$8,Precios!$BY$8,IF(G475=Precios!$BV$9,Precios!$BY$9,IF(G475=Precios!$BV$10,Precios!$BY$10,IF(G475=Precios!$BV$11,Precios!$BY$11,IF(G475=Precios!$BV$12,Precios!$BY$12,IF(G475=Precios!$BV$188,Precios!$BY$188,IF(G475=Precios!$BV$14,Precios!$BY$14,IF(G475=Precios!$BV$15,Precios!$BY$15,IF(G475=Precios!$BV$16,Precios!$BY$16,IF(G475=Precios!$BV$17,Precios!$BY$17,IF(G475=Precios!$BV$18,Precios!$BY$18,0)))))))))))))))*H475</f>
        <v>0</v>
      </c>
      <c r="Z475" s="46"/>
      <c r="AA475" s="271"/>
    </row>
    <row r="476" spans="1:27" x14ac:dyDescent="0.25">
      <c r="A476" s="234"/>
      <c r="B476" s="40"/>
      <c r="C476" s="41"/>
      <c r="D476" s="42"/>
      <c r="E476" s="42"/>
      <c r="F476" s="42"/>
      <c r="G476" s="48"/>
      <c r="H476" s="50"/>
      <c r="I476" s="168">
        <f>IF(G476=Precios!$BV$4,Precios!$BW$4,IF(G476=Precios!$BV$5,Precios!$BW$5,IF(G476=Precios!$BV$6,Precios!$BW$6,IF(G476=Precios!$BV$7,Precios!$BW$7,IF(G476=Precios!$BV$8,Precios!$BW$8,IF(G476=Precios!$BV$9,Precios!$BW$9,IF(G476=Precios!$BV$10,Precios!$BW$10,IF(G476=Precios!$BV$11,Precios!$BW$11,IF(G476=Precios!$BV$12,Precios!$BW$12,IF(G476=Precios!$BV$188,Precios!$BW$188,IF(G476=Precios!$BV$14,Precios!$BW$14,IF(G476=Precios!$BV$15,Precios!$BW$15,IF(G476=Precios!$BV$16,Precios!$BW$16,IF(G476=Precios!$BV$17,Precios!$BW$17,IF(G476=Precios!$BV$18,Precios!$BW$18,0)))))))))))))))</f>
        <v>0</v>
      </c>
      <c r="J476" s="50"/>
      <c r="K476" s="169">
        <f>+IF(J476=1,I476,IF(J476=2,I476*(1-Precios!$CB$3),0))</f>
        <v>0</v>
      </c>
      <c r="L476" s="169">
        <f t="shared" si="30"/>
        <v>0</v>
      </c>
      <c r="M476" s="49"/>
      <c r="N476" s="43"/>
      <c r="O476" s="43"/>
      <c r="P476" s="43"/>
      <c r="Q476" s="43"/>
      <c r="R476" s="43"/>
      <c r="S476" s="43"/>
      <c r="T476" s="43"/>
      <c r="U476" s="91"/>
      <c r="V476" s="43"/>
      <c r="W476" s="43"/>
      <c r="X476" s="43"/>
      <c r="Y476" s="38">
        <f>IF(G476=Precios!$BV$4,Precios!$BY$4,IF(G476=Precios!$BV$5,Precios!$BY$5,IF(G476=Precios!$BV$6,Precios!$BY$6,IF(G476=Precios!$BV$7,Precios!$BY$7,IF(G476=Precios!$BV$8,Precios!$BY$8,IF(G476=Precios!$BV$9,Precios!$BY$9,IF(G476=Precios!$BV$10,Precios!$BY$10,IF(G476=Precios!$BV$11,Precios!$BY$11,IF(G476=Precios!$BV$12,Precios!$BY$12,IF(G476=Precios!$BV$188,Precios!$BY$188,IF(G476=Precios!$BV$14,Precios!$BY$14,IF(G476=Precios!$BV$15,Precios!$BY$15,IF(G476=Precios!$BV$16,Precios!$BY$16,IF(G476=Precios!$BV$17,Precios!$BY$17,IF(G476=Precios!$BV$18,Precios!$BY$18,0)))))))))))))))*H476</f>
        <v>0</v>
      </c>
      <c r="Z476" s="46"/>
      <c r="AA476" s="271"/>
    </row>
    <row r="477" spans="1:27" ht="15.75" thickBot="1" x14ac:dyDescent="0.3">
      <c r="A477" s="234"/>
      <c r="B477" s="40"/>
      <c r="C477" s="41"/>
      <c r="D477" s="42"/>
      <c r="E477" s="42"/>
      <c r="F477" s="42"/>
      <c r="G477" s="244"/>
      <c r="H477" s="245"/>
      <c r="I477" s="242">
        <f>IF(G477=Precios!$BV$4,Precios!$BW$4,IF(G477=Precios!$BV$5,Precios!$BW$5,IF(G477=Precios!$BV$6,Precios!$BW$6,IF(G477=Precios!$BV$7,Precios!$BW$7,IF(G477=Precios!$BV$8,Precios!$BW$8,IF(G477=Precios!$BV$9,Precios!$BW$9,IF(G477=Precios!$BV$10,Precios!$BW$10,IF(G477=Precios!$BV$11,Precios!$BW$11,IF(G477=Precios!$BV$12,Precios!$BW$12,IF(G477=Precios!$BV$188,Precios!$BW$188,IF(G477=Precios!$BV$14,Precios!$BW$14,IF(G477=Precios!$BV$15,Precios!$BW$15,IF(G477=Precios!$BV$16,Precios!$BW$16,IF(G477=Precios!$BV$17,Precios!$BW$17,IF(G477=Precios!$BV$18,Precios!$BW$18,0)))))))))))))))</f>
        <v>0</v>
      </c>
      <c r="J477" s="245"/>
      <c r="K477" s="246">
        <f>+IF(J477=1,I477,IF(J477=2,I477*(1-Precios!$CB$3),0))</f>
        <v>0</v>
      </c>
      <c r="L477" s="246">
        <f t="shared" si="30"/>
        <v>0</v>
      </c>
      <c r="M477" s="49"/>
      <c r="N477" s="43"/>
      <c r="O477" s="43"/>
      <c r="P477" s="43"/>
      <c r="Q477" s="43"/>
      <c r="R477" s="43"/>
      <c r="S477" s="43"/>
      <c r="T477" s="43"/>
      <c r="U477" s="91"/>
      <c r="V477" s="43"/>
      <c r="W477" s="43"/>
      <c r="X477" s="43"/>
      <c r="Y477" s="281">
        <f>IF(G477=Precios!$BV$4,Precios!$BY$4,IF(G477=Precios!$BV$5,Precios!$BY$5,IF(G477=Precios!$BV$6,Precios!$BY$6,IF(G477=Precios!$BV$7,Precios!$BY$7,IF(G477=Precios!$BV$8,Precios!$BY$8,IF(G477=Precios!$BV$9,Precios!$BY$9,IF(G477=Precios!$BV$10,Precios!$BY$10,IF(G477=Precios!$BV$11,Precios!$BY$11,IF(G477=Precios!$BV$12,Precios!$BY$12,IF(G477=Precios!$BV$188,Precios!$BY$188,IF(G477=Precios!$BV$14,Precios!$BY$14,IF(G477=Precios!$BV$15,Precios!$BY$15,IF(G477=Precios!$BV$16,Precios!$BY$16,IF(G477=Precios!$BV$17,Precios!$BY$17,IF(G477=Precios!$BV$18,Precios!$BY$18,0)))))))))))))))*H477</f>
        <v>0</v>
      </c>
      <c r="Z477" s="46"/>
      <c r="AA477" s="271"/>
    </row>
    <row r="478" spans="1:27" x14ac:dyDescent="0.25">
      <c r="A478" s="225"/>
      <c r="B478" s="226"/>
      <c r="C478" s="227"/>
      <c r="D478" s="228"/>
      <c r="E478" s="228"/>
      <c r="F478" s="228"/>
      <c r="G478" s="230"/>
      <c r="H478" s="231"/>
      <c r="I478" s="232">
        <f>IF(G478=Precios!$BV$4,Precios!$BW$4,IF(G478=Precios!$BV$5,Precios!$BW$5,IF(G478=Precios!$BV$6,Precios!$BW$6,IF(G478=Precios!$BV$7,Precios!$BW$7,IF(G478=Precios!$BV$8,Precios!$BW$8,IF(G478=Precios!$BV$9,Precios!$BW$9,IF(G478=Precios!$BV$10,Precios!$BW$10,IF(G478=Precios!$BV$11,Precios!$BW$11,IF(G478=Precios!$BV$12,Precios!$BW$12,IF(G478=Precios!$BV$188,Precios!$BW$188,IF(G478=Precios!$BV$14,Precios!$BW$14,IF(G478=Precios!$BV$15,Precios!$BW$15,IF(G478=Precios!$BV$16,Precios!$BW$16,IF(G478=Precios!$BV$17,Precios!$BW$17,IF(G478=Precios!$BV$18,Precios!$BW$18,0)))))))))))))))</f>
        <v>0</v>
      </c>
      <c r="J478" s="230"/>
      <c r="K478" s="233">
        <f>+IF(J478=1,I478,IF(J478=2,I478*(1-Precios!$CB$3),0))</f>
        <v>0</v>
      </c>
      <c r="L478" s="233">
        <f t="shared" si="30"/>
        <v>0</v>
      </c>
      <c r="M478" s="259">
        <f>+SUM(L478:L482)</f>
        <v>0</v>
      </c>
      <c r="N478" s="260">
        <f>+M478+P478+R478+S478</f>
        <v>0</v>
      </c>
      <c r="O478" s="261">
        <f>+IF(J478=1,N478*$O$457,0)</f>
        <v>0</v>
      </c>
      <c r="P478" s="262"/>
      <c r="Q478" s="263">
        <f>+N478-SUM(O478:P478)</f>
        <v>0</v>
      </c>
      <c r="R478" s="262"/>
      <c r="S478" s="262"/>
      <c r="T478" s="262"/>
      <c r="U478" s="264" t="e">
        <f>+(+O478+#REF!)/M478</f>
        <v>#REF!</v>
      </c>
      <c r="V478" s="265">
        <f>+Q478-SUM(R478:T478)</f>
        <v>0</v>
      </c>
      <c r="W478" s="266">
        <f>IF(J478=2,V478,0)</f>
        <v>0</v>
      </c>
      <c r="X478" s="267">
        <f>IF(J478=1,V478,0)</f>
        <v>0</v>
      </c>
      <c r="Y478" s="268">
        <f>IF(G478=Precios!$BV$4,Precios!$BY$4,IF(G478=Precios!$BV$5,Precios!$BY$5,IF(G478=Precios!$BV$6,Precios!$BY$6,IF(G478=Precios!$BV$7,Precios!$BY$7,IF(G478=Precios!$BV$8,Precios!$BY$8,IF(G478=Precios!$BV$9,Precios!$BY$9,IF(G478=Precios!$BV$10,Precios!$BY$10,IF(G478=Precios!$BV$11,Precios!$BY$11,IF(G478=Precios!$BV$12,Precios!$BY$12,IF(G478=Precios!$BV$188,Precios!$BY$188,IF(G478=Precios!$BV$14,Precios!$BY$14,IF(G478=Precios!$BV$15,Precios!$BY$15,IF(G478=Precios!$BV$16,Precios!$BY$16,IF(G478=Precios!$BV$17,Precios!$BY$17,IF(G478=Precios!$BV$18,Precios!$BY$18,0)))))))))))))))*H478</f>
        <v>0</v>
      </c>
      <c r="Z478" s="269">
        <f>+V478-SUM(Y478:Y482)</f>
        <v>0</v>
      </c>
      <c r="AA478" s="270" t="e">
        <f>+Z478/M478</f>
        <v>#DIV/0!</v>
      </c>
    </row>
    <row r="479" spans="1:27" x14ac:dyDescent="0.25">
      <c r="A479" s="234"/>
      <c r="B479" s="40"/>
      <c r="C479" s="41"/>
      <c r="D479" s="42"/>
      <c r="E479" s="42"/>
      <c r="F479" s="42"/>
      <c r="G479" s="48"/>
      <c r="H479" s="50"/>
      <c r="I479" s="168">
        <f>IF(G479=Precios!$BV$4,Precios!$BW$4,IF(G479=Precios!$BV$5,Precios!$BW$5,IF(G479=Precios!$BV$6,Precios!$BW$6,IF(G479=Precios!$BV$7,Precios!$BW$7,IF(G479=Precios!$BV$8,Precios!$BW$8,IF(G479=Precios!$BV$9,Precios!$BW$9,IF(G479=Precios!$BV$10,Precios!$BW$10,IF(G479=Precios!$BV$11,Precios!$BW$11,IF(G479=Precios!$BV$12,Precios!$BW$12,IF(G479=Precios!$BV$188,Precios!$BW$188,IF(G479=Precios!$BV$14,Precios!$BW$14,IF(G479=Precios!$BV$15,Precios!$BW$15,IF(G479=Precios!$BV$16,Precios!$BW$16,IF(G479=Precios!$BV$17,Precios!$BW$17,IF(G479=Precios!$BV$18,Precios!$BW$18,0)))))))))))))))</f>
        <v>0</v>
      </c>
      <c r="J479" s="50"/>
      <c r="K479" s="169">
        <f>+IF(J479=1,I479,IF(J479=2,I479*(1-Precios!$CB$3),0))</f>
        <v>0</v>
      </c>
      <c r="L479" s="169">
        <f t="shared" si="30"/>
        <v>0</v>
      </c>
      <c r="M479" s="49"/>
      <c r="N479" s="43"/>
      <c r="O479" s="43"/>
      <c r="P479" s="43"/>
      <c r="Q479" s="43"/>
      <c r="R479" s="43"/>
      <c r="S479" s="43"/>
      <c r="T479" s="43"/>
      <c r="U479" s="91"/>
      <c r="V479" s="43"/>
      <c r="W479" s="43"/>
      <c r="X479" s="43"/>
      <c r="Y479" s="38">
        <f>IF(G479=Precios!$BV$4,Precios!$BY$4,IF(G479=Precios!$BV$5,Precios!$BY$5,IF(G479=Precios!$BV$6,Precios!$BY$6,IF(G479=Precios!$BV$7,Precios!$BY$7,IF(G479=Precios!$BV$8,Precios!$BY$8,IF(G479=Precios!$BV$9,Precios!$BY$9,IF(G479=Precios!$BV$10,Precios!$BY$10,IF(G479=Precios!$BV$11,Precios!$BY$11,IF(G479=Precios!$BV$12,Precios!$BY$12,IF(G479=Precios!$BV$188,Precios!$BY$188,IF(G479=Precios!$BV$14,Precios!$BY$14,IF(G479=Precios!$BV$15,Precios!$BY$15,IF(G479=Precios!$BV$16,Precios!$BY$16,IF(G479=Precios!$BV$17,Precios!$BY$17,IF(G479=Precios!$BV$18,Precios!$BY$18,0)))))))))))))))*H479</f>
        <v>0</v>
      </c>
      <c r="Z479" s="46"/>
      <c r="AA479" s="271"/>
    </row>
    <row r="480" spans="1:27" x14ac:dyDescent="0.25">
      <c r="A480" s="234"/>
      <c r="B480" s="40"/>
      <c r="C480" s="41"/>
      <c r="D480" s="42"/>
      <c r="E480" s="42"/>
      <c r="F480" s="42"/>
      <c r="G480" s="48"/>
      <c r="H480" s="50"/>
      <c r="I480" s="168">
        <f>IF(G480=Precios!$BV$4,Precios!$BW$4,IF(G480=Precios!$BV$5,Precios!$BW$5,IF(G480=Precios!$BV$6,Precios!$BW$6,IF(G480=Precios!$BV$7,Precios!$BW$7,IF(G480=Precios!$BV$8,Precios!$BW$8,IF(G480=Precios!$BV$9,Precios!$BW$9,IF(G480=Precios!$BV$10,Precios!$BW$10,IF(G480=Precios!$BV$11,Precios!$BW$11,IF(G480=Precios!$BV$12,Precios!$BW$12,IF(G480=Precios!$BV$188,Precios!$BW$188,IF(G480=Precios!$BV$14,Precios!$BW$14,IF(G480=Precios!$BV$15,Precios!$BW$15,IF(G480=Precios!$BV$16,Precios!$BW$16,IF(G480=Precios!$BV$17,Precios!$BW$17,IF(G480=Precios!$BV$18,Precios!$BW$18,0)))))))))))))))</f>
        <v>0</v>
      </c>
      <c r="J480" s="50"/>
      <c r="K480" s="169">
        <f>+IF(J480=1,I480,IF(J480=2,I480*(1-Precios!$CB$3),0))</f>
        <v>0</v>
      </c>
      <c r="L480" s="169">
        <f t="shared" si="30"/>
        <v>0</v>
      </c>
      <c r="M480" s="49"/>
      <c r="N480" s="43"/>
      <c r="O480" s="43"/>
      <c r="P480" s="43"/>
      <c r="Q480" s="43"/>
      <c r="R480" s="43"/>
      <c r="S480" s="43"/>
      <c r="T480" s="43"/>
      <c r="U480" s="91"/>
      <c r="V480" s="43"/>
      <c r="W480" s="43"/>
      <c r="X480" s="43"/>
      <c r="Y480" s="38">
        <f>IF(G480=Precios!$BV$4,Precios!$BY$4,IF(G480=Precios!$BV$5,Precios!$BY$5,IF(G480=Precios!$BV$6,Precios!$BY$6,IF(G480=Precios!$BV$7,Precios!$BY$7,IF(G480=Precios!$BV$8,Precios!$BY$8,IF(G480=Precios!$BV$9,Precios!$BY$9,IF(G480=Precios!$BV$10,Precios!$BY$10,IF(G480=Precios!$BV$11,Precios!$BY$11,IF(G480=Precios!$BV$12,Precios!$BY$12,IF(G480=Precios!$BV$188,Precios!$BY$188,IF(G480=Precios!$BV$14,Precios!$BY$14,IF(G480=Precios!$BV$15,Precios!$BY$15,IF(G480=Precios!$BV$16,Precios!$BY$16,IF(G480=Precios!$BV$17,Precios!$BY$17,IF(G480=Precios!$BV$18,Precios!$BY$18,0)))))))))))))))*H480</f>
        <v>0</v>
      </c>
      <c r="Z480" s="46"/>
      <c r="AA480" s="271"/>
    </row>
    <row r="481" spans="1:27" x14ac:dyDescent="0.25">
      <c r="A481" s="234"/>
      <c r="B481" s="40"/>
      <c r="C481" s="41"/>
      <c r="D481" s="42"/>
      <c r="E481" s="42"/>
      <c r="F481" s="42"/>
      <c r="G481" s="48"/>
      <c r="H481" s="50"/>
      <c r="I481" s="168">
        <f>IF(G481=Precios!$BV$4,Precios!$BW$4,IF(G481=Precios!$BV$5,Precios!$BW$5,IF(G481=Precios!$BV$6,Precios!$BW$6,IF(G481=Precios!$BV$7,Precios!$BW$7,IF(G481=Precios!$BV$8,Precios!$BW$8,IF(G481=Precios!$BV$9,Precios!$BW$9,IF(G481=Precios!$BV$10,Precios!$BW$10,IF(G481=Precios!$BV$11,Precios!$BW$11,IF(G481=Precios!$BV$12,Precios!$BW$12,IF(G481=Precios!$BV$188,Precios!$BW$188,IF(G481=Precios!$BV$14,Precios!$BW$14,IF(G481=Precios!$BV$15,Precios!$BW$15,IF(G481=Precios!$BV$16,Precios!$BW$16,IF(G481=Precios!$BV$17,Precios!$BW$17,IF(G481=Precios!$BV$18,Precios!$BW$18,0)))))))))))))))</f>
        <v>0</v>
      </c>
      <c r="J481" s="50"/>
      <c r="K481" s="169">
        <f>+IF(J481=1,I481,IF(J481=2,I481*(1-Precios!$CB$3),0))</f>
        <v>0</v>
      </c>
      <c r="L481" s="169">
        <f t="shared" si="30"/>
        <v>0</v>
      </c>
      <c r="M481" s="49"/>
      <c r="N481" s="43"/>
      <c r="O481" s="43"/>
      <c r="P481" s="43"/>
      <c r="Q481" s="43"/>
      <c r="R481" s="43"/>
      <c r="S481" s="43"/>
      <c r="T481" s="43"/>
      <c r="U481" s="91"/>
      <c r="V481" s="43"/>
      <c r="W481" s="43"/>
      <c r="X481" s="43"/>
      <c r="Y481" s="38">
        <f>IF(G481=Precios!$BV$4,Precios!$BY$4,IF(G481=Precios!$BV$5,Precios!$BY$5,IF(G481=Precios!$BV$6,Precios!$BY$6,IF(G481=Precios!$BV$7,Precios!$BY$7,IF(G481=Precios!$BV$8,Precios!$BY$8,IF(G481=Precios!$BV$9,Precios!$BY$9,IF(G481=Precios!$BV$10,Precios!$BY$10,IF(G481=Precios!$BV$11,Precios!$BY$11,IF(G481=Precios!$BV$12,Precios!$BY$12,IF(G481=Precios!$BV$188,Precios!$BY$188,IF(G481=Precios!$BV$14,Precios!$BY$14,IF(G481=Precios!$BV$15,Precios!$BY$15,IF(G481=Precios!$BV$16,Precios!$BY$16,IF(G481=Precios!$BV$17,Precios!$BY$17,IF(G481=Precios!$BV$18,Precios!$BY$18,0)))))))))))))))*H481</f>
        <v>0</v>
      </c>
      <c r="Z481" s="46"/>
      <c r="AA481" s="271"/>
    </row>
    <row r="482" spans="1:27" ht="15.75" thickBot="1" x14ac:dyDescent="0.3">
      <c r="A482" s="236"/>
      <c r="B482" s="237"/>
      <c r="C482" s="247"/>
      <c r="D482" s="239"/>
      <c r="E482" s="239"/>
      <c r="F482" s="239"/>
      <c r="G482" s="240"/>
      <c r="H482" s="241"/>
      <c r="I482" s="242">
        <f>IF(G482=Precios!$BV$4,Precios!$BW$4,IF(G482=Precios!$BV$5,Precios!$BW$5,IF(G482=Precios!$BV$6,Precios!$BW$6,IF(G482=Precios!$BV$7,Precios!$BW$7,IF(G482=Precios!$BV$8,Precios!$BW$8,IF(G482=Precios!$BV$9,Precios!$BW$9,IF(G482=Precios!$BV$10,Precios!$BW$10,IF(G482=Precios!$BV$11,Precios!$BW$11,IF(G482=Precios!$BV$12,Precios!$BW$12,IF(G482=Precios!$BV$188,Precios!$BW$188,IF(G482=Precios!$BV$14,Precios!$BW$14,IF(G482=Precios!$BV$15,Precios!$BW$15,IF(G482=Precios!$BV$16,Precios!$BW$16,IF(G482=Precios!$BV$17,Precios!$BW$17,IF(G482=Precios!$BV$18,Precios!$BW$18,0)))))))))))))))</f>
        <v>0</v>
      </c>
      <c r="J482" s="241"/>
      <c r="K482" s="243">
        <f>+IF(J482=1,I482,IF(J482=2,I482*(1-Precios!$CB$3),0))</f>
        <v>0</v>
      </c>
      <c r="L482" s="243">
        <f t="shared" si="30"/>
        <v>0</v>
      </c>
      <c r="M482" s="272"/>
      <c r="N482" s="273"/>
      <c r="O482" s="273"/>
      <c r="P482" s="273"/>
      <c r="Q482" s="273"/>
      <c r="R482" s="273"/>
      <c r="S482" s="273"/>
      <c r="T482" s="273"/>
      <c r="U482" s="274"/>
      <c r="V482" s="273"/>
      <c r="W482" s="273"/>
      <c r="X482" s="273"/>
      <c r="Y482" s="281">
        <f>IF(G482=Precios!$BV$4,Precios!$BY$4,IF(G482=Precios!$BV$5,Precios!$BY$5,IF(G482=Precios!$BV$6,Precios!$BY$6,IF(G482=Precios!$BV$7,Precios!$BY$7,IF(G482=Precios!$BV$8,Precios!$BY$8,IF(G482=Precios!$BV$9,Precios!$BY$9,IF(G482=Precios!$BV$10,Precios!$BY$10,IF(G482=Precios!$BV$11,Precios!$BY$11,IF(G482=Precios!$BV$12,Precios!$BY$12,IF(G482=Precios!$BV$188,Precios!$BY$188,IF(G482=Precios!$BV$14,Precios!$BY$14,IF(G482=Precios!$BV$15,Precios!$BY$15,IF(G482=Precios!$BV$16,Precios!$BY$16,IF(G482=Precios!$BV$17,Precios!$BY$17,IF(G482=Precios!$BV$18,Precios!$BY$18,0)))))))))))))))*H482</f>
        <v>0</v>
      </c>
      <c r="Z482" s="275"/>
      <c r="AA482" s="276"/>
    </row>
    <row r="483" spans="1:27" x14ac:dyDescent="0.25">
      <c r="A483" s="225"/>
      <c r="B483" s="226"/>
      <c r="C483" s="227"/>
      <c r="D483" s="228"/>
      <c r="E483" s="228"/>
      <c r="F483" s="228"/>
      <c r="G483" s="230"/>
      <c r="H483" s="231"/>
      <c r="I483" s="232">
        <f>IF(G483=Precios!$BV$4,Precios!$BW$4,IF(G483=Precios!$BV$5,Precios!$BW$5,IF(G483=Precios!$BV$6,Precios!$BW$6,IF(G483=Precios!$BV$7,Precios!$BW$7,IF(G483=Precios!$BV$8,Precios!$BW$8,IF(G483=Precios!$BV$9,Precios!$BW$9,IF(G483=Precios!$BV$10,Precios!$BW$10,IF(G483=Precios!$BV$11,Precios!$BW$11,IF(G483=Precios!$BV$12,Precios!$BW$12,IF(G483=Precios!$BV$188,Precios!$BW$188,IF(G483=Precios!$BV$14,Precios!$BW$14,IF(G483=Precios!$BV$15,Precios!$BW$15,IF(G483=Precios!$BV$16,Precios!$BW$16,IF(G483=Precios!$BV$17,Precios!$BW$17,IF(G483=Precios!$BV$18,Precios!$BW$18,0)))))))))))))))</f>
        <v>0</v>
      </c>
      <c r="J483" s="230"/>
      <c r="K483" s="233">
        <f>+IF(J483=1,I483,IF(J483=2,I483*(1-Precios!$CB$3),0))</f>
        <v>0</v>
      </c>
      <c r="L483" s="233">
        <f t="shared" ref="L483:L502" si="31">H483*K483</f>
        <v>0</v>
      </c>
      <c r="M483" s="259">
        <f>+SUM(L483:L487)</f>
        <v>0</v>
      </c>
      <c r="N483" s="260">
        <f>+M483+P483+R483+S483</f>
        <v>0</v>
      </c>
      <c r="O483" s="261">
        <f>+IF(J483=1,N483*$O$457,0)</f>
        <v>0</v>
      </c>
      <c r="P483" s="262"/>
      <c r="Q483" s="263">
        <f>+N483-SUM(O483:P483)</f>
        <v>0</v>
      </c>
      <c r="R483" s="262"/>
      <c r="S483" s="262"/>
      <c r="T483" s="262"/>
      <c r="U483" s="264" t="e">
        <f>+(+O483+#REF!)/M483</f>
        <v>#REF!</v>
      </c>
      <c r="V483" s="265">
        <f>+Q483-SUM(R483:T483)</f>
        <v>0</v>
      </c>
      <c r="W483" s="266">
        <f>IF(J483=2,V483,0)</f>
        <v>0</v>
      </c>
      <c r="X483" s="267">
        <f>IF(J483=1,V483,0)</f>
        <v>0</v>
      </c>
      <c r="Y483" s="268">
        <f>IF(G483=Precios!$BV$4,Precios!$BY$4,IF(G483=Precios!$BV$5,Precios!$BY$5,IF(G483=Precios!$BV$6,Precios!$BY$6,IF(G483=Precios!$BV$7,Precios!$BY$7,IF(G483=Precios!$BV$8,Precios!$BY$8,IF(G483=Precios!$BV$9,Precios!$BY$9,IF(G483=Precios!$BV$10,Precios!$BY$10,IF(G483=Precios!$BV$11,Precios!$BY$11,IF(G483=Precios!$BV$12,Precios!$BY$12,IF(G483=Precios!$BV$188,Precios!$BY$188,IF(G483=Precios!$BV$14,Precios!$BY$14,IF(G483=Precios!$BV$15,Precios!$BY$15,IF(G483=Precios!$BV$16,Precios!$BY$16,IF(G483=Precios!$BV$17,Precios!$BY$17,IF(G483=Precios!$BV$18,Precios!$BY$18,0)))))))))))))))*H483</f>
        <v>0</v>
      </c>
      <c r="Z483" s="269">
        <f>+V483-SUM(Y483:Y487)</f>
        <v>0</v>
      </c>
      <c r="AA483" s="270" t="e">
        <f>+Z483/M483</f>
        <v>#DIV/0!</v>
      </c>
    </row>
    <row r="484" spans="1:27" x14ac:dyDescent="0.25">
      <c r="A484" s="234"/>
      <c r="B484" s="40"/>
      <c r="C484" s="41"/>
      <c r="D484" s="42"/>
      <c r="E484" s="42"/>
      <c r="F484" s="42"/>
      <c r="G484" s="48"/>
      <c r="H484" s="50"/>
      <c r="I484" s="168">
        <f>IF(G484=Precios!$BV$4,Precios!$BW$4,IF(G484=Precios!$BV$5,Precios!$BW$5,IF(G484=Precios!$BV$6,Precios!$BW$6,IF(G484=Precios!$BV$7,Precios!$BW$7,IF(G484=Precios!$BV$8,Precios!$BW$8,IF(G484=Precios!$BV$9,Precios!$BW$9,IF(G484=Precios!$BV$10,Precios!$BW$10,IF(G484=Precios!$BV$11,Precios!$BW$11,IF(G484=Precios!$BV$12,Precios!$BW$12,IF(G484=Precios!$BV$188,Precios!$BW$188,IF(G484=Precios!$BV$14,Precios!$BW$14,IF(G484=Precios!$BV$15,Precios!$BW$15,IF(G484=Precios!$BV$16,Precios!$BW$16,IF(G484=Precios!$BV$17,Precios!$BW$17,IF(G484=Precios!$BV$18,Precios!$BW$18,0)))))))))))))))</f>
        <v>0</v>
      </c>
      <c r="J484" s="50"/>
      <c r="K484" s="169">
        <f>+IF(J484=1,I484,IF(J484=2,I484*(1-Precios!$CB$3),0))</f>
        <v>0</v>
      </c>
      <c r="L484" s="169">
        <f t="shared" si="31"/>
        <v>0</v>
      </c>
      <c r="M484" s="49"/>
      <c r="N484" s="43"/>
      <c r="O484" s="43"/>
      <c r="P484" s="43"/>
      <c r="Q484" s="43"/>
      <c r="R484" s="43"/>
      <c r="S484" s="43"/>
      <c r="T484" s="43"/>
      <c r="U484" s="91"/>
      <c r="V484" s="43"/>
      <c r="W484" s="43"/>
      <c r="X484" s="43"/>
      <c r="Y484" s="38">
        <f>IF(G484=Precios!$BV$4,Precios!$BY$4,IF(G484=Precios!$BV$5,Precios!$BY$5,IF(G484=Precios!$BV$6,Precios!$BY$6,IF(G484=Precios!$BV$7,Precios!$BY$7,IF(G484=Precios!$BV$8,Precios!$BY$8,IF(G484=Precios!$BV$9,Precios!$BY$9,IF(G484=Precios!$BV$10,Precios!$BY$10,IF(G484=Precios!$BV$11,Precios!$BY$11,IF(G484=Precios!$BV$12,Precios!$BY$12,IF(G484=Precios!$BV$188,Precios!$BY$188,IF(G484=Precios!$BV$14,Precios!$BY$14,IF(G484=Precios!$BV$15,Precios!$BY$15,IF(G484=Precios!$BV$16,Precios!$BY$16,IF(G484=Precios!$BV$17,Precios!$BY$17,IF(G484=Precios!$BV$18,Precios!$BY$18,0)))))))))))))))*H484</f>
        <v>0</v>
      </c>
      <c r="Z484" s="46"/>
      <c r="AA484" s="271"/>
    </row>
    <row r="485" spans="1:27" x14ac:dyDescent="0.25">
      <c r="A485" s="234"/>
      <c r="B485" s="40"/>
      <c r="C485" s="41"/>
      <c r="D485" s="42"/>
      <c r="E485" s="42"/>
      <c r="F485" s="42"/>
      <c r="G485" s="48"/>
      <c r="H485" s="50"/>
      <c r="I485" s="168">
        <f>IF(G485=Precios!$BV$4,Precios!$BW$4,IF(G485=Precios!$BV$5,Precios!$BW$5,IF(G485=Precios!$BV$6,Precios!$BW$6,IF(G485=Precios!$BV$7,Precios!$BW$7,IF(G485=Precios!$BV$8,Precios!$BW$8,IF(G485=Precios!$BV$9,Precios!$BW$9,IF(G485=Precios!$BV$10,Precios!$BW$10,IF(G485=Precios!$BV$11,Precios!$BW$11,IF(G485=Precios!$BV$12,Precios!$BW$12,IF(G485=Precios!$BV$188,Precios!$BW$188,IF(G485=Precios!$BV$14,Precios!$BW$14,IF(G485=Precios!$BV$15,Precios!$BW$15,IF(G485=Precios!$BV$16,Precios!$BW$16,IF(G485=Precios!$BV$17,Precios!$BW$17,IF(G485=Precios!$BV$18,Precios!$BW$18,0)))))))))))))))</f>
        <v>0</v>
      </c>
      <c r="J485" s="50"/>
      <c r="K485" s="169">
        <f>+IF(J485=1,I485,IF(J485=2,I485*(1-Precios!$CB$3),0))</f>
        <v>0</v>
      </c>
      <c r="L485" s="169">
        <f t="shared" si="31"/>
        <v>0</v>
      </c>
      <c r="M485" s="49"/>
      <c r="N485" s="43"/>
      <c r="O485" s="43"/>
      <c r="P485" s="43"/>
      <c r="Q485" s="43"/>
      <c r="R485" s="43"/>
      <c r="S485" s="43"/>
      <c r="T485" s="43"/>
      <c r="U485" s="91"/>
      <c r="V485" s="43"/>
      <c r="W485" s="43"/>
      <c r="X485" s="43"/>
      <c r="Y485" s="38">
        <f>IF(G485=Precios!$BV$4,Precios!$BY$4,IF(G485=Precios!$BV$5,Precios!$BY$5,IF(G485=Precios!$BV$6,Precios!$BY$6,IF(G485=Precios!$BV$7,Precios!$BY$7,IF(G485=Precios!$BV$8,Precios!$BY$8,IF(G485=Precios!$BV$9,Precios!$BY$9,IF(G485=Precios!$BV$10,Precios!$BY$10,IF(G485=Precios!$BV$11,Precios!$BY$11,IF(G485=Precios!$BV$12,Precios!$BY$12,IF(G485=Precios!$BV$188,Precios!$BY$188,IF(G485=Precios!$BV$14,Precios!$BY$14,IF(G485=Precios!$BV$15,Precios!$BY$15,IF(G485=Precios!$BV$16,Precios!$BY$16,IF(G485=Precios!$BV$17,Precios!$BY$17,IF(G485=Precios!$BV$18,Precios!$BY$18,0)))))))))))))))*H485</f>
        <v>0</v>
      </c>
      <c r="Z485" s="46"/>
      <c r="AA485" s="271"/>
    </row>
    <row r="486" spans="1:27" x14ac:dyDescent="0.25">
      <c r="A486" s="234"/>
      <c r="B486" s="40"/>
      <c r="C486" s="41"/>
      <c r="D486" s="42"/>
      <c r="E486" s="42"/>
      <c r="F486" s="42"/>
      <c r="G486" s="48"/>
      <c r="H486" s="50"/>
      <c r="I486" s="168">
        <f>IF(G486=Precios!$BV$4,Precios!$BW$4,IF(G486=Precios!$BV$5,Precios!$BW$5,IF(G486=Precios!$BV$6,Precios!$BW$6,IF(G486=Precios!$BV$7,Precios!$BW$7,IF(G486=Precios!$BV$8,Precios!$BW$8,IF(G486=Precios!$BV$9,Precios!$BW$9,IF(G486=Precios!$BV$10,Precios!$BW$10,IF(G486=Precios!$BV$11,Precios!$BW$11,IF(G486=Precios!$BV$12,Precios!$BW$12,IF(G486=Precios!$BV$188,Precios!$BW$188,IF(G486=Precios!$BV$14,Precios!$BW$14,IF(G486=Precios!$BV$15,Precios!$BW$15,IF(G486=Precios!$BV$16,Precios!$BW$16,IF(G486=Precios!$BV$17,Precios!$BW$17,IF(G486=Precios!$BV$18,Precios!$BW$18,0)))))))))))))))</f>
        <v>0</v>
      </c>
      <c r="J486" s="50"/>
      <c r="K486" s="169">
        <f>+IF(J486=1,I486,IF(J486=2,I486*(1-Precios!$CB$3),0))</f>
        <v>0</v>
      </c>
      <c r="L486" s="169">
        <f t="shared" si="31"/>
        <v>0</v>
      </c>
      <c r="M486" s="49"/>
      <c r="N486" s="43"/>
      <c r="O486" s="43"/>
      <c r="P486" s="43"/>
      <c r="Q486" s="43"/>
      <c r="R486" s="43"/>
      <c r="S486" s="43"/>
      <c r="T486" s="43"/>
      <c r="U486" s="91"/>
      <c r="V486" s="43"/>
      <c r="W486" s="43"/>
      <c r="X486" s="43"/>
      <c r="Y486" s="38">
        <f>IF(G486=Precios!$BV$4,Precios!$BY$4,IF(G486=Precios!$BV$5,Precios!$BY$5,IF(G486=Precios!$BV$6,Precios!$BY$6,IF(G486=Precios!$BV$7,Precios!$BY$7,IF(G486=Precios!$BV$8,Precios!$BY$8,IF(G486=Precios!$BV$9,Precios!$BY$9,IF(G486=Precios!$BV$10,Precios!$BY$10,IF(G486=Precios!$BV$11,Precios!$BY$11,IF(G486=Precios!$BV$12,Precios!$BY$12,IF(G486=Precios!$BV$188,Precios!$BY$188,IF(G486=Precios!$BV$14,Precios!$BY$14,IF(G486=Precios!$BV$15,Precios!$BY$15,IF(G486=Precios!$BV$16,Precios!$BY$16,IF(G486=Precios!$BV$17,Precios!$BY$17,IF(G486=Precios!$BV$18,Precios!$BY$18,0)))))))))))))))*H486</f>
        <v>0</v>
      </c>
      <c r="Z486" s="46"/>
      <c r="AA486" s="271"/>
    </row>
    <row r="487" spans="1:27" ht="15.75" thickBot="1" x14ac:dyDescent="0.3">
      <c r="A487" s="236"/>
      <c r="B487" s="237"/>
      <c r="C487" s="247"/>
      <c r="D487" s="239"/>
      <c r="E487" s="239"/>
      <c r="F487" s="239"/>
      <c r="G487" s="240"/>
      <c r="H487" s="241"/>
      <c r="I487" s="242">
        <f>IF(G487=Precios!$BV$4,Precios!$BW$4,IF(G487=Precios!$BV$5,Precios!$BW$5,IF(G487=Precios!$BV$6,Precios!$BW$6,IF(G487=Precios!$BV$7,Precios!$BW$7,IF(G487=Precios!$BV$8,Precios!$BW$8,IF(G487=Precios!$BV$9,Precios!$BW$9,IF(G487=Precios!$BV$10,Precios!$BW$10,IF(G487=Precios!$BV$11,Precios!$BW$11,IF(G487=Precios!$BV$12,Precios!$BW$12,IF(G487=Precios!$BV$188,Precios!$BW$188,IF(G487=Precios!$BV$14,Precios!$BW$14,IF(G487=Precios!$BV$15,Precios!$BW$15,IF(G487=Precios!$BV$16,Precios!$BW$16,IF(G487=Precios!$BV$17,Precios!$BW$17,IF(G487=Precios!$BV$18,Precios!$BW$18,0)))))))))))))))</f>
        <v>0</v>
      </c>
      <c r="J487" s="241"/>
      <c r="K487" s="243">
        <f>+IF(J487=1,I487,IF(J487=2,I487*(1-Precios!$CB$3),0))</f>
        <v>0</v>
      </c>
      <c r="L487" s="243">
        <f t="shared" si="31"/>
        <v>0</v>
      </c>
      <c r="M487" s="272"/>
      <c r="N487" s="273"/>
      <c r="O487" s="273"/>
      <c r="P487" s="273"/>
      <c r="Q487" s="273"/>
      <c r="R487" s="273"/>
      <c r="S487" s="273"/>
      <c r="T487" s="273"/>
      <c r="U487" s="274"/>
      <c r="V487" s="273"/>
      <c r="W487" s="273"/>
      <c r="X487" s="273"/>
      <c r="Y487" s="281">
        <f>IF(G487=Precios!$BV$4,Precios!$BY$4,IF(G487=Precios!$BV$5,Precios!$BY$5,IF(G487=Precios!$BV$6,Precios!$BY$6,IF(G487=Precios!$BV$7,Precios!$BY$7,IF(G487=Precios!$BV$8,Precios!$BY$8,IF(G487=Precios!$BV$9,Precios!$BY$9,IF(G487=Precios!$BV$10,Precios!$BY$10,IF(G487=Precios!$BV$11,Precios!$BY$11,IF(G487=Precios!$BV$12,Precios!$BY$12,IF(G487=Precios!$BV$188,Precios!$BY$188,IF(G487=Precios!$BV$14,Precios!$BY$14,IF(G487=Precios!$BV$15,Precios!$BY$15,IF(G487=Precios!$BV$16,Precios!$BY$16,IF(G487=Precios!$BV$17,Precios!$BY$17,IF(G487=Precios!$BV$18,Precios!$BY$18,0)))))))))))))))*H487</f>
        <v>0</v>
      </c>
      <c r="Z487" s="275"/>
      <c r="AA487" s="276"/>
    </row>
    <row r="488" spans="1:27" x14ac:dyDescent="0.25">
      <c r="A488" s="225"/>
      <c r="B488" s="226"/>
      <c r="C488" s="227"/>
      <c r="D488" s="228"/>
      <c r="E488" s="228"/>
      <c r="F488" s="228"/>
      <c r="G488" s="230"/>
      <c r="H488" s="231"/>
      <c r="I488" s="232">
        <f>IF(G488=Precios!$BV$4,Precios!$BW$4,IF(G488=Precios!$BV$5,Precios!$BW$5,IF(G488=Precios!$BV$6,Precios!$BW$6,IF(G488=Precios!$BV$7,Precios!$BW$7,IF(G488=Precios!$BV$8,Precios!$BW$8,IF(G488=Precios!$BV$9,Precios!$BW$9,IF(G488=Precios!$BV$10,Precios!$BW$10,IF(G488=Precios!$BV$11,Precios!$BW$11,IF(G488=Precios!$BV$12,Precios!$BW$12,IF(G488=Precios!$BV$188,Precios!$BW$188,IF(G488=Precios!$BV$14,Precios!$BW$14,IF(G488=Precios!$BV$15,Precios!$BW$15,IF(G488=Precios!$BV$16,Precios!$BW$16,IF(G488=Precios!$BV$17,Precios!$BW$17,IF(G488=Precios!$BV$18,Precios!$BW$18,0)))))))))))))))</f>
        <v>0</v>
      </c>
      <c r="J488" s="230"/>
      <c r="K488" s="233">
        <f>+IF(J488=1,I488,IF(J488=2,I488*(1-Precios!$CB$3),0))</f>
        <v>0</v>
      </c>
      <c r="L488" s="233">
        <f t="shared" si="31"/>
        <v>0</v>
      </c>
      <c r="M488" s="259">
        <f>+SUM(L488:L492)</f>
        <v>0</v>
      </c>
      <c r="N488" s="260">
        <f>+M488+P488+R488+S488</f>
        <v>0</v>
      </c>
      <c r="O488" s="261">
        <f>+IF(J488=1,N488*$O$457,0)</f>
        <v>0</v>
      </c>
      <c r="P488" s="262"/>
      <c r="Q488" s="263">
        <f>+N488-SUM(O488:P488)</f>
        <v>0</v>
      </c>
      <c r="R488" s="262"/>
      <c r="S488" s="262"/>
      <c r="T488" s="262"/>
      <c r="U488" s="264" t="e">
        <f>+(+O488+#REF!)/M488</f>
        <v>#REF!</v>
      </c>
      <c r="V488" s="265">
        <f>+Q488-SUM(R488:T488)</f>
        <v>0</v>
      </c>
      <c r="W488" s="266">
        <f>IF(J488=2,V488,0)</f>
        <v>0</v>
      </c>
      <c r="X488" s="267">
        <f>IF(J488=1,V488,0)</f>
        <v>0</v>
      </c>
      <c r="Y488" s="268">
        <f>IF(G488=Precios!$BV$4,Precios!$BY$4,IF(G488=Precios!$BV$5,Precios!$BY$5,IF(G488=Precios!$BV$6,Precios!$BY$6,IF(G488=Precios!$BV$7,Precios!$BY$7,IF(G488=Precios!$BV$8,Precios!$BY$8,IF(G488=Precios!$BV$9,Precios!$BY$9,IF(G488=Precios!$BV$10,Precios!$BY$10,IF(G488=Precios!$BV$11,Precios!$BY$11,IF(G488=Precios!$BV$12,Precios!$BY$12,IF(G488=Precios!$BV$188,Precios!$BY$188,IF(G488=Precios!$BV$14,Precios!$BY$14,IF(G488=Precios!$BV$15,Precios!$BY$15,IF(G488=Precios!$BV$16,Precios!$BY$16,IF(G488=Precios!$BV$17,Precios!$BY$17,IF(G488=Precios!$BV$18,Precios!$BY$18,0)))))))))))))))*H488</f>
        <v>0</v>
      </c>
      <c r="Z488" s="269">
        <f>+V488-SUM(Y488:Y492)</f>
        <v>0</v>
      </c>
      <c r="AA488" s="270" t="e">
        <f>+Z488/M488</f>
        <v>#DIV/0!</v>
      </c>
    </row>
    <row r="489" spans="1:27" x14ac:dyDescent="0.25">
      <c r="A489" s="234"/>
      <c r="B489" s="40"/>
      <c r="C489" s="41"/>
      <c r="D489" s="42"/>
      <c r="E489" s="42"/>
      <c r="F489" s="42"/>
      <c r="G489" s="48"/>
      <c r="H489" s="50"/>
      <c r="I489" s="168">
        <f>IF(G489=Precios!$BV$4,Precios!$BW$4,IF(G489=Precios!$BV$5,Precios!$BW$5,IF(G489=Precios!$BV$6,Precios!$BW$6,IF(G489=Precios!$BV$7,Precios!$BW$7,IF(G489=Precios!$BV$8,Precios!$BW$8,IF(G489=Precios!$BV$9,Precios!$BW$9,IF(G489=Precios!$BV$10,Precios!$BW$10,IF(G489=Precios!$BV$11,Precios!$BW$11,IF(G489=Precios!$BV$12,Precios!$BW$12,IF(G489=Precios!$BV$188,Precios!$BW$188,IF(G489=Precios!$BV$14,Precios!$BW$14,IF(G489=Precios!$BV$15,Precios!$BW$15,IF(G489=Precios!$BV$16,Precios!$BW$16,IF(G489=Precios!$BV$17,Precios!$BW$17,IF(G489=Precios!$BV$18,Precios!$BW$18,0)))))))))))))))</f>
        <v>0</v>
      </c>
      <c r="J489" s="50"/>
      <c r="K489" s="169">
        <f>+IF(J489=1,I489,IF(J489=2,I489*(1-Precios!$CB$3),0))</f>
        <v>0</v>
      </c>
      <c r="L489" s="169">
        <f t="shared" si="31"/>
        <v>0</v>
      </c>
      <c r="M489" s="49"/>
      <c r="N489" s="43"/>
      <c r="O489" s="43"/>
      <c r="P489" s="43"/>
      <c r="Q489" s="43"/>
      <c r="R489" s="43"/>
      <c r="S489" s="43"/>
      <c r="T489" s="43"/>
      <c r="U489" s="91"/>
      <c r="V489" s="43"/>
      <c r="W489" s="43"/>
      <c r="X489" s="43"/>
      <c r="Y489" s="38">
        <f>IF(G489=Precios!$BV$4,Precios!$BY$4,IF(G489=Precios!$BV$5,Precios!$BY$5,IF(G489=Precios!$BV$6,Precios!$BY$6,IF(G489=Precios!$BV$7,Precios!$BY$7,IF(G489=Precios!$BV$8,Precios!$BY$8,IF(G489=Precios!$BV$9,Precios!$BY$9,IF(G489=Precios!$BV$10,Precios!$BY$10,IF(G489=Precios!$BV$11,Precios!$BY$11,IF(G489=Precios!$BV$12,Precios!$BY$12,IF(G489=Precios!$BV$188,Precios!$BY$188,IF(G489=Precios!$BV$14,Precios!$BY$14,IF(G489=Precios!$BV$15,Precios!$BY$15,IF(G489=Precios!$BV$16,Precios!$BY$16,IF(G489=Precios!$BV$17,Precios!$BY$17,IF(G489=Precios!$BV$18,Precios!$BY$18,0)))))))))))))))*H489</f>
        <v>0</v>
      </c>
      <c r="Z489" s="46"/>
      <c r="AA489" s="271"/>
    </row>
    <row r="490" spans="1:27" x14ac:dyDescent="0.25">
      <c r="A490" s="234"/>
      <c r="B490" s="40"/>
      <c r="C490" s="41"/>
      <c r="D490" s="42"/>
      <c r="E490" s="42"/>
      <c r="F490" s="42"/>
      <c r="G490" s="48"/>
      <c r="H490" s="50"/>
      <c r="I490" s="168">
        <f>IF(G490=Precios!$BV$4,Precios!$BW$4,IF(G490=Precios!$BV$5,Precios!$BW$5,IF(G490=Precios!$BV$6,Precios!$BW$6,IF(G490=Precios!$BV$7,Precios!$BW$7,IF(G490=Precios!$BV$8,Precios!$BW$8,IF(G490=Precios!$BV$9,Precios!$BW$9,IF(G490=Precios!$BV$10,Precios!$BW$10,IF(G490=Precios!$BV$11,Precios!$BW$11,IF(G490=Precios!$BV$12,Precios!$BW$12,IF(G490=Precios!$BV$188,Precios!$BW$188,IF(G490=Precios!$BV$14,Precios!$BW$14,IF(G490=Precios!$BV$15,Precios!$BW$15,IF(G490=Precios!$BV$16,Precios!$BW$16,IF(G490=Precios!$BV$17,Precios!$BW$17,IF(G490=Precios!$BV$18,Precios!$BW$18,0)))))))))))))))</f>
        <v>0</v>
      </c>
      <c r="J490" s="50"/>
      <c r="K490" s="169">
        <f>+IF(J490=1,I490,IF(J490=2,I490*(1-Precios!$CB$3),0))</f>
        <v>0</v>
      </c>
      <c r="L490" s="169">
        <f t="shared" si="31"/>
        <v>0</v>
      </c>
      <c r="M490" s="49"/>
      <c r="N490" s="43"/>
      <c r="O490" s="43"/>
      <c r="P490" s="43"/>
      <c r="Q490" s="43"/>
      <c r="R490" s="43"/>
      <c r="S490" s="43"/>
      <c r="T490" s="43"/>
      <c r="U490" s="91"/>
      <c r="V490" s="43"/>
      <c r="W490" s="43"/>
      <c r="X490" s="43"/>
      <c r="Y490" s="38">
        <f>IF(G490=Precios!$BV$4,Precios!$BY$4,IF(G490=Precios!$BV$5,Precios!$BY$5,IF(G490=Precios!$BV$6,Precios!$BY$6,IF(G490=Precios!$BV$7,Precios!$BY$7,IF(G490=Precios!$BV$8,Precios!$BY$8,IF(G490=Precios!$BV$9,Precios!$BY$9,IF(G490=Precios!$BV$10,Precios!$BY$10,IF(G490=Precios!$BV$11,Precios!$BY$11,IF(G490=Precios!$BV$12,Precios!$BY$12,IF(G490=Precios!$BV$188,Precios!$BY$188,IF(G490=Precios!$BV$14,Precios!$BY$14,IF(G490=Precios!$BV$15,Precios!$BY$15,IF(G490=Precios!$BV$16,Precios!$BY$16,IF(G490=Precios!$BV$17,Precios!$BY$17,IF(G490=Precios!$BV$18,Precios!$BY$18,0)))))))))))))))*H490</f>
        <v>0</v>
      </c>
      <c r="Z490" s="46"/>
      <c r="AA490" s="271"/>
    </row>
    <row r="491" spans="1:27" x14ac:dyDescent="0.25">
      <c r="A491" s="234"/>
      <c r="B491" s="40"/>
      <c r="C491" s="41"/>
      <c r="D491" s="42"/>
      <c r="E491" s="42"/>
      <c r="F491" s="42"/>
      <c r="G491" s="48"/>
      <c r="H491" s="50"/>
      <c r="I491" s="168">
        <f>IF(G491=Precios!$BV$4,Precios!$BW$4,IF(G491=Precios!$BV$5,Precios!$BW$5,IF(G491=Precios!$BV$6,Precios!$BW$6,IF(G491=Precios!$BV$7,Precios!$BW$7,IF(G491=Precios!$BV$8,Precios!$BW$8,IF(G491=Precios!$BV$9,Precios!$BW$9,IF(G491=Precios!$BV$10,Precios!$BW$10,IF(G491=Precios!$BV$11,Precios!$BW$11,IF(G491=Precios!$BV$12,Precios!$BW$12,IF(G491=Precios!$BV$188,Precios!$BW$188,IF(G491=Precios!$BV$14,Precios!$BW$14,IF(G491=Precios!$BV$15,Precios!$BW$15,IF(G491=Precios!$BV$16,Precios!$BW$16,IF(G491=Precios!$BV$17,Precios!$BW$17,IF(G491=Precios!$BV$18,Precios!$BW$18,0)))))))))))))))</f>
        <v>0</v>
      </c>
      <c r="J491" s="50"/>
      <c r="K491" s="169">
        <f>+IF(J491=1,I491,IF(J491=2,I491*(1-Precios!$CB$3),0))</f>
        <v>0</v>
      </c>
      <c r="L491" s="169">
        <f t="shared" si="31"/>
        <v>0</v>
      </c>
      <c r="M491" s="49"/>
      <c r="N491" s="43"/>
      <c r="O491" s="43"/>
      <c r="P491" s="43"/>
      <c r="Q491" s="43"/>
      <c r="R491" s="43"/>
      <c r="S491" s="43"/>
      <c r="T491" s="43"/>
      <c r="U491" s="91"/>
      <c r="V491" s="43"/>
      <c r="W491" s="43"/>
      <c r="X491" s="43"/>
      <c r="Y491" s="38">
        <f>IF(G491=Precios!$BV$4,Precios!$BY$4,IF(G491=Precios!$BV$5,Precios!$BY$5,IF(G491=Precios!$BV$6,Precios!$BY$6,IF(G491=Precios!$BV$7,Precios!$BY$7,IF(G491=Precios!$BV$8,Precios!$BY$8,IF(G491=Precios!$BV$9,Precios!$BY$9,IF(G491=Precios!$BV$10,Precios!$BY$10,IF(G491=Precios!$BV$11,Precios!$BY$11,IF(G491=Precios!$BV$12,Precios!$BY$12,IF(G491=Precios!$BV$188,Precios!$BY$188,IF(G491=Precios!$BV$14,Precios!$BY$14,IF(G491=Precios!$BV$15,Precios!$BY$15,IF(G491=Precios!$BV$16,Precios!$BY$16,IF(G491=Precios!$BV$17,Precios!$BY$17,IF(G491=Precios!$BV$18,Precios!$BY$18,0)))))))))))))))*H491</f>
        <v>0</v>
      </c>
      <c r="Z491" s="46"/>
      <c r="AA491" s="271"/>
    </row>
    <row r="492" spans="1:27" ht="15.75" thickBot="1" x14ac:dyDescent="0.3">
      <c r="A492" s="236"/>
      <c r="B492" s="237"/>
      <c r="C492" s="247"/>
      <c r="D492" s="239"/>
      <c r="E492" s="239"/>
      <c r="F492" s="239"/>
      <c r="G492" s="240"/>
      <c r="H492" s="241"/>
      <c r="I492" s="242">
        <f>IF(G492=Precios!$BV$4,Precios!$BW$4,IF(G492=Precios!$BV$5,Precios!$BW$5,IF(G492=Precios!$BV$6,Precios!$BW$6,IF(G492=Precios!$BV$7,Precios!$BW$7,IF(G492=Precios!$BV$8,Precios!$BW$8,IF(G492=Precios!$BV$9,Precios!$BW$9,IF(G492=Precios!$BV$10,Precios!$BW$10,IF(G492=Precios!$BV$11,Precios!$BW$11,IF(G492=Precios!$BV$12,Precios!$BW$12,IF(G492=Precios!$BV$188,Precios!$BW$188,IF(G492=Precios!$BV$14,Precios!$BW$14,IF(G492=Precios!$BV$15,Precios!$BW$15,IF(G492=Precios!$BV$16,Precios!$BW$16,IF(G492=Precios!$BV$17,Precios!$BW$17,IF(G492=Precios!$BV$18,Precios!$BW$18,0)))))))))))))))</f>
        <v>0</v>
      </c>
      <c r="J492" s="241"/>
      <c r="K492" s="243">
        <f>+IF(J492=1,I492,IF(J492=2,I492*(1-Precios!$CB$3),0))</f>
        <v>0</v>
      </c>
      <c r="L492" s="243">
        <f t="shared" si="31"/>
        <v>0</v>
      </c>
      <c r="M492" s="272"/>
      <c r="N492" s="273"/>
      <c r="O492" s="273"/>
      <c r="P492" s="273"/>
      <c r="Q492" s="273"/>
      <c r="R492" s="273"/>
      <c r="S492" s="273"/>
      <c r="T492" s="273"/>
      <c r="U492" s="274"/>
      <c r="V492" s="273"/>
      <c r="W492" s="273"/>
      <c r="X492" s="273"/>
      <c r="Y492" s="281">
        <f>IF(G492=Precios!$BV$4,Precios!$BY$4,IF(G492=Precios!$BV$5,Precios!$BY$5,IF(G492=Precios!$BV$6,Precios!$BY$6,IF(G492=Precios!$BV$7,Precios!$BY$7,IF(G492=Precios!$BV$8,Precios!$BY$8,IF(G492=Precios!$BV$9,Precios!$BY$9,IF(G492=Precios!$BV$10,Precios!$BY$10,IF(G492=Precios!$BV$11,Precios!$BY$11,IF(G492=Precios!$BV$12,Precios!$BY$12,IF(G492=Precios!$BV$188,Precios!$BY$188,IF(G492=Precios!$BV$14,Precios!$BY$14,IF(G492=Precios!$BV$15,Precios!$BY$15,IF(G492=Precios!$BV$16,Precios!$BY$16,IF(G492=Precios!$BV$17,Precios!$BY$17,IF(G492=Precios!$BV$18,Precios!$BY$18,0)))))))))))))))*H492</f>
        <v>0</v>
      </c>
      <c r="Z492" s="275"/>
      <c r="AA492" s="276"/>
    </row>
    <row r="493" spans="1:27" x14ac:dyDescent="0.25">
      <c r="A493" s="225"/>
      <c r="B493" s="226"/>
      <c r="C493" s="227"/>
      <c r="D493" s="228"/>
      <c r="E493" s="228"/>
      <c r="F493" s="228"/>
      <c r="G493" s="230"/>
      <c r="H493" s="231"/>
      <c r="I493" s="232">
        <f>IF(G493=Precios!$BV$4,Precios!$BW$4,IF(G493=Precios!$BV$5,Precios!$BW$5,IF(G493=Precios!$BV$6,Precios!$BW$6,IF(G493=Precios!$BV$7,Precios!$BW$7,IF(G493=Precios!$BV$8,Precios!$BW$8,IF(G493=Precios!$BV$9,Precios!$BW$9,IF(G493=Precios!$BV$10,Precios!$BW$10,IF(G493=Precios!$BV$11,Precios!$BW$11,IF(G493=Precios!$BV$12,Precios!$BW$12,IF(G493=Precios!$BV$188,Precios!$BW$188,IF(G493=Precios!$BV$14,Precios!$BW$14,IF(G493=Precios!$BV$15,Precios!$BW$15,IF(G493=Precios!$BV$16,Precios!$BW$16,IF(G493=Precios!$BV$17,Precios!$BW$17,IF(G493=Precios!$BV$18,Precios!$BW$18,0)))))))))))))))</f>
        <v>0</v>
      </c>
      <c r="J493" s="230"/>
      <c r="K493" s="233">
        <f>+IF(J493=1,I493,IF(J493=2,I493*(1-Precios!$CB$3),0))</f>
        <v>0</v>
      </c>
      <c r="L493" s="233">
        <f t="shared" si="31"/>
        <v>0</v>
      </c>
      <c r="M493" s="259">
        <f>+SUM(L493:L497)</f>
        <v>0</v>
      </c>
      <c r="N493" s="260">
        <f>+M493+P493+R493+S493</f>
        <v>0</v>
      </c>
      <c r="O493" s="261">
        <f>+IF(J493=1,N493*$O$457,0)</f>
        <v>0</v>
      </c>
      <c r="P493" s="262"/>
      <c r="Q493" s="263">
        <f>+N493-SUM(O493:P493)</f>
        <v>0</v>
      </c>
      <c r="R493" s="262"/>
      <c r="S493" s="262"/>
      <c r="T493" s="262"/>
      <c r="U493" s="264" t="e">
        <f>+(+O493+#REF!)/M493</f>
        <v>#REF!</v>
      </c>
      <c r="V493" s="265">
        <f>+Q493-SUM(R493:T493)</f>
        <v>0</v>
      </c>
      <c r="W493" s="266">
        <f>IF(J493=2,V493,0)</f>
        <v>0</v>
      </c>
      <c r="X493" s="267">
        <f>IF(J493=1,V493,0)</f>
        <v>0</v>
      </c>
      <c r="Y493" s="268">
        <f>IF(G493=Precios!$BV$4,Precios!$BY$4,IF(G493=Precios!$BV$5,Precios!$BY$5,IF(G493=Precios!$BV$6,Precios!$BY$6,IF(G493=Precios!$BV$7,Precios!$BY$7,IF(G493=Precios!$BV$8,Precios!$BY$8,IF(G493=Precios!$BV$9,Precios!$BY$9,IF(G493=Precios!$BV$10,Precios!$BY$10,IF(G493=Precios!$BV$11,Precios!$BY$11,IF(G493=Precios!$BV$12,Precios!$BY$12,IF(G493=Precios!$BV$188,Precios!$BY$188,IF(G493=Precios!$BV$14,Precios!$BY$14,IF(G493=Precios!$BV$15,Precios!$BY$15,IF(G493=Precios!$BV$16,Precios!$BY$16,IF(G493=Precios!$BV$17,Precios!$BY$17,IF(G493=Precios!$BV$18,Precios!$BY$18,0)))))))))))))))*H493</f>
        <v>0</v>
      </c>
      <c r="Z493" s="269">
        <f>+V493-SUM(Y493:Y497)</f>
        <v>0</v>
      </c>
      <c r="AA493" s="270" t="e">
        <f>+Z493/M493</f>
        <v>#DIV/0!</v>
      </c>
    </row>
    <row r="494" spans="1:27" x14ac:dyDescent="0.25">
      <c r="A494" s="234"/>
      <c r="B494" s="40"/>
      <c r="C494" s="41"/>
      <c r="D494" s="42"/>
      <c r="E494" s="42"/>
      <c r="F494" s="42"/>
      <c r="G494" s="48"/>
      <c r="H494" s="50"/>
      <c r="I494" s="168">
        <f>IF(G494=Precios!$BV$4,Precios!$BW$4,IF(G494=Precios!$BV$5,Precios!$BW$5,IF(G494=Precios!$BV$6,Precios!$BW$6,IF(G494=Precios!$BV$7,Precios!$BW$7,IF(G494=Precios!$BV$8,Precios!$BW$8,IF(G494=Precios!$BV$9,Precios!$BW$9,IF(G494=Precios!$BV$10,Precios!$BW$10,IF(G494=Precios!$BV$11,Precios!$BW$11,IF(G494=Precios!$BV$12,Precios!$BW$12,IF(G494=Precios!$BV$188,Precios!$BW$188,IF(G494=Precios!$BV$14,Precios!$BW$14,IF(G494=Precios!$BV$15,Precios!$BW$15,IF(G494=Precios!$BV$16,Precios!$BW$16,IF(G494=Precios!$BV$17,Precios!$BW$17,IF(G494=Precios!$BV$18,Precios!$BW$18,0)))))))))))))))</f>
        <v>0</v>
      </c>
      <c r="J494" s="50"/>
      <c r="K494" s="169">
        <f>+IF(J494=1,I494,IF(J494=2,I494*(1-Precios!$CB$3),0))</f>
        <v>0</v>
      </c>
      <c r="L494" s="169">
        <f t="shared" si="31"/>
        <v>0</v>
      </c>
      <c r="M494" s="49"/>
      <c r="N494" s="43"/>
      <c r="O494" s="43"/>
      <c r="P494" s="43"/>
      <c r="Q494" s="43"/>
      <c r="R494" s="43"/>
      <c r="S494" s="43"/>
      <c r="T494" s="43"/>
      <c r="U494" s="91"/>
      <c r="V494" s="43"/>
      <c r="W494" s="43"/>
      <c r="X494" s="43"/>
      <c r="Y494" s="38">
        <f>IF(G494=Precios!$BV$4,Precios!$BY$4,IF(G494=Precios!$BV$5,Precios!$BY$5,IF(G494=Precios!$BV$6,Precios!$BY$6,IF(G494=Precios!$BV$7,Precios!$BY$7,IF(G494=Precios!$BV$8,Precios!$BY$8,IF(G494=Precios!$BV$9,Precios!$BY$9,IF(G494=Precios!$BV$10,Precios!$BY$10,IF(G494=Precios!$BV$11,Precios!$BY$11,IF(G494=Precios!$BV$12,Precios!$BY$12,IF(G494=Precios!$BV$188,Precios!$BY$188,IF(G494=Precios!$BV$14,Precios!$BY$14,IF(G494=Precios!$BV$15,Precios!$BY$15,IF(G494=Precios!$BV$16,Precios!$BY$16,IF(G494=Precios!$BV$17,Precios!$BY$17,IF(G494=Precios!$BV$18,Precios!$BY$18,0)))))))))))))))*H494</f>
        <v>0</v>
      </c>
      <c r="Z494" s="46"/>
      <c r="AA494" s="271"/>
    </row>
    <row r="495" spans="1:27" x14ac:dyDescent="0.25">
      <c r="A495" s="234"/>
      <c r="B495" s="40"/>
      <c r="C495" s="41"/>
      <c r="D495" s="42"/>
      <c r="E495" s="42"/>
      <c r="F495" s="42"/>
      <c r="G495" s="48"/>
      <c r="H495" s="50"/>
      <c r="I495" s="168">
        <f>IF(G495=Precios!$BV$4,Precios!$BW$4,IF(G495=Precios!$BV$5,Precios!$BW$5,IF(G495=Precios!$BV$6,Precios!$BW$6,IF(G495=Precios!$BV$7,Precios!$BW$7,IF(G495=Precios!$BV$8,Precios!$BW$8,IF(G495=Precios!$BV$9,Precios!$BW$9,IF(G495=Precios!$BV$10,Precios!$BW$10,IF(G495=Precios!$BV$11,Precios!$BW$11,IF(G495=Precios!$BV$12,Precios!$BW$12,IF(G495=Precios!$BV$188,Precios!$BW$188,IF(G495=Precios!$BV$14,Precios!$BW$14,IF(G495=Precios!$BV$15,Precios!$BW$15,IF(G495=Precios!$BV$16,Precios!$BW$16,IF(G495=Precios!$BV$17,Precios!$BW$17,IF(G495=Precios!$BV$18,Precios!$BW$18,0)))))))))))))))</f>
        <v>0</v>
      </c>
      <c r="J495" s="50"/>
      <c r="K495" s="169">
        <f>+IF(J495=1,I495,IF(J495=2,I495*(1-Precios!$CB$3),0))</f>
        <v>0</v>
      </c>
      <c r="L495" s="169">
        <f t="shared" si="31"/>
        <v>0</v>
      </c>
      <c r="M495" s="49"/>
      <c r="N495" s="43"/>
      <c r="O495" s="43"/>
      <c r="P495" s="43"/>
      <c r="Q495" s="43"/>
      <c r="R495" s="43"/>
      <c r="S495" s="43"/>
      <c r="T495" s="43"/>
      <c r="U495" s="91"/>
      <c r="V495" s="43"/>
      <c r="W495" s="43"/>
      <c r="X495" s="43"/>
      <c r="Y495" s="38">
        <f>IF(G495=Precios!$BV$4,Precios!$BY$4,IF(G495=Precios!$BV$5,Precios!$BY$5,IF(G495=Precios!$BV$6,Precios!$BY$6,IF(G495=Precios!$BV$7,Precios!$BY$7,IF(G495=Precios!$BV$8,Precios!$BY$8,IF(G495=Precios!$BV$9,Precios!$BY$9,IF(G495=Precios!$BV$10,Precios!$BY$10,IF(G495=Precios!$BV$11,Precios!$BY$11,IF(G495=Precios!$BV$12,Precios!$BY$12,IF(G495=Precios!$BV$188,Precios!$BY$188,IF(G495=Precios!$BV$14,Precios!$BY$14,IF(G495=Precios!$BV$15,Precios!$BY$15,IF(G495=Precios!$BV$16,Precios!$BY$16,IF(G495=Precios!$BV$17,Precios!$BY$17,IF(G495=Precios!$BV$18,Precios!$BY$18,0)))))))))))))))*H495</f>
        <v>0</v>
      </c>
      <c r="Z495" s="46"/>
      <c r="AA495" s="271"/>
    </row>
    <row r="496" spans="1:27" x14ac:dyDescent="0.25">
      <c r="A496" s="234"/>
      <c r="B496" s="40"/>
      <c r="C496" s="41"/>
      <c r="D496" s="42"/>
      <c r="E496" s="42"/>
      <c r="F496" s="42"/>
      <c r="G496" s="48"/>
      <c r="H496" s="50"/>
      <c r="I496" s="168">
        <f>IF(G496=Precios!$BV$4,Precios!$BW$4,IF(G496=Precios!$BV$5,Precios!$BW$5,IF(G496=Precios!$BV$6,Precios!$BW$6,IF(G496=Precios!$BV$7,Precios!$BW$7,IF(G496=Precios!$BV$8,Precios!$BW$8,IF(G496=Precios!$BV$9,Precios!$BW$9,IF(G496=Precios!$BV$10,Precios!$BW$10,IF(G496=Precios!$BV$11,Precios!$BW$11,IF(G496=Precios!$BV$12,Precios!$BW$12,IF(G496=Precios!$BV$188,Precios!$BW$188,IF(G496=Precios!$BV$14,Precios!$BW$14,IF(G496=Precios!$BV$15,Precios!$BW$15,IF(G496=Precios!$BV$16,Precios!$BW$16,IF(G496=Precios!$BV$17,Precios!$BW$17,IF(G496=Precios!$BV$18,Precios!$BW$18,0)))))))))))))))</f>
        <v>0</v>
      </c>
      <c r="J496" s="50"/>
      <c r="K496" s="169">
        <f>+IF(J496=1,I496,IF(J496=2,I496*(1-Precios!$CB$3),0))</f>
        <v>0</v>
      </c>
      <c r="L496" s="169">
        <f t="shared" si="31"/>
        <v>0</v>
      </c>
      <c r="M496" s="49"/>
      <c r="N496" s="43"/>
      <c r="O496" s="43"/>
      <c r="P496" s="43"/>
      <c r="Q496" s="43"/>
      <c r="R496" s="43"/>
      <c r="S496" s="43"/>
      <c r="T496" s="43"/>
      <c r="U496" s="91"/>
      <c r="V496" s="43"/>
      <c r="W496" s="43"/>
      <c r="X496" s="43"/>
      <c r="Y496" s="38">
        <f>IF(G496=Precios!$BV$4,Precios!$BY$4,IF(G496=Precios!$BV$5,Precios!$BY$5,IF(G496=Precios!$BV$6,Precios!$BY$6,IF(G496=Precios!$BV$7,Precios!$BY$7,IF(G496=Precios!$BV$8,Precios!$BY$8,IF(G496=Precios!$BV$9,Precios!$BY$9,IF(G496=Precios!$BV$10,Precios!$BY$10,IF(G496=Precios!$BV$11,Precios!$BY$11,IF(G496=Precios!$BV$12,Precios!$BY$12,IF(G496=Precios!$BV$188,Precios!$BY$188,IF(G496=Precios!$BV$14,Precios!$BY$14,IF(G496=Precios!$BV$15,Precios!$BY$15,IF(G496=Precios!$BV$16,Precios!$BY$16,IF(G496=Precios!$BV$17,Precios!$BY$17,IF(G496=Precios!$BV$18,Precios!$BY$18,0)))))))))))))))*H496</f>
        <v>0</v>
      </c>
      <c r="Z496" s="46"/>
      <c r="AA496" s="271"/>
    </row>
    <row r="497" spans="1:27" ht="15.75" thickBot="1" x14ac:dyDescent="0.3">
      <c r="A497" s="236"/>
      <c r="B497" s="237"/>
      <c r="C497" s="247"/>
      <c r="D497" s="239"/>
      <c r="E497" s="239"/>
      <c r="F497" s="239"/>
      <c r="G497" s="240"/>
      <c r="H497" s="241"/>
      <c r="I497" s="242">
        <f>IF(G497=Precios!$BV$4,Precios!$BW$4,IF(G497=Precios!$BV$5,Precios!$BW$5,IF(G497=Precios!$BV$6,Precios!$BW$6,IF(G497=Precios!$BV$7,Precios!$BW$7,IF(G497=Precios!$BV$8,Precios!$BW$8,IF(G497=Precios!$BV$9,Precios!$BW$9,IF(G497=Precios!$BV$10,Precios!$BW$10,IF(G497=Precios!$BV$11,Precios!$BW$11,IF(G497=Precios!$BV$12,Precios!$BW$12,IF(G497=Precios!$BV$188,Precios!$BW$188,IF(G497=Precios!$BV$14,Precios!$BW$14,IF(G497=Precios!$BV$15,Precios!$BW$15,IF(G497=Precios!$BV$16,Precios!$BW$16,IF(G497=Precios!$BV$17,Precios!$BW$17,IF(G497=Precios!$BV$18,Precios!$BW$18,0)))))))))))))))</f>
        <v>0</v>
      </c>
      <c r="J497" s="241"/>
      <c r="K497" s="243">
        <f>+IF(J497=1,I497,IF(J497=2,I497*(1-Precios!$CB$3),0))</f>
        <v>0</v>
      </c>
      <c r="L497" s="243">
        <f t="shared" si="31"/>
        <v>0</v>
      </c>
      <c r="M497" s="272"/>
      <c r="N497" s="273"/>
      <c r="O497" s="273"/>
      <c r="P497" s="273"/>
      <c r="Q497" s="273"/>
      <c r="R497" s="273"/>
      <c r="S497" s="273"/>
      <c r="T497" s="273"/>
      <c r="U497" s="274"/>
      <c r="V497" s="273"/>
      <c r="W497" s="273"/>
      <c r="X497" s="273"/>
      <c r="Y497" s="281">
        <f>IF(G497=Precios!$BV$4,Precios!$BY$4,IF(G497=Precios!$BV$5,Precios!$BY$5,IF(G497=Precios!$BV$6,Precios!$BY$6,IF(G497=Precios!$BV$7,Precios!$BY$7,IF(G497=Precios!$BV$8,Precios!$BY$8,IF(G497=Precios!$BV$9,Precios!$BY$9,IF(G497=Precios!$BV$10,Precios!$BY$10,IF(G497=Precios!$BV$11,Precios!$BY$11,IF(G497=Precios!$BV$12,Precios!$BY$12,IF(G497=Precios!$BV$188,Precios!$BY$188,IF(G497=Precios!$BV$14,Precios!$BY$14,IF(G497=Precios!$BV$15,Precios!$BY$15,IF(G497=Precios!$BV$16,Precios!$BY$16,IF(G497=Precios!$BV$17,Precios!$BY$17,IF(G497=Precios!$BV$18,Precios!$BY$18,0)))))))))))))))*H497</f>
        <v>0</v>
      </c>
      <c r="Z497" s="275"/>
      <c r="AA497" s="276"/>
    </row>
    <row r="498" spans="1:27" x14ac:dyDescent="0.25">
      <c r="A498" s="225"/>
      <c r="B498" s="226"/>
      <c r="C498" s="227"/>
      <c r="D498" s="228"/>
      <c r="E498" s="228"/>
      <c r="F498" s="228"/>
      <c r="G498" s="230"/>
      <c r="H498" s="231"/>
      <c r="I498" s="232">
        <f>IF(G498=Precios!$BV$4,Precios!$BW$4,IF(G498=Precios!$BV$5,Precios!$BW$5,IF(G498=Precios!$BV$6,Precios!$BW$6,IF(G498=Precios!$BV$7,Precios!$BW$7,IF(G498=Precios!$BV$8,Precios!$BW$8,IF(G498=Precios!$BV$9,Precios!$BW$9,IF(G498=Precios!$BV$10,Precios!$BW$10,IF(G498=Precios!$BV$11,Precios!$BW$11,IF(G498=Precios!$BV$12,Precios!$BW$12,IF(G498=Precios!$BV$188,Precios!$BW$188,IF(G498=Precios!$BV$14,Precios!$BW$14,IF(G498=Precios!$BV$15,Precios!$BW$15,IF(G498=Precios!$BV$16,Precios!$BW$16,IF(G498=Precios!$BV$17,Precios!$BW$17,IF(G498=Precios!$BV$18,Precios!$BW$18,0)))))))))))))))</f>
        <v>0</v>
      </c>
      <c r="J498" s="230"/>
      <c r="K498" s="233">
        <f>+IF(J498=1,I498,IF(J498=2,I498*(1-Precios!$CB$3),0))</f>
        <v>0</v>
      </c>
      <c r="L498" s="233">
        <f t="shared" si="31"/>
        <v>0</v>
      </c>
      <c r="M498" s="259">
        <f>+SUM(L498:L502)</f>
        <v>0</v>
      </c>
      <c r="N498" s="260">
        <f>+M498+P498+R498+S498</f>
        <v>0</v>
      </c>
      <c r="O498" s="261">
        <f>+IF(J498=1,N498*$O$457,0)</f>
        <v>0</v>
      </c>
      <c r="P498" s="262"/>
      <c r="Q498" s="263">
        <f>+N498-SUM(O498:P498)</f>
        <v>0</v>
      </c>
      <c r="R498" s="262"/>
      <c r="S498" s="262"/>
      <c r="T498" s="262"/>
      <c r="U498" s="264" t="e">
        <f>+(+O498+#REF!)/M498</f>
        <v>#REF!</v>
      </c>
      <c r="V498" s="265">
        <f>+Q498-SUM(R498:T498)</f>
        <v>0</v>
      </c>
      <c r="W498" s="266">
        <f>IF(J498=2,V498,0)</f>
        <v>0</v>
      </c>
      <c r="X498" s="267">
        <f>IF(J498=1,V498,0)</f>
        <v>0</v>
      </c>
      <c r="Y498" s="268">
        <f>IF(G498=Precios!$BV$4,Precios!$BY$4,IF(G498=Precios!$BV$5,Precios!$BY$5,IF(G498=Precios!$BV$6,Precios!$BY$6,IF(G498=Precios!$BV$7,Precios!$BY$7,IF(G498=Precios!$BV$8,Precios!$BY$8,IF(G498=Precios!$BV$9,Precios!$BY$9,IF(G498=Precios!$BV$10,Precios!$BY$10,IF(G498=Precios!$BV$11,Precios!$BY$11,IF(G498=Precios!$BV$12,Precios!$BY$12,IF(G498=Precios!$BV$188,Precios!$BY$188,IF(G498=Precios!$BV$14,Precios!$BY$14,IF(G498=Precios!$BV$15,Precios!$BY$15,IF(G498=Precios!$BV$16,Precios!$BY$16,IF(G498=Precios!$BV$17,Precios!$BY$17,IF(G498=Precios!$BV$18,Precios!$BY$18,0)))))))))))))))*H498</f>
        <v>0</v>
      </c>
      <c r="Z498" s="269">
        <f>+V498-SUM(Y498:Y502)</f>
        <v>0</v>
      </c>
      <c r="AA498" s="270" t="e">
        <f>+Z498/M498</f>
        <v>#DIV/0!</v>
      </c>
    </row>
    <row r="499" spans="1:27" x14ac:dyDescent="0.25">
      <c r="A499" s="234"/>
      <c r="B499" s="40"/>
      <c r="C499" s="41"/>
      <c r="D499" s="42"/>
      <c r="E499" s="42"/>
      <c r="F499" s="42"/>
      <c r="G499" s="48"/>
      <c r="H499" s="50"/>
      <c r="I499" s="168">
        <f>IF(G499=Precios!$BV$4,Precios!$BW$4,IF(G499=Precios!$BV$5,Precios!$BW$5,IF(G499=Precios!$BV$6,Precios!$BW$6,IF(G499=Precios!$BV$7,Precios!$BW$7,IF(G499=Precios!$BV$8,Precios!$BW$8,IF(G499=Precios!$BV$9,Precios!$BW$9,IF(G499=Precios!$BV$10,Precios!$BW$10,IF(G499=Precios!$BV$11,Precios!$BW$11,IF(G499=Precios!$BV$12,Precios!$BW$12,IF(G499=Precios!$BV$188,Precios!$BW$188,IF(G499=Precios!$BV$14,Precios!$BW$14,IF(G499=Precios!$BV$15,Precios!$BW$15,IF(G499=Precios!$BV$16,Precios!$BW$16,IF(G499=Precios!$BV$17,Precios!$BW$17,IF(G499=Precios!$BV$18,Precios!$BW$18,0)))))))))))))))</f>
        <v>0</v>
      </c>
      <c r="J499" s="50"/>
      <c r="K499" s="169">
        <f>+IF(J499=1,I499,IF(J499=2,I499*(1-Precios!$CB$3),0))</f>
        <v>0</v>
      </c>
      <c r="L499" s="169">
        <f t="shared" si="31"/>
        <v>0</v>
      </c>
      <c r="M499" s="49"/>
      <c r="N499" s="43"/>
      <c r="O499" s="43"/>
      <c r="P499" s="43"/>
      <c r="Q499" s="43"/>
      <c r="R499" s="43"/>
      <c r="S499" s="43"/>
      <c r="T499" s="43"/>
      <c r="U499" s="91"/>
      <c r="V499" s="43"/>
      <c r="W499" s="43"/>
      <c r="X499" s="43"/>
      <c r="Y499" s="38">
        <f>IF(G499=Precios!$BV$4,Precios!$BY$4,IF(G499=Precios!$BV$5,Precios!$BY$5,IF(G499=Precios!$BV$6,Precios!$BY$6,IF(G499=Precios!$BV$7,Precios!$BY$7,IF(G499=Precios!$BV$8,Precios!$BY$8,IF(G499=Precios!$BV$9,Precios!$BY$9,IF(G499=Precios!$BV$10,Precios!$BY$10,IF(G499=Precios!$BV$11,Precios!$BY$11,IF(G499=Precios!$BV$12,Precios!$BY$12,IF(G499=Precios!$BV$188,Precios!$BY$188,IF(G499=Precios!$BV$14,Precios!$BY$14,IF(G499=Precios!$BV$15,Precios!$BY$15,IF(G499=Precios!$BV$16,Precios!$BY$16,IF(G499=Precios!$BV$17,Precios!$BY$17,IF(G499=Precios!$BV$18,Precios!$BY$18,0)))))))))))))))*H499</f>
        <v>0</v>
      </c>
      <c r="Z499" s="46"/>
      <c r="AA499" s="271"/>
    </row>
    <row r="500" spans="1:27" x14ac:dyDescent="0.25">
      <c r="A500" s="234"/>
      <c r="B500" s="40"/>
      <c r="C500" s="41"/>
      <c r="D500" s="42"/>
      <c r="E500" s="42"/>
      <c r="F500" s="42"/>
      <c r="G500" s="48"/>
      <c r="H500" s="50"/>
      <c r="I500" s="168">
        <f>IF(G500=Precios!$BV$4,Precios!$BW$4,IF(G500=Precios!$BV$5,Precios!$BW$5,IF(G500=Precios!$BV$6,Precios!$BW$6,IF(G500=Precios!$BV$7,Precios!$BW$7,IF(G500=Precios!$BV$8,Precios!$BW$8,IF(G500=Precios!$BV$9,Precios!$BW$9,IF(G500=Precios!$BV$10,Precios!$BW$10,IF(G500=Precios!$BV$11,Precios!$BW$11,IF(G500=Precios!$BV$12,Precios!$BW$12,IF(G500=Precios!$BV$188,Precios!$BW$188,IF(G500=Precios!$BV$14,Precios!$BW$14,IF(G500=Precios!$BV$15,Precios!$BW$15,IF(G500=Precios!$BV$16,Precios!$BW$16,IF(G500=Precios!$BV$17,Precios!$BW$17,IF(G500=Precios!$BV$18,Precios!$BW$18,0)))))))))))))))</f>
        <v>0</v>
      </c>
      <c r="J500" s="50"/>
      <c r="K500" s="169">
        <f>+IF(J500=1,I500,IF(J500=2,I500*(1-Precios!$CB$3),0))</f>
        <v>0</v>
      </c>
      <c r="L500" s="169">
        <f t="shared" si="31"/>
        <v>0</v>
      </c>
      <c r="M500" s="49"/>
      <c r="N500" s="43"/>
      <c r="O500" s="43"/>
      <c r="P500" s="43"/>
      <c r="Q500" s="43"/>
      <c r="R500" s="43"/>
      <c r="S500" s="43"/>
      <c r="T500" s="43"/>
      <c r="U500" s="91"/>
      <c r="V500" s="43"/>
      <c r="W500" s="43"/>
      <c r="X500" s="43"/>
      <c r="Y500" s="38">
        <f>IF(G500=Precios!$BV$4,Precios!$BY$4,IF(G500=Precios!$BV$5,Precios!$BY$5,IF(G500=Precios!$BV$6,Precios!$BY$6,IF(G500=Precios!$BV$7,Precios!$BY$7,IF(G500=Precios!$BV$8,Precios!$BY$8,IF(G500=Precios!$BV$9,Precios!$BY$9,IF(G500=Precios!$BV$10,Precios!$BY$10,IF(G500=Precios!$BV$11,Precios!$BY$11,IF(G500=Precios!$BV$12,Precios!$BY$12,IF(G500=Precios!$BV$188,Precios!$BY$188,IF(G500=Precios!$BV$14,Precios!$BY$14,IF(G500=Precios!$BV$15,Precios!$BY$15,IF(G500=Precios!$BV$16,Precios!$BY$16,IF(G500=Precios!$BV$17,Precios!$BY$17,IF(G500=Precios!$BV$18,Precios!$BY$18,0)))))))))))))))*H500</f>
        <v>0</v>
      </c>
      <c r="Z500" s="46"/>
      <c r="AA500" s="271"/>
    </row>
    <row r="501" spans="1:27" x14ac:dyDescent="0.25">
      <c r="A501" s="234"/>
      <c r="B501" s="40"/>
      <c r="C501" s="41"/>
      <c r="D501" s="42"/>
      <c r="E501" s="42"/>
      <c r="F501" s="42"/>
      <c r="G501" s="48"/>
      <c r="H501" s="50"/>
      <c r="I501" s="168">
        <f>IF(G501=Precios!$BV$4,Precios!$BW$4,IF(G501=Precios!$BV$5,Precios!$BW$5,IF(G501=Precios!$BV$6,Precios!$BW$6,IF(G501=Precios!$BV$7,Precios!$BW$7,IF(G501=Precios!$BV$8,Precios!$BW$8,IF(G501=Precios!$BV$9,Precios!$BW$9,IF(G501=Precios!$BV$10,Precios!$BW$10,IF(G501=Precios!$BV$11,Precios!$BW$11,IF(G501=Precios!$BV$12,Precios!$BW$12,IF(G501=Precios!$BV$188,Precios!$BW$188,IF(G501=Precios!$BV$14,Precios!$BW$14,IF(G501=Precios!$BV$15,Precios!$BW$15,IF(G501=Precios!$BV$16,Precios!$BW$16,IF(G501=Precios!$BV$17,Precios!$BW$17,IF(G501=Precios!$BV$18,Precios!$BW$18,0)))))))))))))))</f>
        <v>0</v>
      </c>
      <c r="J501" s="50"/>
      <c r="K501" s="169">
        <f>+IF(J501=1,I501,IF(J501=2,I501*(1-Precios!$CB$3),0))</f>
        <v>0</v>
      </c>
      <c r="L501" s="169">
        <f t="shared" si="31"/>
        <v>0</v>
      </c>
      <c r="M501" s="49"/>
      <c r="N501" s="43"/>
      <c r="O501" s="43"/>
      <c r="P501" s="43"/>
      <c r="Q501" s="43"/>
      <c r="R501" s="43"/>
      <c r="S501" s="43"/>
      <c r="T501" s="43"/>
      <c r="U501" s="91"/>
      <c r="V501" s="43"/>
      <c r="W501" s="43"/>
      <c r="X501" s="43"/>
      <c r="Y501" s="38">
        <f>IF(G501=Precios!$BV$4,Precios!$BY$4,IF(G501=Precios!$BV$5,Precios!$BY$5,IF(G501=Precios!$BV$6,Precios!$BY$6,IF(G501=Precios!$BV$7,Precios!$BY$7,IF(G501=Precios!$BV$8,Precios!$BY$8,IF(G501=Precios!$BV$9,Precios!$BY$9,IF(G501=Precios!$BV$10,Precios!$BY$10,IF(G501=Precios!$BV$11,Precios!$BY$11,IF(G501=Precios!$BV$12,Precios!$BY$12,IF(G501=Precios!$BV$188,Precios!$BY$188,IF(G501=Precios!$BV$14,Precios!$BY$14,IF(G501=Precios!$BV$15,Precios!$BY$15,IF(G501=Precios!$BV$16,Precios!$BY$16,IF(G501=Precios!$BV$17,Precios!$BY$17,IF(G501=Precios!$BV$18,Precios!$BY$18,0)))))))))))))))*H501</f>
        <v>0</v>
      </c>
      <c r="Z501" s="46"/>
      <c r="AA501" s="271"/>
    </row>
    <row r="502" spans="1:27" ht="15.75" thickBot="1" x14ac:dyDescent="0.3">
      <c r="A502" s="236"/>
      <c r="B502" s="237"/>
      <c r="C502" s="247"/>
      <c r="D502" s="239"/>
      <c r="E502" s="239"/>
      <c r="F502" s="239"/>
      <c r="G502" s="240"/>
      <c r="H502" s="241"/>
      <c r="I502" s="242">
        <f>IF(G502=Precios!$BV$4,Precios!$BW$4,IF(G502=Precios!$BV$5,Precios!$BW$5,IF(G502=Precios!$BV$6,Precios!$BW$6,IF(G502=Precios!$BV$7,Precios!$BW$7,IF(G502=Precios!$BV$8,Precios!$BW$8,IF(G502=Precios!$BV$9,Precios!$BW$9,IF(G502=Precios!$BV$10,Precios!$BW$10,IF(G502=Precios!$BV$11,Precios!$BW$11,IF(G502=Precios!$BV$12,Precios!$BW$12,IF(G502=Precios!$BV$188,Precios!$BW$188,IF(G502=Precios!$BV$14,Precios!$BW$14,IF(G502=Precios!$BV$15,Precios!$BW$15,IF(G502=Precios!$BV$16,Precios!$BW$16,IF(G502=Precios!$BV$17,Precios!$BW$17,IF(G502=Precios!$BV$18,Precios!$BW$18,0)))))))))))))))</f>
        <v>0</v>
      </c>
      <c r="J502" s="241"/>
      <c r="K502" s="243">
        <f>+IF(J502=1,I502,IF(J502=2,I502*(1-Precios!$CB$3),0))</f>
        <v>0</v>
      </c>
      <c r="L502" s="243">
        <f t="shared" si="31"/>
        <v>0</v>
      </c>
      <c r="M502" s="272"/>
      <c r="N502" s="273"/>
      <c r="O502" s="273"/>
      <c r="P502" s="273"/>
      <c r="Q502" s="273"/>
      <c r="R502" s="273"/>
      <c r="S502" s="273"/>
      <c r="T502" s="273"/>
      <c r="U502" s="274"/>
      <c r="V502" s="273"/>
      <c r="W502" s="273"/>
      <c r="X502" s="273"/>
      <c r="Y502" s="281">
        <f>IF(G502=Precios!$BV$4,Precios!$BY$4,IF(G502=Precios!$BV$5,Precios!$BY$5,IF(G502=Precios!$BV$6,Precios!$BY$6,IF(G502=Precios!$BV$7,Precios!$BY$7,IF(G502=Precios!$BV$8,Precios!$BY$8,IF(G502=Precios!$BV$9,Precios!$BY$9,IF(G502=Precios!$BV$10,Precios!$BY$10,IF(G502=Precios!$BV$11,Precios!$BY$11,IF(G502=Precios!$BV$12,Precios!$BY$12,IF(G502=Precios!$BV$188,Precios!$BY$188,IF(G502=Precios!$BV$14,Precios!$BY$14,IF(G502=Precios!$BV$15,Precios!$BY$15,IF(G502=Precios!$BV$16,Precios!$BY$16,IF(G502=Precios!$BV$17,Precios!$BY$17,IF(G502=Precios!$BV$18,Precios!$BY$18,0)))))))))))))))*H502</f>
        <v>0</v>
      </c>
      <c r="Z502" s="275"/>
      <c r="AA502" s="276"/>
    </row>
    <row r="503" spans="1:27" x14ac:dyDescent="0.25">
      <c r="A503" s="225"/>
      <c r="B503" s="226"/>
      <c r="C503" s="227"/>
      <c r="D503" s="228"/>
      <c r="E503" s="228"/>
      <c r="F503" s="228"/>
      <c r="G503" s="230"/>
      <c r="H503" s="231"/>
      <c r="I503" s="232">
        <f>IF(G503=Precios!$BV$4,Precios!$BW$4,IF(G503=Precios!$BV$5,Precios!$BW$5,IF(G503=Precios!$BV$6,Precios!$BW$6,IF(G503=Precios!$BV$7,Precios!$BW$7,IF(G503=Precios!$BV$8,Precios!$BW$8,IF(G503=Precios!$BV$9,Precios!$BW$9,IF(G503=Precios!$BV$10,Precios!$BW$10,IF(G503=Precios!$BV$11,Precios!$BW$11,IF(G503=Precios!$BV$12,Precios!$BW$12,IF(G503=Precios!$BV$188,Precios!$BW$188,IF(G503=Precios!$BV$14,Precios!$BW$14,IF(G503=Precios!$BV$15,Precios!$BW$15,IF(G503=Precios!$BV$16,Precios!$BW$16,IF(G503=Precios!$BV$17,Precios!$BW$17,IF(G503=Precios!$BV$18,Precios!$BW$18,0)))))))))))))))</f>
        <v>0</v>
      </c>
      <c r="J503" s="230"/>
      <c r="K503" s="233">
        <f>+IF(J503=1,I503,IF(J503=2,I503*(1-Precios!$CB$3),0))</f>
        <v>0</v>
      </c>
      <c r="L503" s="233">
        <f t="shared" ref="L503:L512" si="32">H503*K503</f>
        <v>0</v>
      </c>
      <c r="M503" s="259">
        <f>+SUM(L503:L507)</f>
        <v>0</v>
      </c>
      <c r="N503" s="260">
        <f>+M503+P503+R503+S503</f>
        <v>0</v>
      </c>
      <c r="O503" s="261">
        <f>+IF(J503=1,N503*$O$457,0)</f>
        <v>0</v>
      </c>
      <c r="P503" s="262"/>
      <c r="Q503" s="263">
        <f>+N503-SUM(O503:P503)</f>
        <v>0</v>
      </c>
      <c r="R503" s="262"/>
      <c r="S503" s="262"/>
      <c r="T503" s="262"/>
      <c r="U503" s="264" t="e">
        <f>+(+O503+#REF!)/M503</f>
        <v>#REF!</v>
      </c>
      <c r="V503" s="265">
        <f>+Q503-SUM(R503:T503)</f>
        <v>0</v>
      </c>
      <c r="W503" s="266">
        <f>IF(J503=2,V503,0)</f>
        <v>0</v>
      </c>
      <c r="X503" s="267">
        <f>IF(J503=1,V503,0)</f>
        <v>0</v>
      </c>
      <c r="Y503" s="268">
        <f>IF(G503=Precios!$BV$4,Precios!$BY$4,IF(G503=Precios!$BV$5,Precios!$BY$5,IF(G503=Precios!$BV$6,Precios!$BY$6,IF(G503=Precios!$BV$7,Precios!$BY$7,IF(G503=Precios!$BV$8,Precios!$BY$8,IF(G503=Precios!$BV$9,Precios!$BY$9,IF(G503=Precios!$BV$10,Precios!$BY$10,IF(G503=Precios!$BV$11,Precios!$BY$11,IF(G503=Precios!$BV$12,Precios!$BY$12,IF(G503=Precios!$BV$188,Precios!$BY$188,IF(G503=Precios!$BV$14,Precios!$BY$14,IF(G503=Precios!$BV$15,Precios!$BY$15,IF(G503=Precios!$BV$16,Precios!$BY$16,IF(G503=Precios!$BV$17,Precios!$BY$17,IF(G503=Precios!$BV$18,Precios!$BY$18,0)))))))))))))))*H503</f>
        <v>0</v>
      </c>
      <c r="Z503" s="269">
        <f>+V503-SUM(Y503:Y507)</f>
        <v>0</v>
      </c>
      <c r="AA503" s="270" t="e">
        <f>+Z503/M503</f>
        <v>#DIV/0!</v>
      </c>
    </row>
    <row r="504" spans="1:27" x14ac:dyDescent="0.25">
      <c r="A504" s="234"/>
      <c r="B504" s="40"/>
      <c r="C504" s="41"/>
      <c r="D504" s="42"/>
      <c r="E504" s="42"/>
      <c r="F504" s="42"/>
      <c r="G504" s="48"/>
      <c r="H504" s="50"/>
      <c r="I504" s="168">
        <f>IF(G504=Precios!$BV$4,Precios!$BW$4,IF(G504=Precios!$BV$5,Precios!$BW$5,IF(G504=Precios!$BV$6,Precios!$BW$6,IF(G504=Precios!$BV$7,Precios!$BW$7,IF(G504=Precios!$BV$8,Precios!$BW$8,IF(G504=Precios!$BV$9,Precios!$BW$9,IF(G504=Precios!$BV$10,Precios!$BW$10,IF(G504=Precios!$BV$11,Precios!$BW$11,IF(G504=Precios!$BV$12,Precios!$BW$12,IF(G504=Precios!$BV$188,Precios!$BW$188,IF(G504=Precios!$BV$14,Precios!$BW$14,IF(G504=Precios!$BV$15,Precios!$BW$15,IF(G504=Precios!$BV$16,Precios!$BW$16,IF(G504=Precios!$BV$17,Precios!$BW$17,IF(G504=Precios!$BV$18,Precios!$BW$18,0)))))))))))))))</f>
        <v>0</v>
      </c>
      <c r="J504" s="50"/>
      <c r="K504" s="169">
        <f>+IF(J504=1,I504,IF(J504=2,I504*(1-Precios!$CB$3),0))</f>
        <v>0</v>
      </c>
      <c r="L504" s="169">
        <f t="shared" si="32"/>
        <v>0</v>
      </c>
      <c r="M504" s="49"/>
      <c r="N504" s="43"/>
      <c r="O504" s="43"/>
      <c r="P504" s="43"/>
      <c r="Q504" s="43"/>
      <c r="R504" s="43"/>
      <c r="S504" s="43"/>
      <c r="T504" s="43"/>
      <c r="U504" s="91"/>
      <c r="V504" s="43"/>
      <c r="W504" s="43"/>
      <c r="X504" s="43"/>
      <c r="Y504" s="38">
        <f>IF(G504=Precios!$BV$4,Precios!$BY$4,IF(G504=Precios!$BV$5,Precios!$BY$5,IF(G504=Precios!$BV$6,Precios!$BY$6,IF(G504=Precios!$BV$7,Precios!$BY$7,IF(G504=Precios!$BV$8,Precios!$BY$8,IF(G504=Precios!$BV$9,Precios!$BY$9,IF(G504=Precios!$BV$10,Precios!$BY$10,IF(G504=Precios!$BV$11,Precios!$BY$11,IF(G504=Precios!$BV$12,Precios!$BY$12,IF(G504=Precios!$BV$188,Precios!$BY$188,IF(G504=Precios!$BV$14,Precios!$BY$14,IF(G504=Precios!$BV$15,Precios!$BY$15,IF(G504=Precios!$BV$16,Precios!$BY$16,IF(G504=Precios!$BV$17,Precios!$BY$17,IF(G504=Precios!$BV$18,Precios!$BY$18,0)))))))))))))))*H504</f>
        <v>0</v>
      </c>
      <c r="Z504" s="46"/>
      <c r="AA504" s="271"/>
    </row>
    <row r="505" spans="1:27" x14ac:dyDescent="0.25">
      <c r="A505" s="234"/>
      <c r="B505" s="40"/>
      <c r="C505" s="41"/>
      <c r="D505" s="42"/>
      <c r="E505" s="42"/>
      <c r="F505" s="42"/>
      <c r="G505" s="48"/>
      <c r="H505" s="50"/>
      <c r="I505" s="168">
        <f>IF(G505=Precios!$BV$4,Precios!$BW$4,IF(G505=Precios!$BV$5,Precios!$BW$5,IF(G505=Precios!$BV$6,Precios!$BW$6,IF(G505=Precios!$BV$7,Precios!$BW$7,IF(G505=Precios!$BV$8,Precios!$BW$8,IF(G505=Precios!$BV$9,Precios!$BW$9,IF(G505=Precios!$BV$10,Precios!$BW$10,IF(G505=Precios!$BV$11,Precios!$BW$11,IF(G505=Precios!$BV$12,Precios!$BW$12,IF(G505=Precios!$BV$188,Precios!$BW$188,IF(G505=Precios!$BV$14,Precios!$BW$14,IF(G505=Precios!$BV$15,Precios!$BW$15,IF(G505=Precios!$BV$16,Precios!$BW$16,IF(G505=Precios!$BV$17,Precios!$BW$17,IF(G505=Precios!$BV$18,Precios!$BW$18,0)))))))))))))))</f>
        <v>0</v>
      </c>
      <c r="J505" s="50"/>
      <c r="K505" s="169">
        <f>+IF(J505=1,I505,IF(J505=2,I505*(1-Precios!$CB$3),0))</f>
        <v>0</v>
      </c>
      <c r="L505" s="169">
        <f t="shared" si="32"/>
        <v>0</v>
      </c>
      <c r="M505" s="49"/>
      <c r="N505" s="43"/>
      <c r="O505" s="43"/>
      <c r="P505" s="43"/>
      <c r="Q505" s="43"/>
      <c r="R505" s="43"/>
      <c r="S505" s="43"/>
      <c r="T505" s="43"/>
      <c r="U505" s="91"/>
      <c r="V505" s="43"/>
      <c r="W505" s="43"/>
      <c r="X505" s="43"/>
      <c r="Y505" s="38">
        <f>IF(G505=Precios!$BV$4,Precios!$BY$4,IF(G505=Precios!$BV$5,Precios!$BY$5,IF(G505=Precios!$BV$6,Precios!$BY$6,IF(G505=Precios!$BV$7,Precios!$BY$7,IF(G505=Precios!$BV$8,Precios!$BY$8,IF(G505=Precios!$BV$9,Precios!$BY$9,IF(G505=Precios!$BV$10,Precios!$BY$10,IF(G505=Precios!$BV$11,Precios!$BY$11,IF(G505=Precios!$BV$12,Precios!$BY$12,IF(G505=Precios!$BV$188,Precios!$BY$188,IF(G505=Precios!$BV$14,Precios!$BY$14,IF(G505=Precios!$BV$15,Precios!$BY$15,IF(G505=Precios!$BV$16,Precios!$BY$16,IF(G505=Precios!$BV$17,Precios!$BY$17,IF(G505=Precios!$BV$18,Precios!$BY$18,0)))))))))))))))*H505</f>
        <v>0</v>
      </c>
      <c r="Z505" s="46"/>
      <c r="AA505" s="271"/>
    </row>
    <row r="506" spans="1:27" x14ac:dyDescent="0.25">
      <c r="A506" s="234"/>
      <c r="B506" s="40"/>
      <c r="C506" s="41"/>
      <c r="D506" s="42"/>
      <c r="E506" s="42"/>
      <c r="F506" s="42"/>
      <c r="G506" s="48"/>
      <c r="H506" s="50"/>
      <c r="I506" s="168">
        <f>IF(G506=Precios!$BV$4,Precios!$BW$4,IF(G506=Precios!$BV$5,Precios!$BW$5,IF(G506=Precios!$BV$6,Precios!$BW$6,IF(G506=Precios!$BV$7,Precios!$BW$7,IF(G506=Precios!$BV$8,Precios!$BW$8,IF(G506=Precios!$BV$9,Precios!$BW$9,IF(G506=Precios!$BV$10,Precios!$BW$10,IF(G506=Precios!$BV$11,Precios!$BW$11,IF(G506=Precios!$BV$12,Precios!$BW$12,IF(G506=Precios!$BV$188,Precios!$BW$188,IF(G506=Precios!$BV$14,Precios!$BW$14,IF(G506=Precios!$BV$15,Precios!$BW$15,IF(G506=Precios!$BV$16,Precios!$BW$16,IF(G506=Precios!$BV$17,Precios!$BW$17,IF(G506=Precios!$BV$18,Precios!$BW$18,0)))))))))))))))</f>
        <v>0</v>
      </c>
      <c r="J506" s="50"/>
      <c r="K506" s="169">
        <f>+IF(J506=1,I506,IF(J506=2,I506*(1-Precios!$CB$3),0))</f>
        <v>0</v>
      </c>
      <c r="L506" s="169">
        <f t="shared" si="32"/>
        <v>0</v>
      </c>
      <c r="M506" s="49"/>
      <c r="N506" s="43"/>
      <c r="O506" s="43"/>
      <c r="P506" s="43"/>
      <c r="Q506" s="43"/>
      <c r="R506" s="43"/>
      <c r="S506" s="43"/>
      <c r="T506" s="43"/>
      <c r="U506" s="91"/>
      <c r="V506" s="43"/>
      <c r="W506" s="43"/>
      <c r="X506" s="43"/>
      <c r="Y506" s="38">
        <f>IF(G506=Precios!$BV$4,Precios!$BY$4,IF(G506=Precios!$BV$5,Precios!$BY$5,IF(G506=Precios!$BV$6,Precios!$BY$6,IF(G506=Precios!$BV$7,Precios!$BY$7,IF(G506=Precios!$BV$8,Precios!$BY$8,IF(G506=Precios!$BV$9,Precios!$BY$9,IF(G506=Precios!$BV$10,Precios!$BY$10,IF(G506=Precios!$BV$11,Precios!$BY$11,IF(G506=Precios!$BV$12,Precios!$BY$12,IF(G506=Precios!$BV$188,Precios!$BY$188,IF(G506=Precios!$BV$14,Precios!$BY$14,IF(G506=Precios!$BV$15,Precios!$BY$15,IF(G506=Precios!$BV$16,Precios!$BY$16,IF(G506=Precios!$BV$17,Precios!$BY$17,IF(G506=Precios!$BV$18,Precios!$BY$18,0)))))))))))))))*H506</f>
        <v>0</v>
      </c>
      <c r="Z506" s="46"/>
      <c r="AA506" s="271"/>
    </row>
    <row r="507" spans="1:27" ht="15.75" thickBot="1" x14ac:dyDescent="0.3">
      <c r="A507" s="236"/>
      <c r="B507" s="237"/>
      <c r="C507" s="247"/>
      <c r="D507" s="239"/>
      <c r="E507" s="239"/>
      <c r="F507" s="239"/>
      <c r="G507" s="240"/>
      <c r="H507" s="241"/>
      <c r="I507" s="242">
        <f>IF(G507=Precios!$BV$4,Precios!$BW$4,IF(G507=Precios!$BV$5,Precios!$BW$5,IF(G507=Precios!$BV$6,Precios!$BW$6,IF(G507=Precios!$BV$7,Precios!$BW$7,IF(G507=Precios!$BV$8,Precios!$BW$8,IF(G507=Precios!$BV$9,Precios!$BW$9,IF(G507=Precios!$BV$10,Precios!$BW$10,IF(G507=Precios!$BV$11,Precios!$BW$11,IF(G507=Precios!$BV$12,Precios!$BW$12,IF(G507=Precios!$BV$188,Precios!$BW$188,IF(G507=Precios!$BV$14,Precios!$BW$14,IF(G507=Precios!$BV$15,Precios!$BW$15,IF(G507=Precios!$BV$16,Precios!$BW$16,IF(G507=Precios!$BV$17,Precios!$BW$17,IF(G507=Precios!$BV$18,Precios!$BW$18,0)))))))))))))))</f>
        <v>0</v>
      </c>
      <c r="J507" s="241"/>
      <c r="K507" s="243">
        <f>+IF(J507=1,I507,IF(J507=2,I507*(1-Precios!$CB$3),0))</f>
        <v>0</v>
      </c>
      <c r="L507" s="243">
        <f t="shared" si="32"/>
        <v>0</v>
      </c>
      <c r="M507" s="272"/>
      <c r="N507" s="273"/>
      <c r="O507" s="273"/>
      <c r="P507" s="273"/>
      <c r="Q507" s="273"/>
      <c r="R507" s="273"/>
      <c r="S507" s="273"/>
      <c r="T507" s="273"/>
      <c r="U507" s="274"/>
      <c r="V507" s="273"/>
      <c r="W507" s="273"/>
      <c r="X507" s="273"/>
      <c r="Y507" s="281">
        <f>IF(G507=Precios!$BV$4,Precios!$BY$4,IF(G507=Precios!$BV$5,Precios!$BY$5,IF(G507=Precios!$BV$6,Precios!$BY$6,IF(G507=Precios!$BV$7,Precios!$BY$7,IF(G507=Precios!$BV$8,Precios!$BY$8,IF(G507=Precios!$BV$9,Precios!$BY$9,IF(G507=Precios!$BV$10,Precios!$BY$10,IF(G507=Precios!$BV$11,Precios!$BY$11,IF(G507=Precios!$BV$12,Precios!$BY$12,IF(G507=Precios!$BV$188,Precios!$BY$188,IF(G507=Precios!$BV$14,Precios!$BY$14,IF(G507=Precios!$BV$15,Precios!$BY$15,IF(G507=Precios!$BV$16,Precios!$BY$16,IF(G507=Precios!$BV$17,Precios!$BY$17,IF(G507=Precios!$BV$18,Precios!$BY$18,0)))))))))))))))*H507</f>
        <v>0</v>
      </c>
      <c r="Z507" s="275"/>
      <c r="AA507" s="276"/>
    </row>
    <row r="508" spans="1:27" x14ac:dyDescent="0.25">
      <c r="A508" s="225"/>
      <c r="B508" s="226"/>
      <c r="C508" s="227"/>
      <c r="D508" s="228"/>
      <c r="E508" s="228"/>
      <c r="F508" s="228"/>
      <c r="G508" s="230"/>
      <c r="H508" s="231"/>
      <c r="I508" s="232">
        <f>IF(G508=Precios!$BV$4,Precios!$BW$4,IF(G508=Precios!$BV$5,Precios!$BW$5,IF(G508=Precios!$BV$6,Precios!$BW$6,IF(G508=Precios!$BV$7,Precios!$BW$7,IF(G508=Precios!$BV$8,Precios!$BW$8,IF(G508=Precios!$BV$9,Precios!$BW$9,IF(G508=Precios!$BV$10,Precios!$BW$10,IF(G508=Precios!$BV$11,Precios!$BW$11,IF(G508=Precios!$BV$12,Precios!$BW$12,IF(G508=Precios!$BV$188,Precios!$BW$188,IF(G508=Precios!$BV$14,Precios!$BW$14,IF(G508=Precios!$BV$15,Precios!$BW$15,IF(G508=Precios!$BV$16,Precios!$BW$16,IF(G508=Precios!$BV$17,Precios!$BW$17,IF(G508=Precios!$BV$18,Precios!$BW$18,0)))))))))))))))</f>
        <v>0</v>
      </c>
      <c r="J508" s="230"/>
      <c r="K508" s="233">
        <f>+IF(J508=1,I508,IF(J508=2,I508*(1-Precios!$CB$3),0))</f>
        <v>0</v>
      </c>
      <c r="L508" s="233">
        <f t="shared" si="32"/>
        <v>0</v>
      </c>
      <c r="M508" s="259">
        <f>+SUM(L508:L512)</f>
        <v>0</v>
      </c>
      <c r="N508" s="260">
        <f>+M508+P508+R508+S508</f>
        <v>0</v>
      </c>
      <c r="O508" s="261">
        <f>+IF(J508=1,N508*$O$457,0)</f>
        <v>0</v>
      </c>
      <c r="P508" s="262"/>
      <c r="Q508" s="263">
        <f>+N508-SUM(O508:P508)</f>
        <v>0</v>
      </c>
      <c r="R508" s="262"/>
      <c r="S508" s="262"/>
      <c r="T508" s="262"/>
      <c r="U508" s="264" t="e">
        <f>+(+O508+#REF!)/M508</f>
        <v>#REF!</v>
      </c>
      <c r="V508" s="265">
        <f>+Q508-SUM(R508:T508)</f>
        <v>0</v>
      </c>
      <c r="W508" s="266">
        <f>IF(J508=2,V508,0)</f>
        <v>0</v>
      </c>
      <c r="X508" s="267">
        <f>IF(J508=1,V508,0)</f>
        <v>0</v>
      </c>
      <c r="Y508" s="268">
        <f>IF(G508=Precios!$BV$4,Precios!$BY$4,IF(G508=Precios!$BV$5,Precios!$BY$5,IF(G508=Precios!$BV$6,Precios!$BY$6,IF(G508=Precios!$BV$7,Precios!$BY$7,IF(G508=Precios!$BV$8,Precios!$BY$8,IF(G508=Precios!$BV$9,Precios!$BY$9,IF(G508=Precios!$BV$10,Precios!$BY$10,IF(G508=Precios!$BV$11,Precios!$BY$11,IF(G508=Precios!$BV$12,Precios!$BY$12,IF(G508=Precios!$BV$188,Precios!$BY$188,IF(G508=Precios!$BV$14,Precios!$BY$14,IF(G508=Precios!$BV$15,Precios!$BY$15,IF(G508=Precios!$BV$16,Precios!$BY$16,IF(G508=Precios!$BV$17,Precios!$BY$17,IF(G508=Precios!$BV$18,Precios!$BY$18,0)))))))))))))))*H508</f>
        <v>0</v>
      </c>
      <c r="Z508" s="269">
        <f>+V508-SUM(Y508:Y512)</f>
        <v>0</v>
      </c>
      <c r="AA508" s="270" t="e">
        <f>+Z508/M508</f>
        <v>#DIV/0!</v>
      </c>
    </row>
    <row r="509" spans="1:27" x14ac:dyDescent="0.25">
      <c r="A509" s="234"/>
      <c r="B509" s="40"/>
      <c r="C509" s="41"/>
      <c r="D509" s="42"/>
      <c r="E509" s="42"/>
      <c r="F509" s="42"/>
      <c r="G509" s="48"/>
      <c r="H509" s="50"/>
      <c r="I509" s="168">
        <f>IF(G509=Precios!$BV$4,Precios!$BW$4,IF(G509=Precios!$BV$5,Precios!$BW$5,IF(G509=Precios!$BV$6,Precios!$BW$6,IF(G509=Precios!$BV$7,Precios!$BW$7,IF(G509=Precios!$BV$8,Precios!$BW$8,IF(G509=Precios!$BV$9,Precios!$BW$9,IF(G509=Precios!$BV$10,Precios!$BW$10,IF(G509=Precios!$BV$11,Precios!$BW$11,IF(G509=Precios!$BV$12,Precios!$BW$12,IF(G509=Precios!$BV$188,Precios!$BW$188,IF(G509=Precios!$BV$14,Precios!$BW$14,IF(G509=Precios!$BV$15,Precios!$BW$15,IF(G509=Precios!$BV$16,Precios!$BW$16,IF(G509=Precios!$BV$17,Precios!$BW$17,IF(G509=Precios!$BV$18,Precios!$BW$18,0)))))))))))))))</f>
        <v>0</v>
      </c>
      <c r="J509" s="50"/>
      <c r="K509" s="169">
        <f>+IF(J509=1,I509,IF(J509=2,I509*(1-Precios!$CB$3),0))</f>
        <v>0</v>
      </c>
      <c r="L509" s="169">
        <f t="shared" si="32"/>
        <v>0</v>
      </c>
      <c r="M509" s="49"/>
      <c r="N509" s="43"/>
      <c r="O509" s="43"/>
      <c r="P509" s="43"/>
      <c r="Q509" s="43"/>
      <c r="R509" s="43"/>
      <c r="S509" s="43"/>
      <c r="T509" s="43"/>
      <c r="U509" s="91"/>
      <c r="V509" s="43"/>
      <c r="W509" s="43"/>
      <c r="X509" s="43"/>
      <c r="Y509" s="38">
        <f>IF(G509=Precios!$BV$4,Precios!$BY$4,IF(G509=Precios!$BV$5,Precios!$BY$5,IF(G509=Precios!$BV$6,Precios!$BY$6,IF(G509=Precios!$BV$7,Precios!$BY$7,IF(G509=Precios!$BV$8,Precios!$BY$8,IF(G509=Precios!$BV$9,Precios!$BY$9,IF(G509=Precios!$BV$10,Precios!$BY$10,IF(G509=Precios!$BV$11,Precios!$BY$11,IF(G509=Precios!$BV$12,Precios!$BY$12,IF(G509=Precios!$BV$188,Precios!$BY$188,IF(G509=Precios!$BV$14,Precios!$BY$14,IF(G509=Precios!$BV$15,Precios!$BY$15,IF(G509=Precios!$BV$16,Precios!$BY$16,IF(G509=Precios!$BV$17,Precios!$BY$17,IF(G509=Precios!$BV$18,Precios!$BY$18,0)))))))))))))))*H509</f>
        <v>0</v>
      </c>
      <c r="Z509" s="46"/>
      <c r="AA509" s="271"/>
    </row>
    <row r="510" spans="1:27" x14ac:dyDescent="0.25">
      <c r="A510" s="234"/>
      <c r="B510" s="40"/>
      <c r="C510" s="41"/>
      <c r="D510" s="42"/>
      <c r="E510" s="42"/>
      <c r="F510" s="42"/>
      <c r="G510" s="48"/>
      <c r="H510" s="50"/>
      <c r="I510" s="168">
        <f>IF(G510=Precios!$BV$4,Precios!$BW$4,IF(G510=Precios!$BV$5,Precios!$BW$5,IF(G510=Precios!$BV$6,Precios!$BW$6,IF(G510=Precios!$BV$7,Precios!$BW$7,IF(G510=Precios!$BV$8,Precios!$BW$8,IF(G510=Precios!$BV$9,Precios!$BW$9,IF(G510=Precios!$BV$10,Precios!$BW$10,IF(G510=Precios!$BV$11,Precios!$BW$11,IF(G510=Precios!$BV$12,Precios!$BW$12,IF(G510=Precios!$BV$188,Precios!$BW$188,IF(G510=Precios!$BV$14,Precios!$BW$14,IF(G510=Precios!$BV$15,Precios!$BW$15,IF(G510=Precios!$BV$16,Precios!$BW$16,IF(G510=Precios!$BV$17,Precios!$BW$17,IF(G510=Precios!$BV$18,Precios!$BW$18,0)))))))))))))))</f>
        <v>0</v>
      </c>
      <c r="J510" s="50"/>
      <c r="K510" s="169">
        <f>+IF(J510=1,I510,IF(J510=2,I510*(1-Precios!$CB$3),0))</f>
        <v>0</v>
      </c>
      <c r="L510" s="169">
        <f t="shared" si="32"/>
        <v>0</v>
      </c>
      <c r="M510" s="49"/>
      <c r="N510" s="43"/>
      <c r="O510" s="43"/>
      <c r="P510" s="43"/>
      <c r="Q510" s="43"/>
      <c r="R510" s="43"/>
      <c r="S510" s="43"/>
      <c r="T510" s="43"/>
      <c r="U510" s="91"/>
      <c r="V510" s="43"/>
      <c r="W510" s="43"/>
      <c r="X510" s="43"/>
      <c r="Y510" s="38">
        <f>IF(G510=Precios!$BV$4,Precios!$BY$4,IF(G510=Precios!$BV$5,Precios!$BY$5,IF(G510=Precios!$BV$6,Precios!$BY$6,IF(G510=Precios!$BV$7,Precios!$BY$7,IF(G510=Precios!$BV$8,Precios!$BY$8,IF(G510=Precios!$BV$9,Precios!$BY$9,IF(G510=Precios!$BV$10,Precios!$BY$10,IF(G510=Precios!$BV$11,Precios!$BY$11,IF(G510=Precios!$BV$12,Precios!$BY$12,IF(G510=Precios!$BV$188,Precios!$BY$188,IF(G510=Precios!$BV$14,Precios!$BY$14,IF(G510=Precios!$BV$15,Precios!$BY$15,IF(G510=Precios!$BV$16,Precios!$BY$16,IF(G510=Precios!$BV$17,Precios!$BY$17,IF(G510=Precios!$BV$18,Precios!$BY$18,0)))))))))))))))*H510</f>
        <v>0</v>
      </c>
      <c r="Z510" s="46"/>
      <c r="AA510" s="271"/>
    </row>
    <row r="511" spans="1:27" x14ac:dyDescent="0.25">
      <c r="A511" s="234"/>
      <c r="B511" s="40"/>
      <c r="C511" s="41"/>
      <c r="D511" s="42"/>
      <c r="E511" s="42"/>
      <c r="F511" s="42"/>
      <c r="G511" s="48"/>
      <c r="H511" s="50"/>
      <c r="I511" s="168">
        <f>IF(G511=Precios!$BV$4,Precios!$BW$4,IF(G511=Precios!$BV$5,Precios!$BW$5,IF(G511=Precios!$BV$6,Precios!$BW$6,IF(G511=Precios!$BV$7,Precios!$BW$7,IF(G511=Precios!$BV$8,Precios!$BW$8,IF(G511=Precios!$BV$9,Precios!$BW$9,IF(G511=Precios!$BV$10,Precios!$BW$10,IF(G511=Precios!$BV$11,Precios!$BW$11,IF(G511=Precios!$BV$12,Precios!$BW$12,IF(G511=Precios!$BV$188,Precios!$BW$188,IF(G511=Precios!$BV$14,Precios!$BW$14,IF(G511=Precios!$BV$15,Precios!$BW$15,IF(G511=Precios!$BV$16,Precios!$BW$16,IF(G511=Precios!$BV$17,Precios!$BW$17,IF(G511=Precios!$BV$18,Precios!$BW$18,0)))))))))))))))</f>
        <v>0</v>
      </c>
      <c r="J511" s="50"/>
      <c r="K511" s="169">
        <f>+IF(J511=1,I511,IF(J511=2,I511*(1-Precios!$CB$3),0))</f>
        <v>0</v>
      </c>
      <c r="L511" s="169">
        <f t="shared" si="32"/>
        <v>0</v>
      </c>
      <c r="M511" s="49"/>
      <c r="N511" s="43"/>
      <c r="O511" s="43"/>
      <c r="P511" s="43"/>
      <c r="Q511" s="43"/>
      <c r="R511" s="43"/>
      <c r="S511" s="43"/>
      <c r="T511" s="43"/>
      <c r="U511" s="91"/>
      <c r="V511" s="43"/>
      <c r="W511" s="43"/>
      <c r="X511" s="43"/>
      <c r="Y511" s="38">
        <f>IF(G511=Precios!$BV$4,Precios!$BY$4,IF(G511=Precios!$BV$5,Precios!$BY$5,IF(G511=Precios!$BV$6,Precios!$BY$6,IF(G511=Precios!$BV$7,Precios!$BY$7,IF(G511=Precios!$BV$8,Precios!$BY$8,IF(G511=Precios!$BV$9,Precios!$BY$9,IF(G511=Precios!$BV$10,Precios!$BY$10,IF(G511=Precios!$BV$11,Precios!$BY$11,IF(G511=Precios!$BV$12,Precios!$BY$12,IF(G511=Precios!$BV$188,Precios!$BY$188,IF(G511=Precios!$BV$14,Precios!$BY$14,IF(G511=Precios!$BV$15,Precios!$BY$15,IF(G511=Precios!$BV$16,Precios!$BY$16,IF(G511=Precios!$BV$17,Precios!$BY$17,IF(G511=Precios!$BV$18,Precios!$BY$18,0)))))))))))))))*H511</f>
        <v>0</v>
      </c>
      <c r="Z511" s="46"/>
      <c r="AA511" s="271"/>
    </row>
    <row r="512" spans="1:27" ht="15.75" thickBot="1" x14ac:dyDescent="0.3">
      <c r="A512" s="236"/>
      <c r="B512" s="237"/>
      <c r="C512" s="247"/>
      <c r="D512" s="239"/>
      <c r="E512" s="239"/>
      <c r="F512" s="239"/>
      <c r="G512" s="240"/>
      <c r="H512" s="241"/>
      <c r="I512" s="242">
        <f>IF(G512=Precios!$BV$4,Precios!$BW$4,IF(G512=Precios!$BV$5,Precios!$BW$5,IF(G512=Precios!$BV$6,Precios!$BW$6,IF(G512=Precios!$BV$7,Precios!$BW$7,IF(G512=Precios!$BV$8,Precios!$BW$8,IF(G512=Precios!$BV$9,Precios!$BW$9,IF(G512=Precios!$BV$10,Precios!$BW$10,IF(G512=Precios!$BV$11,Precios!$BW$11,IF(G512=Precios!$BV$12,Precios!$BW$12,IF(G512=Precios!$BV$188,Precios!$BW$188,IF(G512=Precios!$BV$14,Precios!$BW$14,IF(G512=Precios!$BV$15,Precios!$BW$15,IF(G512=Precios!$BV$16,Precios!$BW$16,IF(G512=Precios!$BV$17,Precios!$BW$17,IF(G512=Precios!$BV$18,Precios!$BW$18,0)))))))))))))))</f>
        <v>0</v>
      </c>
      <c r="J512" s="241"/>
      <c r="K512" s="243">
        <f>+IF(J512=1,I512,IF(J512=2,I512*(1-Precios!$CB$3),0))</f>
        <v>0</v>
      </c>
      <c r="L512" s="243">
        <f t="shared" si="32"/>
        <v>0</v>
      </c>
      <c r="M512" s="272"/>
      <c r="N512" s="273"/>
      <c r="O512" s="273"/>
      <c r="P512" s="273"/>
      <c r="Q512" s="273"/>
      <c r="R512" s="273"/>
      <c r="S512" s="273"/>
      <c r="T512" s="273"/>
      <c r="U512" s="274"/>
      <c r="V512" s="273"/>
      <c r="W512" s="273"/>
      <c r="X512" s="273"/>
      <c r="Y512" s="281">
        <f>IF(G512=Precios!$BV$4,Precios!$BY$4,IF(G512=Precios!$BV$5,Precios!$BY$5,IF(G512=Precios!$BV$6,Precios!$BY$6,IF(G512=Precios!$BV$7,Precios!$BY$7,IF(G512=Precios!$BV$8,Precios!$BY$8,IF(G512=Precios!$BV$9,Precios!$BY$9,IF(G512=Precios!$BV$10,Precios!$BY$10,IF(G512=Precios!$BV$11,Precios!$BY$11,IF(G512=Precios!$BV$12,Precios!$BY$12,IF(G512=Precios!$BV$188,Precios!$BY$188,IF(G512=Precios!$BV$14,Precios!$BY$14,IF(G512=Precios!$BV$15,Precios!$BY$15,IF(G512=Precios!$BV$16,Precios!$BY$16,IF(G512=Precios!$BV$17,Precios!$BY$17,IF(G512=Precios!$BV$18,Precios!$BY$18,0)))))))))))))))*H512</f>
        <v>0</v>
      </c>
      <c r="Z512" s="275"/>
      <c r="AA512" s="276"/>
    </row>
    <row r="513" spans="1:27" x14ac:dyDescent="0.25">
      <c r="A513" s="225"/>
      <c r="B513" s="226"/>
      <c r="C513" s="227"/>
      <c r="D513" s="228"/>
      <c r="E513" s="228"/>
      <c r="F513" s="228"/>
      <c r="G513" s="230"/>
      <c r="H513" s="231"/>
      <c r="I513" s="232">
        <f>IF(G513=Precios!$BV$4,Precios!$BW$4,IF(G513=Precios!$BV$5,Precios!$BW$5,IF(G513=Precios!$BV$6,Precios!$BW$6,IF(G513=Precios!$BV$7,Precios!$BW$7,IF(G513=Precios!$BV$8,Precios!$BW$8,IF(G513=Precios!$BV$9,Precios!$BW$9,IF(G513=Precios!$BV$10,Precios!$BW$10,IF(G513=Precios!$BV$11,Precios!$BW$11,IF(G513=Precios!$BV$12,Precios!$BW$12,IF(G513=Precios!$BV$188,Precios!$BW$188,IF(G513=Precios!$BV$14,Precios!$BW$14,IF(G513=Precios!$BV$15,Precios!$BW$15,IF(G513=Precios!$BV$16,Precios!$BW$16,IF(G513=Precios!$BV$17,Precios!$BW$17,IF(G513=Precios!$BV$18,Precios!$BW$18,0)))))))))))))))</f>
        <v>0</v>
      </c>
      <c r="J513" s="230"/>
      <c r="K513" s="233">
        <f>+IF(J513=1,I513,IF(J513=2,I513*(1-Precios!$CB$3),0))</f>
        <v>0</v>
      </c>
      <c r="L513" s="233">
        <f t="shared" ref="L513:L522" si="33">H513*K513</f>
        <v>0</v>
      </c>
      <c r="M513" s="259">
        <f>+SUM(L513:L517)</f>
        <v>0</v>
      </c>
      <c r="N513" s="260">
        <f>+M513+P513+R513+S513</f>
        <v>0</v>
      </c>
      <c r="O513" s="261">
        <f>+IF(J513=1,N513*$O$457,0)</f>
        <v>0</v>
      </c>
      <c r="P513" s="262"/>
      <c r="Q513" s="263">
        <f>+N513-SUM(O513:P513)</f>
        <v>0</v>
      </c>
      <c r="R513" s="262"/>
      <c r="S513" s="262"/>
      <c r="T513" s="262"/>
      <c r="U513" s="264" t="e">
        <f>+(+O513+#REF!)/M513</f>
        <v>#REF!</v>
      </c>
      <c r="V513" s="265">
        <f>+Q513-SUM(R513:T513)</f>
        <v>0</v>
      </c>
      <c r="W513" s="266">
        <f>IF(J513=2,V513,0)</f>
        <v>0</v>
      </c>
      <c r="X513" s="267">
        <f>IF(J513=1,V513,0)</f>
        <v>0</v>
      </c>
      <c r="Y513" s="268">
        <f>IF(G513=Precios!$BV$4,Precios!$BY$4,IF(G513=Precios!$BV$5,Precios!$BY$5,IF(G513=Precios!$BV$6,Precios!$BY$6,IF(G513=Precios!$BV$7,Precios!$BY$7,IF(G513=Precios!$BV$8,Precios!$BY$8,IF(G513=Precios!$BV$9,Precios!$BY$9,IF(G513=Precios!$BV$10,Precios!$BY$10,IF(G513=Precios!$BV$11,Precios!$BY$11,IF(G513=Precios!$BV$12,Precios!$BY$12,IF(G513=Precios!$BV$188,Precios!$BY$188,IF(G513=Precios!$BV$14,Precios!$BY$14,IF(G513=Precios!$BV$15,Precios!$BY$15,IF(G513=Precios!$BV$16,Precios!$BY$16,IF(G513=Precios!$BV$17,Precios!$BY$17,IF(G513=Precios!$BV$18,Precios!$BY$18,0)))))))))))))))*H513</f>
        <v>0</v>
      </c>
      <c r="Z513" s="269">
        <f>+V513-SUM(Y513:Y517)</f>
        <v>0</v>
      </c>
      <c r="AA513" s="270" t="e">
        <f>+Z513/M513</f>
        <v>#DIV/0!</v>
      </c>
    </row>
    <row r="514" spans="1:27" x14ac:dyDescent="0.25">
      <c r="A514" s="234"/>
      <c r="B514" s="40"/>
      <c r="C514" s="41"/>
      <c r="D514" s="42"/>
      <c r="E514" s="42"/>
      <c r="F514" s="42"/>
      <c r="G514" s="48"/>
      <c r="H514" s="50"/>
      <c r="I514" s="168">
        <f>IF(G514=Precios!$BV$4,Precios!$BW$4,IF(G514=Precios!$BV$5,Precios!$BW$5,IF(G514=Precios!$BV$6,Precios!$BW$6,IF(G514=Precios!$BV$7,Precios!$BW$7,IF(G514=Precios!$BV$8,Precios!$BW$8,IF(G514=Precios!$BV$9,Precios!$BW$9,IF(G514=Precios!$BV$10,Precios!$BW$10,IF(G514=Precios!$BV$11,Precios!$BW$11,IF(G514=Precios!$BV$12,Precios!$BW$12,IF(G514=Precios!$BV$188,Precios!$BW$188,IF(G514=Precios!$BV$14,Precios!$BW$14,IF(G514=Precios!$BV$15,Precios!$BW$15,IF(G514=Precios!$BV$16,Precios!$BW$16,IF(G514=Precios!$BV$17,Precios!$BW$17,IF(G514=Precios!$BV$18,Precios!$BW$18,0)))))))))))))))</f>
        <v>0</v>
      </c>
      <c r="J514" s="50"/>
      <c r="K514" s="169">
        <f>+IF(J514=1,I514,IF(J514=2,I514*(1-Precios!$CB$3),0))</f>
        <v>0</v>
      </c>
      <c r="L514" s="169">
        <f t="shared" si="33"/>
        <v>0</v>
      </c>
      <c r="M514" s="49"/>
      <c r="N514" s="43"/>
      <c r="O514" s="43"/>
      <c r="P514" s="43"/>
      <c r="Q514" s="43"/>
      <c r="R514" s="43"/>
      <c r="S514" s="43"/>
      <c r="T514" s="43"/>
      <c r="U514" s="91"/>
      <c r="V514" s="43"/>
      <c r="W514" s="43"/>
      <c r="X514" s="43"/>
      <c r="Y514" s="38">
        <f>IF(G514=Precios!$BV$4,Precios!$BY$4,IF(G514=Precios!$BV$5,Precios!$BY$5,IF(G514=Precios!$BV$6,Precios!$BY$6,IF(G514=Precios!$BV$7,Precios!$BY$7,IF(G514=Precios!$BV$8,Precios!$BY$8,IF(G514=Precios!$BV$9,Precios!$BY$9,IF(G514=Precios!$BV$10,Precios!$BY$10,IF(G514=Precios!$BV$11,Precios!$BY$11,IF(G514=Precios!$BV$12,Precios!$BY$12,IF(G514=Precios!$BV$188,Precios!$BY$188,IF(G514=Precios!$BV$14,Precios!$BY$14,IF(G514=Precios!$BV$15,Precios!$BY$15,IF(G514=Precios!$BV$16,Precios!$BY$16,IF(G514=Precios!$BV$17,Precios!$BY$17,IF(G514=Precios!$BV$18,Precios!$BY$18,0)))))))))))))))*H514</f>
        <v>0</v>
      </c>
      <c r="Z514" s="46"/>
      <c r="AA514" s="271"/>
    </row>
    <row r="515" spans="1:27" x14ac:dyDescent="0.25">
      <c r="A515" s="234"/>
      <c r="B515" s="40"/>
      <c r="C515" s="41"/>
      <c r="D515" s="42"/>
      <c r="E515" s="42"/>
      <c r="F515" s="42"/>
      <c r="G515" s="48"/>
      <c r="H515" s="50"/>
      <c r="I515" s="168">
        <f>IF(G515=Precios!$BV$4,Precios!$BW$4,IF(G515=Precios!$BV$5,Precios!$BW$5,IF(G515=Precios!$BV$6,Precios!$BW$6,IF(G515=Precios!$BV$7,Precios!$BW$7,IF(G515=Precios!$BV$8,Precios!$BW$8,IF(G515=Precios!$BV$9,Precios!$BW$9,IF(G515=Precios!$BV$10,Precios!$BW$10,IF(G515=Precios!$BV$11,Precios!$BW$11,IF(G515=Precios!$BV$12,Precios!$BW$12,IF(G515=Precios!$BV$188,Precios!$BW$188,IF(G515=Precios!$BV$14,Precios!$BW$14,IF(G515=Precios!$BV$15,Precios!$BW$15,IF(G515=Precios!$BV$16,Precios!$BW$16,IF(G515=Precios!$BV$17,Precios!$BW$17,IF(G515=Precios!$BV$18,Precios!$BW$18,0)))))))))))))))</f>
        <v>0</v>
      </c>
      <c r="J515" s="50"/>
      <c r="K515" s="169">
        <f>+IF(J515=1,I515,IF(J515=2,I515*(1-Precios!$CB$3),0))</f>
        <v>0</v>
      </c>
      <c r="L515" s="169">
        <f t="shared" si="33"/>
        <v>0</v>
      </c>
      <c r="M515" s="49"/>
      <c r="N515" s="43"/>
      <c r="O515" s="43"/>
      <c r="P515" s="43"/>
      <c r="Q515" s="43"/>
      <c r="R515" s="43"/>
      <c r="S515" s="43"/>
      <c r="T515" s="43"/>
      <c r="U515" s="91"/>
      <c r="V515" s="43"/>
      <c r="W515" s="43"/>
      <c r="X515" s="43"/>
      <c r="Y515" s="38">
        <f>IF(G515=Precios!$BV$4,Precios!$BY$4,IF(G515=Precios!$BV$5,Precios!$BY$5,IF(G515=Precios!$BV$6,Precios!$BY$6,IF(G515=Precios!$BV$7,Precios!$BY$7,IF(G515=Precios!$BV$8,Precios!$BY$8,IF(G515=Precios!$BV$9,Precios!$BY$9,IF(G515=Precios!$BV$10,Precios!$BY$10,IF(G515=Precios!$BV$11,Precios!$BY$11,IF(G515=Precios!$BV$12,Precios!$BY$12,IF(G515=Precios!$BV$188,Precios!$BY$188,IF(G515=Precios!$BV$14,Precios!$BY$14,IF(G515=Precios!$BV$15,Precios!$BY$15,IF(G515=Precios!$BV$16,Precios!$BY$16,IF(G515=Precios!$BV$17,Precios!$BY$17,IF(G515=Precios!$BV$18,Precios!$BY$18,0)))))))))))))))*H515</f>
        <v>0</v>
      </c>
      <c r="Z515" s="46"/>
      <c r="AA515" s="271"/>
    </row>
    <row r="516" spans="1:27" x14ac:dyDescent="0.25">
      <c r="A516" s="234"/>
      <c r="B516" s="40"/>
      <c r="C516" s="41"/>
      <c r="D516" s="42"/>
      <c r="E516" s="42"/>
      <c r="F516" s="42"/>
      <c r="G516" s="48"/>
      <c r="H516" s="50"/>
      <c r="I516" s="168">
        <f>IF(G516=Precios!$BV$4,Precios!$BW$4,IF(G516=Precios!$BV$5,Precios!$BW$5,IF(G516=Precios!$BV$6,Precios!$BW$6,IF(G516=Precios!$BV$7,Precios!$BW$7,IF(G516=Precios!$BV$8,Precios!$BW$8,IF(G516=Precios!$BV$9,Precios!$BW$9,IF(G516=Precios!$BV$10,Precios!$BW$10,IF(G516=Precios!$BV$11,Precios!$BW$11,IF(G516=Precios!$BV$12,Precios!$BW$12,IF(G516=Precios!$BV$188,Precios!$BW$188,IF(G516=Precios!$BV$14,Precios!$BW$14,IF(G516=Precios!$BV$15,Precios!$BW$15,IF(G516=Precios!$BV$16,Precios!$BW$16,IF(G516=Precios!$BV$17,Precios!$BW$17,IF(G516=Precios!$BV$18,Precios!$BW$18,0)))))))))))))))</f>
        <v>0</v>
      </c>
      <c r="J516" s="50"/>
      <c r="K516" s="169">
        <f>+IF(J516=1,I516,IF(J516=2,I516*(1-Precios!$CB$3),0))</f>
        <v>0</v>
      </c>
      <c r="L516" s="169">
        <f t="shared" si="33"/>
        <v>0</v>
      </c>
      <c r="M516" s="49"/>
      <c r="N516" s="43"/>
      <c r="O516" s="43"/>
      <c r="P516" s="43"/>
      <c r="Q516" s="43"/>
      <c r="R516" s="43"/>
      <c r="S516" s="43"/>
      <c r="T516" s="43"/>
      <c r="U516" s="91"/>
      <c r="V516" s="43"/>
      <c r="W516" s="43"/>
      <c r="X516" s="43"/>
      <c r="Y516" s="38">
        <f>IF(G516=Precios!$BV$4,Precios!$BY$4,IF(G516=Precios!$BV$5,Precios!$BY$5,IF(G516=Precios!$BV$6,Precios!$BY$6,IF(G516=Precios!$BV$7,Precios!$BY$7,IF(G516=Precios!$BV$8,Precios!$BY$8,IF(G516=Precios!$BV$9,Precios!$BY$9,IF(G516=Precios!$BV$10,Precios!$BY$10,IF(G516=Precios!$BV$11,Precios!$BY$11,IF(G516=Precios!$BV$12,Precios!$BY$12,IF(G516=Precios!$BV$188,Precios!$BY$188,IF(G516=Precios!$BV$14,Precios!$BY$14,IF(G516=Precios!$BV$15,Precios!$BY$15,IF(G516=Precios!$BV$16,Precios!$BY$16,IF(G516=Precios!$BV$17,Precios!$BY$17,IF(G516=Precios!$BV$18,Precios!$BY$18,0)))))))))))))))*H516</f>
        <v>0</v>
      </c>
      <c r="Z516" s="46"/>
      <c r="AA516" s="271"/>
    </row>
    <row r="517" spans="1:27" ht="15.75" thickBot="1" x14ac:dyDescent="0.3">
      <c r="A517" s="236"/>
      <c r="B517" s="237"/>
      <c r="C517" s="247"/>
      <c r="D517" s="239"/>
      <c r="E517" s="239"/>
      <c r="F517" s="239"/>
      <c r="G517" s="240"/>
      <c r="H517" s="241"/>
      <c r="I517" s="242">
        <f>IF(G517=Precios!$BV$4,Precios!$BW$4,IF(G517=Precios!$BV$5,Precios!$BW$5,IF(G517=Precios!$BV$6,Precios!$BW$6,IF(G517=Precios!$BV$7,Precios!$BW$7,IF(G517=Precios!$BV$8,Precios!$BW$8,IF(G517=Precios!$BV$9,Precios!$BW$9,IF(G517=Precios!$BV$10,Precios!$BW$10,IF(G517=Precios!$BV$11,Precios!$BW$11,IF(G517=Precios!$BV$12,Precios!$BW$12,IF(G517=Precios!$BV$188,Precios!$BW$188,IF(G517=Precios!$BV$14,Precios!$BW$14,IF(G517=Precios!$BV$15,Precios!$BW$15,IF(G517=Precios!$BV$16,Precios!$BW$16,IF(G517=Precios!$BV$17,Precios!$BW$17,IF(G517=Precios!$BV$18,Precios!$BW$18,0)))))))))))))))</f>
        <v>0</v>
      </c>
      <c r="J517" s="241"/>
      <c r="K517" s="243">
        <f>+IF(J517=1,I517,IF(J517=2,I517*(1-Precios!$CB$3),0))</f>
        <v>0</v>
      </c>
      <c r="L517" s="243">
        <f t="shared" si="33"/>
        <v>0</v>
      </c>
      <c r="M517" s="272"/>
      <c r="N517" s="273"/>
      <c r="O517" s="273"/>
      <c r="P517" s="273"/>
      <c r="Q517" s="273"/>
      <c r="R517" s="273"/>
      <c r="S517" s="273"/>
      <c r="T517" s="273"/>
      <c r="U517" s="274"/>
      <c r="V517" s="273"/>
      <c r="W517" s="273"/>
      <c r="X517" s="273"/>
      <c r="Y517" s="281">
        <f>IF(G517=Precios!$BV$4,Precios!$BY$4,IF(G517=Precios!$BV$5,Precios!$BY$5,IF(G517=Precios!$BV$6,Precios!$BY$6,IF(G517=Precios!$BV$7,Precios!$BY$7,IF(G517=Precios!$BV$8,Precios!$BY$8,IF(G517=Precios!$BV$9,Precios!$BY$9,IF(G517=Precios!$BV$10,Precios!$BY$10,IF(G517=Precios!$BV$11,Precios!$BY$11,IF(G517=Precios!$BV$12,Precios!$BY$12,IF(G517=Precios!$BV$188,Precios!$BY$188,IF(G517=Precios!$BV$14,Precios!$BY$14,IF(G517=Precios!$BV$15,Precios!$BY$15,IF(G517=Precios!$BV$16,Precios!$BY$16,IF(G517=Precios!$BV$17,Precios!$BY$17,IF(G517=Precios!$BV$18,Precios!$BY$18,0)))))))))))))))*H517</f>
        <v>0</v>
      </c>
      <c r="Z517" s="275"/>
      <c r="AA517" s="276"/>
    </row>
    <row r="518" spans="1:27" x14ac:dyDescent="0.25">
      <c r="A518" s="225"/>
      <c r="B518" s="226"/>
      <c r="C518" s="227"/>
      <c r="D518" s="228"/>
      <c r="E518" s="228"/>
      <c r="F518" s="228"/>
      <c r="G518" s="230"/>
      <c r="H518" s="231"/>
      <c r="I518" s="232">
        <f>IF(G518=Precios!$BV$4,Precios!$BW$4,IF(G518=Precios!$BV$5,Precios!$BW$5,IF(G518=Precios!$BV$6,Precios!$BW$6,IF(G518=Precios!$BV$7,Precios!$BW$7,IF(G518=Precios!$BV$8,Precios!$BW$8,IF(G518=Precios!$BV$9,Precios!$BW$9,IF(G518=Precios!$BV$10,Precios!$BW$10,IF(G518=Precios!$BV$11,Precios!$BW$11,IF(G518=Precios!$BV$12,Precios!$BW$12,IF(G518=Precios!$BV$188,Precios!$BW$188,IF(G518=Precios!$BV$14,Precios!$BW$14,IF(G518=Precios!$BV$15,Precios!$BW$15,IF(G518=Precios!$BV$16,Precios!$BW$16,IF(G518=Precios!$BV$17,Precios!$BW$17,IF(G518=Precios!$BV$18,Precios!$BW$18,0)))))))))))))))</f>
        <v>0</v>
      </c>
      <c r="J518" s="230"/>
      <c r="K518" s="233">
        <f>+IF(J518=1,I518,IF(J518=2,I518*(1-Precios!$CB$3),0))</f>
        <v>0</v>
      </c>
      <c r="L518" s="233">
        <f t="shared" si="33"/>
        <v>0</v>
      </c>
      <c r="M518" s="259">
        <f>+SUM(L518:L522)</f>
        <v>0</v>
      </c>
      <c r="N518" s="260">
        <f>+M518+P518+R518+S518</f>
        <v>0</v>
      </c>
      <c r="O518" s="261">
        <f>+IF(J518=1,N518*$O$457,0)</f>
        <v>0</v>
      </c>
      <c r="P518" s="262"/>
      <c r="Q518" s="263">
        <f>+N518-SUM(O518:P518)</f>
        <v>0</v>
      </c>
      <c r="R518" s="262"/>
      <c r="S518" s="262"/>
      <c r="T518" s="262"/>
      <c r="U518" s="264" t="e">
        <f>+(+O518+#REF!)/M518</f>
        <v>#REF!</v>
      </c>
      <c r="V518" s="265">
        <f>+Q518-SUM(R518:T518)</f>
        <v>0</v>
      </c>
      <c r="W518" s="266">
        <f>IF(J518=2,V518,0)</f>
        <v>0</v>
      </c>
      <c r="X518" s="267">
        <f>IF(J518=1,V518,0)</f>
        <v>0</v>
      </c>
      <c r="Y518" s="268">
        <f>IF(G518=Precios!$BV$4,Precios!$BY$4,IF(G518=Precios!$BV$5,Precios!$BY$5,IF(G518=Precios!$BV$6,Precios!$BY$6,IF(G518=Precios!$BV$7,Precios!$BY$7,IF(G518=Precios!$BV$8,Precios!$BY$8,IF(G518=Precios!$BV$9,Precios!$BY$9,IF(G518=Precios!$BV$10,Precios!$BY$10,IF(G518=Precios!$BV$11,Precios!$BY$11,IF(G518=Precios!$BV$12,Precios!$BY$12,IF(G518=Precios!$BV$188,Precios!$BY$188,IF(G518=Precios!$BV$14,Precios!$BY$14,IF(G518=Precios!$BV$15,Precios!$BY$15,IF(G518=Precios!$BV$16,Precios!$BY$16,IF(G518=Precios!$BV$17,Precios!$BY$17,IF(G518=Precios!$BV$18,Precios!$BY$18,0)))))))))))))))*H518</f>
        <v>0</v>
      </c>
      <c r="Z518" s="269">
        <f>+V518-SUM(Y518:Y522)</f>
        <v>0</v>
      </c>
      <c r="AA518" s="270" t="e">
        <f>+Z518/M518</f>
        <v>#DIV/0!</v>
      </c>
    </row>
    <row r="519" spans="1:27" x14ac:dyDescent="0.25">
      <c r="A519" s="234"/>
      <c r="B519" s="40"/>
      <c r="C519" s="41"/>
      <c r="D519" s="42"/>
      <c r="E519" s="42"/>
      <c r="F519" s="42"/>
      <c r="G519" s="48"/>
      <c r="H519" s="50"/>
      <c r="I519" s="168">
        <f>IF(G519=Precios!$BV$4,Precios!$BW$4,IF(G519=Precios!$BV$5,Precios!$BW$5,IF(G519=Precios!$BV$6,Precios!$BW$6,IF(G519=Precios!$BV$7,Precios!$BW$7,IF(G519=Precios!$BV$8,Precios!$BW$8,IF(G519=Precios!$BV$9,Precios!$BW$9,IF(G519=Precios!$BV$10,Precios!$BW$10,IF(G519=Precios!$BV$11,Precios!$BW$11,IF(G519=Precios!$BV$12,Precios!$BW$12,IF(G519=Precios!$BV$188,Precios!$BW$188,IF(G519=Precios!$BV$14,Precios!$BW$14,IF(G519=Precios!$BV$15,Precios!$BW$15,IF(G519=Precios!$BV$16,Precios!$BW$16,IF(G519=Precios!$BV$17,Precios!$BW$17,IF(G519=Precios!$BV$18,Precios!$BW$18,0)))))))))))))))</f>
        <v>0</v>
      </c>
      <c r="J519" s="50"/>
      <c r="K519" s="169">
        <f>+IF(J519=1,I519,IF(J519=2,I519*(1-Precios!$CB$3),0))</f>
        <v>0</v>
      </c>
      <c r="L519" s="169">
        <f t="shared" si="33"/>
        <v>0</v>
      </c>
      <c r="M519" s="49"/>
      <c r="N519" s="43"/>
      <c r="O519" s="43"/>
      <c r="P519" s="43"/>
      <c r="Q519" s="43"/>
      <c r="R519" s="43"/>
      <c r="S519" s="43"/>
      <c r="T519" s="43"/>
      <c r="U519" s="91"/>
      <c r="V519" s="43"/>
      <c r="W519" s="43"/>
      <c r="X519" s="43"/>
      <c r="Y519" s="38">
        <f>IF(G519=Precios!$BV$4,Precios!$BY$4,IF(G519=Precios!$BV$5,Precios!$BY$5,IF(G519=Precios!$BV$6,Precios!$BY$6,IF(G519=Precios!$BV$7,Precios!$BY$7,IF(G519=Precios!$BV$8,Precios!$BY$8,IF(G519=Precios!$BV$9,Precios!$BY$9,IF(G519=Precios!$BV$10,Precios!$BY$10,IF(G519=Precios!$BV$11,Precios!$BY$11,IF(G519=Precios!$BV$12,Precios!$BY$12,IF(G519=Precios!$BV$188,Precios!$BY$188,IF(G519=Precios!$BV$14,Precios!$BY$14,IF(G519=Precios!$BV$15,Precios!$BY$15,IF(G519=Precios!$BV$16,Precios!$BY$16,IF(G519=Precios!$BV$17,Precios!$BY$17,IF(G519=Precios!$BV$18,Precios!$BY$18,0)))))))))))))))*H519</f>
        <v>0</v>
      </c>
      <c r="Z519" s="46"/>
      <c r="AA519" s="271"/>
    </row>
    <row r="520" spans="1:27" x14ac:dyDescent="0.25">
      <c r="A520" s="234"/>
      <c r="B520" s="40"/>
      <c r="C520" s="41"/>
      <c r="D520" s="42"/>
      <c r="E520" s="42"/>
      <c r="F520" s="42"/>
      <c r="G520" s="48"/>
      <c r="H520" s="50"/>
      <c r="I520" s="168">
        <f>IF(G520=Precios!$BV$4,Precios!$BW$4,IF(G520=Precios!$BV$5,Precios!$BW$5,IF(G520=Precios!$BV$6,Precios!$BW$6,IF(G520=Precios!$BV$7,Precios!$BW$7,IF(G520=Precios!$BV$8,Precios!$BW$8,IF(G520=Precios!$BV$9,Precios!$BW$9,IF(G520=Precios!$BV$10,Precios!$BW$10,IF(G520=Precios!$BV$11,Precios!$BW$11,IF(G520=Precios!$BV$12,Precios!$BW$12,IF(G520=Precios!$BV$188,Precios!$BW$188,IF(G520=Precios!$BV$14,Precios!$BW$14,IF(G520=Precios!$BV$15,Precios!$BW$15,IF(G520=Precios!$BV$16,Precios!$BW$16,IF(G520=Precios!$BV$17,Precios!$BW$17,IF(G520=Precios!$BV$18,Precios!$BW$18,0)))))))))))))))</f>
        <v>0</v>
      </c>
      <c r="J520" s="50"/>
      <c r="K520" s="169">
        <f>+IF(J520=1,I520,IF(J520=2,I520*(1-Precios!$CB$3),0))</f>
        <v>0</v>
      </c>
      <c r="L520" s="169">
        <f t="shared" si="33"/>
        <v>0</v>
      </c>
      <c r="M520" s="49"/>
      <c r="N520" s="43"/>
      <c r="O520" s="43"/>
      <c r="P520" s="43"/>
      <c r="Q520" s="43"/>
      <c r="R520" s="43"/>
      <c r="S520" s="43"/>
      <c r="T520" s="43"/>
      <c r="U520" s="91"/>
      <c r="V520" s="43"/>
      <c r="W520" s="43"/>
      <c r="X520" s="43"/>
      <c r="Y520" s="38">
        <f>IF(G520=Precios!$BV$4,Precios!$BY$4,IF(G520=Precios!$BV$5,Precios!$BY$5,IF(G520=Precios!$BV$6,Precios!$BY$6,IF(G520=Precios!$BV$7,Precios!$BY$7,IF(G520=Precios!$BV$8,Precios!$BY$8,IF(G520=Precios!$BV$9,Precios!$BY$9,IF(G520=Precios!$BV$10,Precios!$BY$10,IF(G520=Precios!$BV$11,Precios!$BY$11,IF(G520=Precios!$BV$12,Precios!$BY$12,IF(G520=Precios!$BV$188,Precios!$BY$188,IF(G520=Precios!$BV$14,Precios!$BY$14,IF(G520=Precios!$BV$15,Precios!$BY$15,IF(G520=Precios!$BV$16,Precios!$BY$16,IF(G520=Precios!$BV$17,Precios!$BY$17,IF(G520=Precios!$BV$18,Precios!$BY$18,0)))))))))))))))*H520</f>
        <v>0</v>
      </c>
      <c r="Z520" s="46"/>
      <c r="AA520" s="271"/>
    </row>
    <row r="521" spans="1:27" x14ac:dyDescent="0.25">
      <c r="A521" s="234"/>
      <c r="B521" s="40"/>
      <c r="C521" s="41"/>
      <c r="D521" s="42"/>
      <c r="E521" s="42"/>
      <c r="F521" s="42"/>
      <c r="G521" s="48"/>
      <c r="H521" s="50"/>
      <c r="I521" s="168">
        <f>IF(G521=Precios!$BV$4,Precios!$BW$4,IF(G521=Precios!$BV$5,Precios!$BW$5,IF(G521=Precios!$BV$6,Precios!$BW$6,IF(G521=Precios!$BV$7,Precios!$BW$7,IF(G521=Precios!$BV$8,Precios!$BW$8,IF(G521=Precios!$BV$9,Precios!$BW$9,IF(G521=Precios!$BV$10,Precios!$BW$10,IF(G521=Precios!$BV$11,Precios!$BW$11,IF(G521=Precios!$BV$12,Precios!$BW$12,IF(G521=Precios!$BV$188,Precios!$BW$188,IF(G521=Precios!$BV$14,Precios!$BW$14,IF(G521=Precios!$BV$15,Precios!$BW$15,IF(G521=Precios!$BV$16,Precios!$BW$16,IF(G521=Precios!$BV$17,Precios!$BW$17,IF(G521=Precios!$BV$18,Precios!$BW$18,0)))))))))))))))</f>
        <v>0</v>
      </c>
      <c r="J521" s="50"/>
      <c r="K521" s="169">
        <f>+IF(J521=1,I521,IF(J521=2,I521*(1-Precios!$CB$3),0))</f>
        <v>0</v>
      </c>
      <c r="L521" s="169">
        <f t="shared" si="33"/>
        <v>0</v>
      </c>
      <c r="M521" s="49"/>
      <c r="N521" s="43"/>
      <c r="O521" s="43"/>
      <c r="P521" s="43"/>
      <c r="Q521" s="43"/>
      <c r="R521" s="43"/>
      <c r="S521" s="43"/>
      <c r="T521" s="43"/>
      <c r="U521" s="91"/>
      <c r="V521" s="43"/>
      <c r="W521" s="43"/>
      <c r="X521" s="43"/>
      <c r="Y521" s="38">
        <f>IF(G521=Precios!$BV$4,Precios!$BY$4,IF(G521=Precios!$BV$5,Precios!$BY$5,IF(G521=Precios!$BV$6,Precios!$BY$6,IF(G521=Precios!$BV$7,Precios!$BY$7,IF(G521=Precios!$BV$8,Precios!$BY$8,IF(G521=Precios!$BV$9,Precios!$BY$9,IF(G521=Precios!$BV$10,Precios!$BY$10,IF(G521=Precios!$BV$11,Precios!$BY$11,IF(G521=Precios!$BV$12,Precios!$BY$12,IF(G521=Precios!$BV$188,Precios!$BY$188,IF(G521=Precios!$BV$14,Precios!$BY$14,IF(G521=Precios!$BV$15,Precios!$BY$15,IF(G521=Precios!$BV$16,Precios!$BY$16,IF(G521=Precios!$BV$17,Precios!$BY$17,IF(G521=Precios!$BV$18,Precios!$BY$18,0)))))))))))))))*H521</f>
        <v>0</v>
      </c>
      <c r="Z521" s="46"/>
      <c r="AA521" s="271"/>
    </row>
    <row r="522" spans="1:27" ht="15.75" thickBot="1" x14ac:dyDescent="0.3">
      <c r="A522" s="236"/>
      <c r="B522" s="237"/>
      <c r="C522" s="247"/>
      <c r="D522" s="239"/>
      <c r="E522" s="239"/>
      <c r="F522" s="239"/>
      <c r="G522" s="240"/>
      <c r="H522" s="241"/>
      <c r="I522" s="242">
        <f>IF(G522=Precios!$BV$4,Precios!$BW$4,IF(G522=Precios!$BV$5,Precios!$BW$5,IF(G522=Precios!$BV$6,Precios!$BW$6,IF(G522=Precios!$BV$7,Precios!$BW$7,IF(G522=Precios!$BV$8,Precios!$BW$8,IF(G522=Precios!$BV$9,Precios!$BW$9,IF(G522=Precios!$BV$10,Precios!$BW$10,IF(G522=Precios!$BV$11,Precios!$BW$11,IF(G522=Precios!$BV$12,Precios!$BW$12,IF(G522=Precios!$BV$188,Precios!$BW$188,IF(G522=Precios!$BV$14,Precios!$BW$14,IF(G522=Precios!$BV$15,Precios!$BW$15,IF(G522=Precios!$BV$16,Precios!$BW$16,IF(G522=Precios!$BV$17,Precios!$BW$17,IF(G522=Precios!$BV$18,Precios!$BW$18,0)))))))))))))))</f>
        <v>0</v>
      </c>
      <c r="J522" s="241"/>
      <c r="K522" s="243">
        <f>+IF(J522=1,I522,IF(J522=2,I522*(1-Precios!$CB$3),0))</f>
        <v>0</v>
      </c>
      <c r="L522" s="243">
        <f t="shared" si="33"/>
        <v>0</v>
      </c>
      <c r="M522" s="272"/>
      <c r="N522" s="273"/>
      <c r="O522" s="273"/>
      <c r="P522" s="273"/>
      <c r="Q522" s="273"/>
      <c r="R522" s="273"/>
      <c r="S522" s="273"/>
      <c r="T522" s="273"/>
      <c r="U522" s="274"/>
      <c r="V522" s="273"/>
      <c r="W522" s="273"/>
      <c r="X522" s="273"/>
      <c r="Y522" s="281">
        <f>IF(G522=Precios!$BV$4,Precios!$BY$4,IF(G522=Precios!$BV$5,Precios!$BY$5,IF(G522=Precios!$BV$6,Precios!$BY$6,IF(G522=Precios!$BV$7,Precios!$BY$7,IF(G522=Precios!$BV$8,Precios!$BY$8,IF(G522=Precios!$BV$9,Precios!$BY$9,IF(G522=Precios!$BV$10,Precios!$BY$10,IF(G522=Precios!$BV$11,Precios!$BY$11,IF(G522=Precios!$BV$12,Precios!$BY$12,IF(G522=Precios!$BV$188,Precios!$BY$188,IF(G522=Precios!$BV$14,Precios!$BY$14,IF(G522=Precios!$BV$15,Precios!$BY$15,IF(G522=Precios!$BV$16,Precios!$BY$16,IF(G522=Precios!$BV$17,Precios!$BY$17,IF(G522=Precios!$BV$18,Precios!$BY$18,0)))))))))))))))*H522</f>
        <v>0</v>
      </c>
      <c r="Z522" s="275"/>
      <c r="AA522" s="276"/>
    </row>
    <row r="523" spans="1:27" x14ac:dyDescent="0.25">
      <c r="A523" s="225"/>
      <c r="B523" s="226"/>
      <c r="C523" s="227"/>
      <c r="D523" s="228"/>
      <c r="E523" s="228"/>
      <c r="F523" s="228"/>
      <c r="G523" s="230"/>
      <c r="H523" s="231"/>
      <c r="I523" s="232">
        <f>IF(G523=Precios!$BV$4,Precios!$BW$4,IF(G523=Precios!$BV$5,Precios!$BW$5,IF(G523=Precios!$BV$6,Precios!$BW$6,IF(G523=Precios!$BV$7,Precios!$BW$7,IF(G523=Precios!$BV$8,Precios!$BW$8,IF(G523=Precios!$BV$9,Precios!$BW$9,IF(G523=Precios!$BV$10,Precios!$BW$10,IF(G523=Precios!$BV$11,Precios!$BW$11,IF(G523=Precios!$BV$12,Precios!$BW$12,IF(G523=Precios!$BV$188,Precios!$BW$188,IF(G523=Precios!$BV$14,Precios!$BW$14,IF(G523=Precios!$BV$15,Precios!$BW$15,IF(G523=Precios!$BV$16,Precios!$BW$16,IF(G523=Precios!$BV$17,Precios!$BW$17,IF(G523=Precios!$BV$18,Precios!$BW$18,0)))))))))))))))</f>
        <v>0</v>
      </c>
      <c r="J523" s="230"/>
      <c r="K523" s="233">
        <f>+IF(J523=1,I523,IF(J523=2,I523*(1-Precios!$CB$3),0))</f>
        <v>0</v>
      </c>
      <c r="L523" s="233">
        <f t="shared" ref="L523:L537" si="34">H523*K523</f>
        <v>0</v>
      </c>
      <c r="M523" s="259">
        <f>+SUM(L523:L527)</f>
        <v>0</v>
      </c>
      <c r="N523" s="260">
        <f>+M523+P523+R523+S523</f>
        <v>0</v>
      </c>
      <c r="O523" s="261">
        <f>+IF(J523=1,N523*$O$457,0)</f>
        <v>0</v>
      </c>
      <c r="P523" s="262"/>
      <c r="Q523" s="263">
        <f>+N523-SUM(O523:P523)</f>
        <v>0</v>
      </c>
      <c r="R523" s="262"/>
      <c r="S523" s="262"/>
      <c r="T523" s="262"/>
      <c r="U523" s="264" t="e">
        <f>+(+O523+#REF!)/M523</f>
        <v>#REF!</v>
      </c>
      <c r="V523" s="265">
        <f>+Q523-SUM(R523:T523)</f>
        <v>0</v>
      </c>
      <c r="W523" s="266">
        <f>IF(J523=2,V523,0)</f>
        <v>0</v>
      </c>
      <c r="X523" s="267">
        <f>IF(J523=1,V523,0)</f>
        <v>0</v>
      </c>
      <c r="Y523" s="268">
        <f>IF(G523=Precios!$BV$4,Precios!$BY$4,IF(G523=Precios!$BV$5,Precios!$BY$5,IF(G523=Precios!$BV$6,Precios!$BY$6,IF(G523=Precios!$BV$7,Precios!$BY$7,IF(G523=Precios!$BV$8,Precios!$BY$8,IF(G523=Precios!$BV$9,Precios!$BY$9,IF(G523=Precios!$BV$10,Precios!$BY$10,IF(G523=Precios!$BV$11,Precios!$BY$11,IF(G523=Precios!$BV$12,Precios!$BY$12,IF(G523=Precios!$BV$188,Precios!$BY$188,IF(G523=Precios!$BV$14,Precios!$BY$14,IF(G523=Precios!$BV$15,Precios!$BY$15,IF(G523=Precios!$BV$16,Precios!$BY$16,IF(G523=Precios!$BV$17,Precios!$BY$17,IF(G523=Precios!$BV$18,Precios!$BY$18,0)))))))))))))))*H523</f>
        <v>0</v>
      </c>
      <c r="Z523" s="269">
        <f>+V523-SUM(Y523:Y527)</f>
        <v>0</v>
      </c>
      <c r="AA523" s="270" t="e">
        <f>+Z523/M523</f>
        <v>#DIV/0!</v>
      </c>
    </row>
    <row r="524" spans="1:27" x14ac:dyDescent="0.25">
      <c r="A524" s="234"/>
      <c r="B524" s="40"/>
      <c r="C524" s="41"/>
      <c r="D524" s="42"/>
      <c r="E524" s="42"/>
      <c r="F524" s="42"/>
      <c r="G524" s="48"/>
      <c r="H524" s="50"/>
      <c r="I524" s="168">
        <f>IF(G524=Precios!$BV$4,Precios!$BW$4,IF(G524=Precios!$BV$5,Precios!$BW$5,IF(G524=Precios!$BV$6,Precios!$BW$6,IF(G524=Precios!$BV$7,Precios!$BW$7,IF(G524=Precios!$BV$8,Precios!$BW$8,IF(G524=Precios!$BV$9,Precios!$BW$9,IF(G524=Precios!$BV$10,Precios!$BW$10,IF(G524=Precios!$BV$11,Precios!$BW$11,IF(G524=Precios!$BV$12,Precios!$BW$12,IF(G524=Precios!$BV$188,Precios!$BW$188,IF(G524=Precios!$BV$14,Precios!$BW$14,IF(G524=Precios!$BV$15,Precios!$BW$15,IF(G524=Precios!$BV$16,Precios!$BW$16,IF(G524=Precios!$BV$17,Precios!$BW$17,IF(G524=Precios!$BV$18,Precios!$BW$18,0)))))))))))))))</f>
        <v>0</v>
      </c>
      <c r="J524" s="50"/>
      <c r="K524" s="169">
        <f>+IF(J524=1,I524,IF(J524=2,I524*(1-Precios!$CB$3),0))</f>
        <v>0</v>
      </c>
      <c r="L524" s="169">
        <f t="shared" si="34"/>
        <v>0</v>
      </c>
      <c r="M524" s="49"/>
      <c r="N524" s="43"/>
      <c r="O524" s="43"/>
      <c r="P524" s="43"/>
      <c r="Q524" s="43"/>
      <c r="R524" s="43"/>
      <c r="S524" s="43"/>
      <c r="T524" s="43"/>
      <c r="U524" s="91"/>
      <c r="V524" s="43"/>
      <c r="W524" s="43"/>
      <c r="X524" s="43"/>
      <c r="Y524" s="38">
        <f>IF(G524=Precios!$BV$4,Precios!$BY$4,IF(G524=Precios!$BV$5,Precios!$BY$5,IF(G524=Precios!$BV$6,Precios!$BY$6,IF(G524=Precios!$BV$7,Precios!$BY$7,IF(G524=Precios!$BV$8,Precios!$BY$8,IF(G524=Precios!$BV$9,Precios!$BY$9,IF(G524=Precios!$BV$10,Precios!$BY$10,IF(G524=Precios!$BV$11,Precios!$BY$11,IF(G524=Precios!$BV$12,Precios!$BY$12,IF(G524=Precios!$BV$188,Precios!$BY$188,IF(G524=Precios!$BV$14,Precios!$BY$14,IF(G524=Precios!$BV$15,Precios!$BY$15,IF(G524=Precios!$BV$16,Precios!$BY$16,IF(G524=Precios!$BV$17,Precios!$BY$17,IF(G524=Precios!$BV$18,Precios!$BY$18,0)))))))))))))))*H524</f>
        <v>0</v>
      </c>
      <c r="Z524" s="46"/>
      <c r="AA524" s="271"/>
    </row>
    <row r="525" spans="1:27" x14ac:dyDescent="0.25">
      <c r="A525" s="234"/>
      <c r="B525" s="40"/>
      <c r="C525" s="41"/>
      <c r="D525" s="42"/>
      <c r="E525" s="42"/>
      <c r="F525" s="42"/>
      <c r="G525" s="48"/>
      <c r="H525" s="50"/>
      <c r="I525" s="168">
        <f>IF(G525=Precios!$BV$4,Precios!$BW$4,IF(G525=Precios!$BV$5,Precios!$BW$5,IF(G525=Precios!$BV$6,Precios!$BW$6,IF(G525=Precios!$BV$7,Precios!$BW$7,IF(G525=Precios!$BV$8,Precios!$BW$8,IF(G525=Precios!$BV$9,Precios!$BW$9,IF(G525=Precios!$BV$10,Precios!$BW$10,IF(G525=Precios!$BV$11,Precios!$BW$11,IF(G525=Precios!$BV$12,Precios!$BW$12,IF(G525=Precios!$BV$188,Precios!$BW$188,IF(G525=Precios!$BV$14,Precios!$BW$14,IF(G525=Precios!$BV$15,Precios!$BW$15,IF(G525=Precios!$BV$16,Precios!$BW$16,IF(G525=Precios!$BV$17,Precios!$BW$17,IF(G525=Precios!$BV$18,Precios!$BW$18,0)))))))))))))))</f>
        <v>0</v>
      </c>
      <c r="J525" s="50"/>
      <c r="K525" s="169">
        <f>+IF(J525=1,I525,IF(J525=2,I525*(1-Precios!$CB$3),0))</f>
        <v>0</v>
      </c>
      <c r="L525" s="169">
        <f t="shared" si="34"/>
        <v>0</v>
      </c>
      <c r="M525" s="49"/>
      <c r="N525" s="43"/>
      <c r="O525" s="43"/>
      <c r="P525" s="43"/>
      <c r="Q525" s="43"/>
      <c r="R525" s="43"/>
      <c r="S525" s="43"/>
      <c r="T525" s="43"/>
      <c r="U525" s="91"/>
      <c r="V525" s="43"/>
      <c r="W525" s="43"/>
      <c r="X525" s="43"/>
      <c r="Y525" s="38">
        <f>IF(G525=Precios!$BV$4,Precios!$BY$4,IF(G525=Precios!$BV$5,Precios!$BY$5,IF(G525=Precios!$BV$6,Precios!$BY$6,IF(G525=Precios!$BV$7,Precios!$BY$7,IF(G525=Precios!$BV$8,Precios!$BY$8,IF(G525=Precios!$BV$9,Precios!$BY$9,IF(G525=Precios!$BV$10,Precios!$BY$10,IF(G525=Precios!$BV$11,Precios!$BY$11,IF(G525=Precios!$BV$12,Precios!$BY$12,IF(G525=Precios!$BV$188,Precios!$BY$188,IF(G525=Precios!$BV$14,Precios!$BY$14,IF(G525=Precios!$BV$15,Precios!$BY$15,IF(G525=Precios!$BV$16,Precios!$BY$16,IF(G525=Precios!$BV$17,Precios!$BY$17,IF(G525=Precios!$BV$18,Precios!$BY$18,0)))))))))))))))*H525</f>
        <v>0</v>
      </c>
      <c r="Z525" s="46"/>
      <c r="AA525" s="271"/>
    </row>
    <row r="526" spans="1:27" x14ac:dyDescent="0.25">
      <c r="A526" s="234"/>
      <c r="B526" s="40"/>
      <c r="C526" s="41"/>
      <c r="D526" s="42"/>
      <c r="E526" s="42"/>
      <c r="F526" s="42"/>
      <c r="G526" s="48"/>
      <c r="H526" s="50"/>
      <c r="I526" s="168">
        <f>IF(G526=Precios!$BV$4,Precios!$BW$4,IF(G526=Precios!$BV$5,Precios!$BW$5,IF(G526=Precios!$BV$6,Precios!$BW$6,IF(G526=Precios!$BV$7,Precios!$BW$7,IF(G526=Precios!$BV$8,Precios!$BW$8,IF(G526=Precios!$BV$9,Precios!$BW$9,IF(G526=Precios!$BV$10,Precios!$BW$10,IF(G526=Precios!$BV$11,Precios!$BW$11,IF(G526=Precios!$BV$12,Precios!$BW$12,IF(G526=Precios!$BV$188,Precios!$BW$188,IF(G526=Precios!$BV$14,Precios!$BW$14,IF(G526=Precios!$BV$15,Precios!$BW$15,IF(G526=Precios!$BV$16,Precios!$BW$16,IF(G526=Precios!$BV$17,Precios!$BW$17,IF(G526=Precios!$BV$18,Precios!$BW$18,0)))))))))))))))</f>
        <v>0</v>
      </c>
      <c r="J526" s="50"/>
      <c r="K526" s="169">
        <f>+IF(J526=1,I526,IF(J526=2,I526*(1-Precios!$CB$3),0))</f>
        <v>0</v>
      </c>
      <c r="L526" s="169">
        <f t="shared" si="34"/>
        <v>0</v>
      </c>
      <c r="M526" s="49"/>
      <c r="N526" s="43"/>
      <c r="O526" s="43"/>
      <c r="P526" s="43"/>
      <c r="Q526" s="43"/>
      <c r="R526" s="43"/>
      <c r="S526" s="43"/>
      <c r="T526" s="43"/>
      <c r="U526" s="91"/>
      <c r="V526" s="43"/>
      <c r="W526" s="43"/>
      <c r="X526" s="43"/>
      <c r="Y526" s="38">
        <f>IF(G526=Precios!$BV$4,Precios!$BY$4,IF(G526=Precios!$BV$5,Precios!$BY$5,IF(G526=Precios!$BV$6,Precios!$BY$6,IF(G526=Precios!$BV$7,Precios!$BY$7,IF(G526=Precios!$BV$8,Precios!$BY$8,IF(G526=Precios!$BV$9,Precios!$BY$9,IF(G526=Precios!$BV$10,Precios!$BY$10,IF(G526=Precios!$BV$11,Precios!$BY$11,IF(G526=Precios!$BV$12,Precios!$BY$12,IF(G526=Precios!$BV$188,Precios!$BY$188,IF(G526=Precios!$BV$14,Precios!$BY$14,IF(G526=Precios!$BV$15,Precios!$BY$15,IF(G526=Precios!$BV$16,Precios!$BY$16,IF(G526=Precios!$BV$17,Precios!$BY$17,IF(G526=Precios!$BV$18,Precios!$BY$18,0)))))))))))))))*H526</f>
        <v>0</v>
      </c>
      <c r="Z526" s="46"/>
      <c r="AA526" s="271"/>
    </row>
    <row r="527" spans="1:27" ht="15.75" thickBot="1" x14ac:dyDescent="0.3">
      <c r="A527" s="236"/>
      <c r="B527" s="237"/>
      <c r="C527" s="247"/>
      <c r="D527" s="239"/>
      <c r="E527" s="239"/>
      <c r="F527" s="239"/>
      <c r="G527" s="240"/>
      <c r="H527" s="241"/>
      <c r="I527" s="242">
        <f>IF(G527=Precios!$BV$4,Precios!$BW$4,IF(G527=Precios!$BV$5,Precios!$BW$5,IF(G527=Precios!$BV$6,Precios!$BW$6,IF(G527=Precios!$BV$7,Precios!$BW$7,IF(G527=Precios!$BV$8,Precios!$BW$8,IF(G527=Precios!$BV$9,Precios!$BW$9,IF(G527=Precios!$BV$10,Precios!$BW$10,IF(G527=Precios!$BV$11,Precios!$BW$11,IF(G527=Precios!$BV$12,Precios!$BW$12,IF(G527=Precios!$BV$188,Precios!$BW$188,IF(G527=Precios!$BV$14,Precios!$BW$14,IF(G527=Precios!$BV$15,Precios!$BW$15,IF(G527=Precios!$BV$16,Precios!$BW$16,IF(G527=Precios!$BV$17,Precios!$BW$17,IF(G527=Precios!$BV$18,Precios!$BW$18,0)))))))))))))))</f>
        <v>0</v>
      </c>
      <c r="J527" s="241"/>
      <c r="K527" s="243">
        <f>+IF(J527=1,I527,IF(J527=2,I527*(1-Precios!$CB$3),0))</f>
        <v>0</v>
      </c>
      <c r="L527" s="243">
        <f t="shared" si="34"/>
        <v>0</v>
      </c>
      <c r="M527" s="272"/>
      <c r="N527" s="273"/>
      <c r="O527" s="273"/>
      <c r="P527" s="273"/>
      <c r="Q527" s="273"/>
      <c r="R527" s="273"/>
      <c r="S527" s="273"/>
      <c r="T527" s="273"/>
      <c r="U527" s="274"/>
      <c r="V527" s="273"/>
      <c r="W527" s="273"/>
      <c r="X527" s="273"/>
      <c r="Y527" s="281">
        <f>IF(G527=Precios!$BV$4,Precios!$BY$4,IF(G527=Precios!$BV$5,Precios!$BY$5,IF(G527=Precios!$BV$6,Precios!$BY$6,IF(G527=Precios!$BV$7,Precios!$BY$7,IF(G527=Precios!$BV$8,Precios!$BY$8,IF(G527=Precios!$BV$9,Precios!$BY$9,IF(G527=Precios!$BV$10,Precios!$BY$10,IF(G527=Precios!$BV$11,Precios!$BY$11,IF(G527=Precios!$BV$12,Precios!$BY$12,IF(G527=Precios!$BV$188,Precios!$BY$188,IF(G527=Precios!$BV$14,Precios!$BY$14,IF(G527=Precios!$BV$15,Precios!$BY$15,IF(G527=Precios!$BV$16,Precios!$BY$16,IF(G527=Precios!$BV$17,Precios!$BY$17,IF(G527=Precios!$BV$18,Precios!$BY$18,0)))))))))))))))*H527</f>
        <v>0</v>
      </c>
      <c r="Z527" s="275"/>
      <c r="AA527" s="276"/>
    </row>
    <row r="528" spans="1:27" x14ac:dyDescent="0.25">
      <c r="A528" s="225"/>
      <c r="B528" s="226"/>
      <c r="C528" s="227"/>
      <c r="D528" s="228"/>
      <c r="E528" s="228"/>
      <c r="F528" s="228"/>
      <c r="G528" s="230"/>
      <c r="H528" s="231"/>
      <c r="I528" s="232">
        <f>IF(G528=Precios!$BV$4,Precios!$BW$4,IF(G528=Precios!$BV$5,Precios!$BW$5,IF(G528=Precios!$BV$6,Precios!$BW$6,IF(G528=Precios!$BV$7,Precios!$BW$7,IF(G528=Precios!$BV$8,Precios!$BW$8,IF(G528=Precios!$BV$9,Precios!$BW$9,IF(G528=Precios!$BV$10,Precios!$BW$10,IF(G528=Precios!$BV$11,Precios!$BW$11,IF(G528=Precios!$BV$12,Precios!$BW$12,IF(G528=Precios!$BV$188,Precios!$BW$188,IF(G528=Precios!$BV$14,Precios!$BW$14,IF(G528=Precios!$BV$15,Precios!$BW$15,IF(G528=Precios!$BV$16,Precios!$BW$16,IF(G528=Precios!$BV$17,Precios!$BW$17,IF(G528=Precios!$BV$18,Precios!$BW$18,0)))))))))))))))</f>
        <v>0</v>
      </c>
      <c r="J528" s="230"/>
      <c r="K528" s="233">
        <f>+IF(J528=1,I528,IF(J528=2,I528*(1-Precios!$CB$3),0))</f>
        <v>0</v>
      </c>
      <c r="L528" s="233">
        <f t="shared" si="34"/>
        <v>0</v>
      </c>
      <c r="M528" s="259">
        <f>+SUM(L528:L532)</f>
        <v>0</v>
      </c>
      <c r="N528" s="260">
        <f>+M528+P528+R528+S528</f>
        <v>0</v>
      </c>
      <c r="O528" s="261">
        <f>+IF(J528=1,N528*$O$457,0)</f>
        <v>0</v>
      </c>
      <c r="P528" s="262"/>
      <c r="Q528" s="263">
        <f>+N528-SUM(O528:P528)</f>
        <v>0</v>
      </c>
      <c r="R528" s="262"/>
      <c r="S528" s="262"/>
      <c r="T528" s="262"/>
      <c r="U528" s="264" t="e">
        <f>+(+O528+#REF!)/M528</f>
        <v>#REF!</v>
      </c>
      <c r="V528" s="265">
        <f>+Q528-SUM(R528:T528)</f>
        <v>0</v>
      </c>
      <c r="W528" s="266">
        <f>IF(J528=2,V528,0)</f>
        <v>0</v>
      </c>
      <c r="X528" s="267">
        <f>IF(J528=1,V528,0)</f>
        <v>0</v>
      </c>
      <c r="Y528" s="268">
        <f>IF(G528=Precios!$BV$4,Precios!$BY$4,IF(G528=Precios!$BV$5,Precios!$BY$5,IF(G528=Precios!$BV$6,Precios!$BY$6,IF(G528=Precios!$BV$7,Precios!$BY$7,IF(G528=Precios!$BV$8,Precios!$BY$8,IF(G528=Precios!$BV$9,Precios!$BY$9,IF(G528=Precios!$BV$10,Precios!$BY$10,IF(G528=Precios!$BV$11,Precios!$BY$11,IF(G528=Precios!$BV$12,Precios!$BY$12,IF(G528=Precios!$BV$188,Precios!$BY$188,IF(G528=Precios!$BV$14,Precios!$BY$14,IF(G528=Precios!$BV$15,Precios!$BY$15,IF(G528=Precios!$BV$16,Precios!$BY$16,IF(G528=Precios!$BV$17,Precios!$BY$17,IF(G528=Precios!$BV$18,Precios!$BY$18,0)))))))))))))))*H528</f>
        <v>0</v>
      </c>
      <c r="Z528" s="269">
        <f>+V528-SUM(Y528:Y532)</f>
        <v>0</v>
      </c>
      <c r="AA528" s="270" t="e">
        <f>+Z528/M528</f>
        <v>#DIV/0!</v>
      </c>
    </row>
    <row r="529" spans="1:27" x14ac:dyDescent="0.25">
      <c r="A529" s="234"/>
      <c r="B529" s="40"/>
      <c r="C529" s="41"/>
      <c r="D529" s="42"/>
      <c r="E529" s="42"/>
      <c r="F529" s="42"/>
      <c r="G529" s="48"/>
      <c r="H529" s="50"/>
      <c r="I529" s="168">
        <f>IF(G529=Precios!$BV$4,Precios!$BW$4,IF(G529=Precios!$BV$5,Precios!$BW$5,IF(G529=Precios!$BV$6,Precios!$BW$6,IF(G529=Precios!$BV$7,Precios!$BW$7,IF(G529=Precios!$BV$8,Precios!$BW$8,IF(G529=Precios!$BV$9,Precios!$BW$9,IF(G529=Precios!$BV$10,Precios!$BW$10,IF(G529=Precios!$BV$11,Precios!$BW$11,IF(G529=Precios!$BV$12,Precios!$BW$12,IF(G529=Precios!$BV$188,Precios!$BW$188,IF(G529=Precios!$BV$14,Precios!$BW$14,IF(G529=Precios!$BV$15,Precios!$BW$15,IF(G529=Precios!$BV$16,Precios!$BW$16,IF(G529=Precios!$BV$17,Precios!$BW$17,IF(G529=Precios!$BV$18,Precios!$BW$18,0)))))))))))))))</f>
        <v>0</v>
      </c>
      <c r="J529" s="50"/>
      <c r="K529" s="169">
        <f>+IF(J529=1,I529,IF(J529=2,I529*(1-Precios!$CB$3),0))</f>
        <v>0</v>
      </c>
      <c r="L529" s="169">
        <f t="shared" si="34"/>
        <v>0</v>
      </c>
      <c r="M529" s="49"/>
      <c r="N529" s="43"/>
      <c r="O529" s="43"/>
      <c r="P529" s="43"/>
      <c r="Q529" s="43"/>
      <c r="R529" s="43"/>
      <c r="S529" s="43"/>
      <c r="T529" s="43"/>
      <c r="U529" s="91"/>
      <c r="V529" s="43"/>
      <c r="W529" s="43"/>
      <c r="X529" s="43"/>
      <c r="Y529" s="38">
        <f>IF(G529=Precios!$BV$4,Precios!$BY$4,IF(G529=Precios!$BV$5,Precios!$BY$5,IF(G529=Precios!$BV$6,Precios!$BY$6,IF(G529=Precios!$BV$7,Precios!$BY$7,IF(G529=Precios!$BV$8,Precios!$BY$8,IF(G529=Precios!$BV$9,Precios!$BY$9,IF(G529=Precios!$BV$10,Precios!$BY$10,IF(G529=Precios!$BV$11,Precios!$BY$11,IF(G529=Precios!$BV$12,Precios!$BY$12,IF(G529=Precios!$BV$188,Precios!$BY$188,IF(G529=Precios!$BV$14,Precios!$BY$14,IF(G529=Precios!$BV$15,Precios!$BY$15,IF(G529=Precios!$BV$16,Precios!$BY$16,IF(G529=Precios!$BV$17,Precios!$BY$17,IF(G529=Precios!$BV$18,Precios!$BY$18,0)))))))))))))))*H529</f>
        <v>0</v>
      </c>
      <c r="Z529" s="46"/>
      <c r="AA529" s="271"/>
    </row>
    <row r="530" spans="1:27" x14ac:dyDescent="0.25">
      <c r="A530" s="234"/>
      <c r="B530" s="40"/>
      <c r="C530" s="41"/>
      <c r="D530" s="42"/>
      <c r="E530" s="42"/>
      <c r="F530" s="42"/>
      <c r="G530" s="48"/>
      <c r="H530" s="50"/>
      <c r="I530" s="168">
        <f>IF(G530=Precios!$BV$4,Precios!$BW$4,IF(G530=Precios!$BV$5,Precios!$BW$5,IF(G530=Precios!$BV$6,Precios!$BW$6,IF(G530=Precios!$BV$7,Precios!$BW$7,IF(G530=Precios!$BV$8,Precios!$BW$8,IF(G530=Precios!$BV$9,Precios!$BW$9,IF(G530=Precios!$BV$10,Precios!$BW$10,IF(G530=Precios!$BV$11,Precios!$BW$11,IF(G530=Precios!$BV$12,Precios!$BW$12,IF(G530=Precios!$BV$188,Precios!$BW$188,IF(G530=Precios!$BV$14,Precios!$BW$14,IF(G530=Precios!$BV$15,Precios!$BW$15,IF(G530=Precios!$BV$16,Precios!$BW$16,IF(G530=Precios!$BV$17,Precios!$BW$17,IF(G530=Precios!$BV$18,Precios!$BW$18,0)))))))))))))))</f>
        <v>0</v>
      </c>
      <c r="J530" s="50"/>
      <c r="K530" s="169">
        <f>+IF(J530=1,I530,IF(J530=2,I530*(1-Precios!$CB$3),0))</f>
        <v>0</v>
      </c>
      <c r="L530" s="169">
        <f t="shared" si="34"/>
        <v>0</v>
      </c>
      <c r="M530" s="49"/>
      <c r="N530" s="43"/>
      <c r="O530" s="43"/>
      <c r="P530" s="43"/>
      <c r="Q530" s="43"/>
      <c r="R530" s="43"/>
      <c r="S530" s="43"/>
      <c r="T530" s="43"/>
      <c r="U530" s="91"/>
      <c r="V530" s="43"/>
      <c r="W530" s="43"/>
      <c r="X530" s="43"/>
      <c r="Y530" s="38">
        <f>IF(G530=Precios!$BV$4,Precios!$BY$4,IF(G530=Precios!$BV$5,Precios!$BY$5,IF(G530=Precios!$BV$6,Precios!$BY$6,IF(G530=Precios!$BV$7,Precios!$BY$7,IF(G530=Precios!$BV$8,Precios!$BY$8,IF(G530=Precios!$BV$9,Precios!$BY$9,IF(G530=Precios!$BV$10,Precios!$BY$10,IF(G530=Precios!$BV$11,Precios!$BY$11,IF(G530=Precios!$BV$12,Precios!$BY$12,IF(G530=Precios!$BV$188,Precios!$BY$188,IF(G530=Precios!$BV$14,Precios!$BY$14,IF(G530=Precios!$BV$15,Precios!$BY$15,IF(G530=Precios!$BV$16,Precios!$BY$16,IF(G530=Precios!$BV$17,Precios!$BY$17,IF(G530=Precios!$BV$18,Precios!$BY$18,0)))))))))))))))*H530</f>
        <v>0</v>
      </c>
      <c r="Z530" s="46"/>
      <c r="AA530" s="271"/>
    </row>
    <row r="531" spans="1:27" x14ac:dyDescent="0.25">
      <c r="A531" s="234"/>
      <c r="B531" s="40"/>
      <c r="C531" s="41"/>
      <c r="D531" s="42"/>
      <c r="E531" s="42"/>
      <c r="F531" s="42"/>
      <c r="G531" s="48"/>
      <c r="H531" s="50"/>
      <c r="I531" s="168">
        <f>IF(G531=Precios!$BV$4,Precios!$BW$4,IF(G531=Precios!$BV$5,Precios!$BW$5,IF(G531=Precios!$BV$6,Precios!$BW$6,IF(G531=Precios!$BV$7,Precios!$BW$7,IF(G531=Precios!$BV$8,Precios!$BW$8,IF(G531=Precios!$BV$9,Precios!$BW$9,IF(G531=Precios!$BV$10,Precios!$BW$10,IF(G531=Precios!$BV$11,Precios!$BW$11,IF(G531=Precios!$BV$12,Precios!$BW$12,IF(G531=Precios!$BV$188,Precios!$BW$188,IF(G531=Precios!$BV$14,Precios!$BW$14,IF(G531=Precios!$BV$15,Precios!$BW$15,IF(G531=Precios!$BV$16,Precios!$BW$16,IF(G531=Precios!$BV$17,Precios!$BW$17,IF(G531=Precios!$BV$18,Precios!$BW$18,0)))))))))))))))</f>
        <v>0</v>
      </c>
      <c r="J531" s="50"/>
      <c r="K531" s="169">
        <f>+IF(J531=1,I531,IF(J531=2,I531*(1-Precios!$CB$3),0))</f>
        <v>0</v>
      </c>
      <c r="L531" s="169">
        <f t="shared" si="34"/>
        <v>0</v>
      </c>
      <c r="M531" s="49"/>
      <c r="N531" s="43"/>
      <c r="O531" s="43"/>
      <c r="P531" s="43"/>
      <c r="Q531" s="43"/>
      <c r="R531" s="43"/>
      <c r="S531" s="43"/>
      <c r="T531" s="43"/>
      <c r="U531" s="91"/>
      <c r="V531" s="43"/>
      <c r="W531" s="43"/>
      <c r="X531" s="43"/>
      <c r="Y531" s="38">
        <f>IF(G531=Precios!$BV$4,Precios!$BY$4,IF(G531=Precios!$BV$5,Precios!$BY$5,IF(G531=Precios!$BV$6,Precios!$BY$6,IF(G531=Precios!$BV$7,Precios!$BY$7,IF(G531=Precios!$BV$8,Precios!$BY$8,IF(G531=Precios!$BV$9,Precios!$BY$9,IF(G531=Precios!$BV$10,Precios!$BY$10,IF(G531=Precios!$BV$11,Precios!$BY$11,IF(G531=Precios!$BV$12,Precios!$BY$12,IF(G531=Precios!$BV$188,Precios!$BY$188,IF(G531=Precios!$BV$14,Precios!$BY$14,IF(G531=Precios!$BV$15,Precios!$BY$15,IF(G531=Precios!$BV$16,Precios!$BY$16,IF(G531=Precios!$BV$17,Precios!$BY$17,IF(G531=Precios!$BV$18,Precios!$BY$18,0)))))))))))))))*H531</f>
        <v>0</v>
      </c>
      <c r="Z531" s="46"/>
      <c r="AA531" s="271"/>
    </row>
    <row r="532" spans="1:27" ht="15.75" thickBot="1" x14ac:dyDescent="0.3">
      <c r="A532" s="236"/>
      <c r="B532" s="237"/>
      <c r="C532" s="247"/>
      <c r="D532" s="239"/>
      <c r="E532" s="239"/>
      <c r="F532" s="239"/>
      <c r="G532" s="240"/>
      <c r="H532" s="241"/>
      <c r="I532" s="242">
        <f>IF(G532=Precios!$BV$4,Precios!$BW$4,IF(G532=Precios!$BV$5,Precios!$BW$5,IF(G532=Precios!$BV$6,Precios!$BW$6,IF(G532=Precios!$BV$7,Precios!$BW$7,IF(G532=Precios!$BV$8,Precios!$BW$8,IF(G532=Precios!$BV$9,Precios!$BW$9,IF(G532=Precios!$BV$10,Precios!$BW$10,IF(G532=Precios!$BV$11,Precios!$BW$11,IF(G532=Precios!$BV$12,Precios!$BW$12,IF(G532=Precios!$BV$188,Precios!$BW$188,IF(G532=Precios!$BV$14,Precios!$BW$14,IF(G532=Precios!$BV$15,Precios!$BW$15,IF(G532=Precios!$BV$16,Precios!$BW$16,IF(G532=Precios!$BV$17,Precios!$BW$17,IF(G532=Precios!$BV$18,Precios!$BW$18,0)))))))))))))))</f>
        <v>0</v>
      </c>
      <c r="J532" s="241"/>
      <c r="K532" s="243">
        <f>+IF(J532=1,I532,IF(J532=2,I532*(1-Precios!$CB$3),0))</f>
        <v>0</v>
      </c>
      <c r="L532" s="243">
        <f t="shared" si="34"/>
        <v>0</v>
      </c>
      <c r="M532" s="272"/>
      <c r="N532" s="273"/>
      <c r="O532" s="273"/>
      <c r="P532" s="273"/>
      <c r="Q532" s="273"/>
      <c r="R532" s="273"/>
      <c r="S532" s="273"/>
      <c r="T532" s="273"/>
      <c r="U532" s="274"/>
      <c r="V532" s="273"/>
      <c r="W532" s="273"/>
      <c r="X532" s="273"/>
      <c r="Y532" s="281">
        <f>IF(G532=Precios!$BV$4,Precios!$BY$4,IF(G532=Precios!$BV$5,Precios!$BY$5,IF(G532=Precios!$BV$6,Precios!$BY$6,IF(G532=Precios!$BV$7,Precios!$BY$7,IF(G532=Precios!$BV$8,Precios!$BY$8,IF(G532=Precios!$BV$9,Precios!$BY$9,IF(G532=Precios!$BV$10,Precios!$BY$10,IF(G532=Precios!$BV$11,Precios!$BY$11,IF(G532=Precios!$BV$12,Precios!$BY$12,IF(G532=Precios!$BV$188,Precios!$BY$188,IF(G532=Precios!$BV$14,Precios!$BY$14,IF(G532=Precios!$BV$15,Precios!$BY$15,IF(G532=Precios!$BV$16,Precios!$BY$16,IF(G532=Precios!$BV$17,Precios!$BY$17,IF(G532=Precios!$BV$18,Precios!$BY$18,0)))))))))))))))*H532</f>
        <v>0</v>
      </c>
      <c r="Z532" s="275"/>
      <c r="AA532" s="276"/>
    </row>
    <row r="533" spans="1:27" x14ac:dyDescent="0.25">
      <c r="A533" s="225"/>
      <c r="B533" s="226"/>
      <c r="C533" s="227"/>
      <c r="D533" s="228"/>
      <c r="E533" s="228"/>
      <c r="F533" s="228"/>
      <c r="G533" s="230"/>
      <c r="H533" s="231"/>
      <c r="I533" s="232">
        <f>IF(G533=Precios!$BV$4,Precios!$BW$4,IF(G533=Precios!$BV$5,Precios!$BW$5,IF(G533=Precios!$BV$6,Precios!$BW$6,IF(G533=Precios!$BV$7,Precios!$BW$7,IF(G533=Precios!$BV$8,Precios!$BW$8,IF(G533=Precios!$BV$9,Precios!$BW$9,IF(G533=Precios!$BV$10,Precios!$BW$10,IF(G533=Precios!$BV$11,Precios!$BW$11,IF(G533=Precios!$BV$12,Precios!$BW$12,IF(G533=Precios!$BV$188,Precios!$BW$188,IF(G533=Precios!$BV$14,Precios!$BW$14,IF(G533=Precios!$BV$15,Precios!$BW$15,IF(G533=Precios!$BV$16,Precios!$BW$16,IF(G533=Precios!$BV$17,Precios!$BW$17,IF(G533=Precios!$BV$18,Precios!$BW$18,0)))))))))))))))</f>
        <v>0</v>
      </c>
      <c r="J533" s="230"/>
      <c r="K533" s="233">
        <f>+IF(J533=1,I533,IF(J533=2,I533*(1-Precios!$CB$3),0))</f>
        <v>0</v>
      </c>
      <c r="L533" s="233">
        <f t="shared" si="34"/>
        <v>0</v>
      </c>
      <c r="M533" s="259">
        <f>+SUM(L533:L537)</f>
        <v>0</v>
      </c>
      <c r="N533" s="260">
        <f>+M533+P533+R533+S533</f>
        <v>0</v>
      </c>
      <c r="O533" s="261">
        <f>+IF(J533=1,N533*$O$457,0)</f>
        <v>0</v>
      </c>
      <c r="P533" s="262"/>
      <c r="Q533" s="263">
        <f>+N533-SUM(O533:P533)</f>
        <v>0</v>
      </c>
      <c r="R533" s="262"/>
      <c r="S533" s="262"/>
      <c r="T533" s="262"/>
      <c r="U533" s="264" t="e">
        <f>+(+O533+#REF!)/M533</f>
        <v>#REF!</v>
      </c>
      <c r="V533" s="265">
        <f>+Q533-SUM(R533:T533)</f>
        <v>0</v>
      </c>
      <c r="W533" s="266">
        <f>IF(J533=2,V533,0)</f>
        <v>0</v>
      </c>
      <c r="X533" s="267">
        <f>IF(J533=1,V533,0)</f>
        <v>0</v>
      </c>
      <c r="Y533" s="268">
        <f>IF(G533=Precios!$BV$4,Precios!$BY$4,IF(G533=Precios!$BV$5,Precios!$BY$5,IF(G533=Precios!$BV$6,Precios!$BY$6,IF(G533=Precios!$BV$7,Precios!$BY$7,IF(G533=Precios!$BV$8,Precios!$BY$8,IF(G533=Precios!$BV$9,Precios!$BY$9,IF(G533=Precios!$BV$10,Precios!$BY$10,IF(G533=Precios!$BV$11,Precios!$BY$11,IF(G533=Precios!$BV$12,Precios!$BY$12,IF(G533=Precios!$BV$188,Precios!$BY$188,IF(G533=Precios!$BV$14,Precios!$BY$14,IF(G533=Precios!$BV$15,Precios!$BY$15,IF(G533=Precios!$BV$16,Precios!$BY$16,IF(G533=Precios!$BV$17,Precios!$BY$17,IF(G533=Precios!$BV$18,Precios!$BY$18,0)))))))))))))))*H533</f>
        <v>0</v>
      </c>
      <c r="Z533" s="269">
        <f>+V533-SUM(Y533:Y537)</f>
        <v>0</v>
      </c>
      <c r="AA533" s="270" t="e">
        <f>+Z533/M533</f>
        <v>#DIV/0!</v>
      </c>
    </row>
    <row r="534" spans="1:27" x14ac:dyDescent="0.25">
      <c r="A534" s="234"/>
      <c r="B534" s="40"/>
      <c r="C534" s="41"/>
      <c r="D534" s="42"/>
      <c r="E534" s="42"/>
      <c r="F534" s="42"/>
      <c r="G534" s="48"/>
      <c r="H534" s="50"/>
      <c r="I534" s="168">
        <f>IF(G534=Precios!$BV$4,Precios!$BW$4,IF(G534=Precios!$BV$5,Precios!$BW$5,IF(G534=Precios!$BV$6,Precios!$BW$6,IF(G534=Precios!$BV$7,Precios!$BW$7,IF(G534=Precios!$BV$8,Precios!$BW$8,IF(G534=Precios!$BV$9,Precios!$BW$9,IF(G534=Precios!$BV$10,Precios!$BW$10,IF(G534=Precios!$BV$11,Precios!$BW$11,IF(G534=Precios!$BV$12,Precios!$BW$12,IF(G534=Precios!$BV$188,Precios!$BW$188,IF(G534=Precios!$BV$14,Precios!$BW$14,IF(G534=Precios!$BV$15,Precios!$BW$15,IF(G534=Precios!$BV$16,Precios!$BW$16,IF(G534=Precios!$BV$17,Precios!$BW$17,IF(G534=Precios!$BV$18,Precios!$BW$18,0)))))))))))))))</f>
        <v>0</v>
      </c>
      <c r="J534" s="50"/>
      <c r="K534" s="169">
        <f>+IF(J534=1,I534,IF(J534=2,I534*(1-Precios!$CB$3),0))</f>
        <v>0</v>
      </c>
      <c r="L534" s="169">
        <f t="shared" si="34"/>
        <v>0</v>
      </c>
      <c r="M534" s="49"/>
      <c r="N534" s="43"/>
      <c r="O534" s="43"/>
      <c r="P534" s="43"/>
      <c r="Q534" s="43"/>
      <c r="R534" s="43"/>
      <c r="S534" s="43"/>
      <c r="T534" s="43"/>
      <c r="U534" s="91"/>
      <c r="V534" s="43"/>
      <c r="W534" s="43"/>
      <c r="X534" s="43"/>
      <c r="Y534" s="38">
        <f>IF(G534=Precios!$BV$4,Precios!$BY$4,IF(G534=Precios!$BV$5,Precios!$BY$5,IF(G534=Precios!$BV$6,Precios!$BY$6,IF(G534=Precios!$BV$7,Precios!$BY$7,IF(G534=Precios!$BV$8,Precios!$BY$8,IF(G534=Precios!$BV$9,Precios!$BY$9,IF(G534=Precios!$BV$10,Precios!$BY$10,IF(G534=Precios!$BV$11,Precios!$BY$11,IF(G534=Precios!$BV$12,Precios!$BY$12,IF(G534=Precios!$BV$188,Precios!$BY$188,IF(G534=Precios!$BV$14,Precios!$BY$14,IF(G534=Precios!$BV$15,Precios!$BY$15,IF(G534=Precios!$BV$16,Precios!$BY$16,IF(G534=Precios!$BV$17,Precios!$BY$17,IF(G534=Precios!$BV$18,Precios!$BY$18,0)))))))))))))))*H534</f>
        <v>0</v>
      </c>
      <c r="Z534" s="46"/>
      <c r="AA534" s="271"/>
    </row>
    <row r="535" spans="1:27" x14ac:dyDescent="0.25">
      <c r="A535" s="234"/>
      <c r="B535" s="40"/>
      <c r="C535" s="41"/>
      <c r="D535" s="42"/>
      <c r="E535" s="42"/>
      <c r="F535" s="42"/>
      <c r="G535" s="48"/>
      <c r="H535" s="50"/>
      <c r="I535" s="168">
        <f>IF(G535=Precios!$BV$4,Precios!$BW$4,IF(G535=Precios!$BV$5,Precios!$BW$5,IF(G535=Precios!$BV$6,Precios!$BW$6,IF(G535=Precios!$BV$7,Precios!$BW$7,IF(G535=Precios!$BV$8,Precios!$BW$8,IF(G535=Precios!$BV$9,Precios!$BW$9,IF(G535=Precios!$BV$10,Precios!$BW$10,IF(G535=Precios!$BV$11,Precios!$BW$11,IF(G535=Precios!$BV$12,Precios!$BW$12,IF(G535=Precios!$BV$188,Precios!$BW$188,IF(G535=Precios!$BV$14,Precios!$BW$14,IF(G535=Precios!$BV$15,Precios!$BW$15,IF(G535=Precios!$BV$16,Precios!$BW$16,IF(G535=Precios!$BV$17,Precios!$BW$17,IF(G535=Precios!$BV$18,Precios!$BW$18,0)))))))))))))))</f>
        <v>0</v>
      </c>
      <c r="J535" s="50"/>
      <c r="K535" s="169">
        <f>+IF(J535=1,I535,IF(J535=2,I535*(1-Precios!$CB$3),0))</f>
        <v>0</v>
      </c>
      <c r="L535" s="169">
        <f t="shared" si="34"/>
        <v>0</v>
      </c>
      <c r="M535" s="49"/>
      <c r="N535" s="43"/>
      <c r="O535" s="43"/>
      <c r="P535" s="43"/>
      <c r="Q535" s="43"/>
      <c r="R535" s="43"/>
      <c r="S535" s="43"/>
      <c r="T535" s="43"/>
      <c r="U535" s="91"/>
      <c r="V535" s="43"/>
      <c r="W535" s="43"/>
      <c r="X535" s="43"/>
      <c r="Y535" s="38">
        <f>IF(G535=Precios!$BV$4,Precios!$BY$4,IF(G535=Precios!$BV$5,Precios!$BY$5,IF(G535=Precios!$BV$6,Precios!$BY$6,IF(G535=Precios!$BV$7,Precios!$BY$7,IF(G535=Precios!$BV$8,Precios!$BY$8,IF(G535=Precios!$BV$9,Precios!$BY$9,IF(G535=Precios!$BV$10,Precios!$BY$10,IF(G535=Precios!$BV$11,Precios!$BY$11,IF(G535=Precios!$BV$12,Precios!$BY$12,IF(G535=Precios!$BV$188,Precios!$BY$188,IF(G535=Precios!$BV$14,Precios!$BY$14,IF(G535=Precios!$BV$15,Precios!$BY$15,IF(G535=Precios!$BV$16,Precios!$BY$16,IF(G535=Precios!$BV$17,Precios!$BY$17,IF(G535=Precios!$BV$18,Precios!$BY$18,0)))))))))))))))*H535</f>
        <v>0</v>
      </c>
      <c r="Z535" s="46"/>
      <c r="AA535" s="271"/>
    </row>
    <row r="536" spans="1:27" x14ac:dyDescent="0.25">
      <c r="A536" s="234"/>
      <c r="B536" s="40"/>
      <c r="C536" s="41"/>
      <c r="D536" s="42"/>
      <c r="E536" s="42"/>
      <c r="F536" s="42"/>
      <c r="G536" s="48"/>
      <c r="H536" s="50"/>
      <c r="I536" s="168">
        <f>IF(G536=Precios!$BV$4,Precios!$BW$4,IF(G536=Precios!$BV$5,Precios!$BW$5,IF(G536=Precios!$BV$6,Precios!$BW$6,IF(G536=Precios!$BV$7,Precios!$BW$7,IF(G536=Precios!$BV$8,Precios!$BW$8,IF(G536=Precios!$BV$9,Precios!$BW$9,IF(G536=Precios!$BV$10,Precios!$BW$10,IF(G536=Precios!$BV$11,Precios!$BW$11,IF(G536=Precios!$BV$12,Precios!$BW$12,IF(G536=Precios!$BV$188,Precios!$BW$188,IF(G536=Precios!$BV$14,Precios!$BW$14,IF(G536=Precios!$BV$15,Precios!$BW$15,IF(G536=Precios!$BV$16,Precios!$BW$16,IF(G536=Precios!$BV$17,Precios!$BW$17,IF(G536=Precios!$BV$18,Precios!$BW$18,0)))))))))))))))</f>
        <v>0</v>
      </c>
      <c r="J536" s="50"/>
      <c r="K536" s="169">
        <f>+IF(J536=1,I536,IF(J536=2,I536*(1-Precios!$CB$3),0))</f>
        <v>0</v>
      </c>
      <c r="L536" s="169">
        <f t="shared" si="34"/>
        <v>0</v>
      </c>
      <c r="M536" s="49"/>
      <c r="N536" s="43"/>
      <c r="O536" s="43"/>
      <c r="P536" s="43"/>
      <c r="Q536" s="43"/>
      <c r="R536" s="43"/>
      <c r="S536" s="43"/>
      <c r="T536" s="43"/>
      <c r="U536" s="91"/>
      <c r="V536" s="43"/>
      <c r="W536" s="43"/>
      <c r="X536" s="43"/>
      <c r="Y536" s="38">
        <f>IF(G536=Precios!$BV$4,Precios!$BY$4,IF(G536=Precios!$BV$5,Precios!$BY$5,IF(G536=Precios!$BV$6,Precios!$BY$6,IF(G536=Precios!$BV$7,Precios!$BY$7,IF(G536=Precios!$BV$8,Precios!$BY$8,IF(G536=Precios!$BV$9,Precios!$BY$9,IF(G536=Precios!$BV$10,Precios!$BY$10,IF(G536=Precios!$BV$11,Precios!$BY$11,IF(G536=Precios!$BV$12,Precios!$BY$12,IF(G536=Precios!$BV$188,Precios!$BY$188,IF(G536=Precios!$BV$14,Precios!$BY$14,IF(G536=Precios!$BV$15,Precios!$BY$15,IF(G536=Precios!$BV$16,Precios!$BY$16,IF(G536=Precios!$BV$17,Precios!$BY$17,IF(G536=Precios!$BV$18,Precios!$BY$18,0)))))))))))))))*H536</f>
        <v>0</v>
      </c>
      <c r="Z536" s="46"/>
      <c r="AA536" s="271"/>
    </row>
    <row r="537" spans="1:27" ht="15.75" thickBot="1" x14ac:dyDescent="0.3">
      <c r="A537" s="236"/>
      <c r="B537" s="237"/>
      <c r="C537" s="247"/>
      <c r="D537" s="239"/>
      <c r="E537" s="239"/>
      <c r="F537" s="239"/>
      <c r="G537" s="240"/>
      <c r="H537" s="241"/>
      <c r="I537" s="242">
        <f>IF(G537=Precios!$BV$4,Precios!$BW$4,IF(G537=Precios!$BV$5,Precios!$BW$5,IF(G537=Precios!$BV$6,Precios!$BW$6,IF(G537=Precios!$BV$7,Precios!$BW$7,IF(G537=Precios!$BV$8,Precios!$BW$8,IF(G537=Precios!$BV$9,Precios!$BW$9,IF(G537=Precios!$BV$10,Precios!$BW$10,IF(G537=Precios!$BV$11,Precios!$BW$11,IF(G537=Precios!$BV$12,Precios!$BW$12,IF(G537=Precios!$BV$188,Precios!$BW$188,IF(G537=Precios!$BV$14,Precios!$BW$14,IF(G537=Precios!$BV$15,Precios!$BW$15,IF(G537=Precios!$BV$16,Precios!$BW$16,IF(G537=Precios!$BV$17,Precios!$BW$17,IF(G537=Precios!$BV$18,Precios!$BW$18,0)))))))))))))))</f>
        <v>0</v>
      </c>
      <c r="J537" s="241"/>
      <c r="K537" s="243">
        <f>+IF(J537=1,I537,IF(J537=2,I537*(1-Precios!$CB$3),0))</f>
        <v>0</v>
      </c>
      <c r="L537" s="243">
        <f t="shared" si="34"/>
        <v>0</v>
      </c>
      <c r="M537" s="272"/>
      <c r="N537" s="273"/>
      <c r="O537" s="273"/>
      <c r="P537" s="273"/>
      <c r="Q537" s="273"/>
      <c r="R537" s="273"/>
      <c r="S537" s="273"/>
      <c r="T537" s="273"/>
      <c r="U537" s="274"/>
      <c r="V537" s="273"/>
      <c r="W537" s="273"/>
      <c r="X537" s="273"/>
      <c r="Y537" s="281">
        <f>IF(G537=Precios!$BV$4,Precios!$BY$4,IF(G537=Precios!$BV$5,Precios!$BY$5,IF(G537=Precios!$BV$6,Precios!$BY$6,IF(G537=Precios!$BV$7,Precios!$BY$7,IF(G537=Precios!$BV$8,Precios!$BY$8,IF(G537=Precios!$BV$9,Precios!$BY$9,IF(G537=Precios!$BV$10,Precios!$BY$10,IF(G537=Precios!$BV$11,Precios!$BY$11,IF(G537=Precios!$BV$12,Precios!$BY$12,IF(G537=Precios!$BV$188,Precios!$BY$188,IF(G537=Precios!$BV$14,Precios!$BY$14,IF(G537=Precios!$BV$15,Precios!$BY$15,IF(G537=Precios!$BV$16,Precios!$BY$16,IF(G537=Precios!$BV$17,Precios!$BY$17,IF(G537=Precios!$BV$18,Precios!$BY$18,0)))))))))))))))*H537</f>
        <v>0</v>
      </c>
      <c r="Z537" s="275"/>
      <c r="AA537" s="276"/>
    </row>
    <row r="538" spans="1:27" x14ac:dyDescent="0.25">
      <c r="A538" s="225"/>
      <c r="B538" s="226"/>
      <c r="C538" s="227"/>
      <c r="D538" s="228"/>
      <c r="E538" s="228"/>
      <c r="F538" s="228"/>
      <c r="G538" s="230"/>
      <c r="H538" s="231"/>
      <c r="I538" s="232">
        <f>IF(G538=Precios!$BV$4,Precios!$BW$4,IF(G538=Precios!$BV$5,Precios!$BW$5,IF(G538=Precios!$BV$6,Precios!$BW$6,IF(G538=Precios!$BV$7,Precios!$BW$7,IF(G538=Precios!$BV$8,Precios!$BW$8,IF(G538=Precios!$BV$9,Precios!$BW$9,IF(G538=Precios!$BV$10,Precios!$BW$10,IF(G538=Precios!$BV$11,Precios!$BW$11,IF(G538=Precios!$BV$12,Precios!$BW$12,IF(G538=Precios!$BV$188,Precios!$BW$188,IF(G538=Precios!$BV$14,Precios!$BW$14,IF(G538=Precios!$BV$15,Precios!$BW$15,IF(G538=Precios!$BV$16,Precios!$BW$16,IF(G538=Precios!$BV$17,Precios!$BW$17,IF(G538=Precios!$BV$18,Precios!$BW$18,0)))))))))))))))</f>
        <v>0</v>
      </c>
      <c r="J538" s="230"/>
      <c r="K538" s="233">
        <f>+IF(J538=1,I538,IF(J538=2,I538*(1-Precios!$CB$3),0))</f>
        <v>0</v>
      </c>
      <c r="L538" s="233">
        <f t="shared" ref="L538:L547" si="35">H538*K538</f>
        <v>0</v>
      </c>
      <c r="M538" s="259">
        <f>+SUM(L538:L542)</f>
        <v>0</v>
      </c>
      <c r="N538" s="260">
        <f>+M538+P538+R538+S538</f>
        <v>0</v>
      </c>
      <c r="O538" s="261">
        <f>+IF(J538=1,N538*$O$457,0)</f>
        <v>0</v>
      </c>
      <c r="P538" s="262"/>
      <c r="Q538" s="263">
        <f>+N538-SUM(O538:P538)</f>
        <v>0</v>
      </c>
      <c r="R538" s="262"/>
      <c r="S538" s="262"/>
      <c r="T538" s="262"/>
      <c r="U538" s="264" t="e">
        <f>+(+O538+#REF!)/M538</f>
        <v>#REF!</v>
      </c>
      <c r="V538" s="265">
        <f>+Q538-SUM(R538:T538)</f>
        <v>0</v>
      </c>
      <c r="W538" s="266">
        <f>IF(J538=2,V538,0)</f>
        <v>0</v>
      </c>
      <c r="X538" s="267">
        <f>IF(J538=1,V538,0)</f>
        <v>0</v>
      </c>
      <c r="Y538" s="268">
        <f>IF(G538=Precios!$BV$4,Precios!$BY$4,IF(G538=Precios!$BV$5,Precios!$BY$5,IF(G538=Precios!$BV$6,Precios!$BY$6,IF(G538=Precios!$BV$7,Precios!$BY$7,IF(G538=Precios!$BV$8,Precios!$BY$8,IF(G538=Precios!$BV$9,Precios!$BY$9,IF(G538=Precios!$BV$10,Precios!$BY$10,IF(G538=Precios!$BV$11,Precios!$BY$11,IF(G538=Precios!$BV$12,Precios!$BY$12,IF(G538=Precios!$BV$188,Precios!$BY$188,IF(G538=Precios!$BV$14,Precios!$BY$14,IF(G538=Precios!$BV$15,Precios!$BY$15,IF(G538=Precios!$BV$16,Precios!$BY$16,IF(G538=Precios!$BV$17,Precios!$BY$17,IF(G538=Precios!$BV$18,Precios!$BY$18,0)))))))))))))))*H538</f>
        <v>0</v>
      </c>
      <c r="Z538" s="269">
        <f>+V538-SUM(Y538:Y542)</f>
        <v>0</v>
      </c>
      <c r="AA538" s="270" t="e">
        <f>+Z538/M538</f>
        <v>#DIV/0!</v>
      </c>
    </row>
    <row r="539" spans="1:27" x14ac:dyDescent="0.25">
      <c r="A539" s="234"/>
      <c r="B539" s="40"/>
      <c r="C539" s="41"/>
      <c r="D539" s="42"/>
      <c r="E539" s="42"/>
      <c r="F539" s="42"/>
      <c r="G539" s="48"/>
      <c r="H539" s="50"/>
      <c r="I539" s="168">
        <f>IF(G539=Precios!$BV$4,Precios!$BW$4,IF(G539=Precios!$BV$5,Precios!$BW$5,IF(G539=Precios!$BV$6,Precios!$BW$6,IF(G539=Precios!$BV$7,Precios!$BW$7,IF(G539=Precios!$BV$8,Precios!$BW$8,IF(G539=Precios!$BV$9,Precios!$BW$9,IF(G539=Precios!$BV$10,Precios!$BW$10,IF(G539=Precios!$BV$11,Precios!$BW$11,IF(G539=Precios!$BV$12,Precios!$BW$12,IF(G539=Precios!$BV$188,Precios!$BW$188,IF(G539=Precios!$BV$14,Precios!$BW$14,IF(G539=Precios!$BV$15,Precios!$BW$15,IF(G539=Precios!$BV$16,Precios!$BW$16,IF(G539=Precios!$BV$17,Precios!$BW$17,IF(G539=Precios!$BV$18,Precios!$BW$18,0)))))))))))))))</f>
        <v>0</v>
      </c>
      <c r="J539" s="50"/>
      <c r="K539" s="169">
        <f>+IF(J539=1,I539,IF(J539=2,I539*(1-Precios!$CB$3),0))</f>
        <v>0</v>
      </c>
      <c r="L539" s="169">
        <f t="shared" si="35"/>
        <v>0</v>
      </c>
      <c r="M539" s="49"/>
      <c r="N539" s="43"/>
      <c r="O539" s="43"/>
      <c r="P539" s="43"/>
      <c r="Q539" s="43"/>
      <c r="R539" s="43"/>
      <c r="S539" s="43"/>
      <c r="T539" s="43"/>
      <c r="U539" s="91"/>
      <c r="V539" s="43"/>
      <c r="W539" s="43"/>
      <c r="X539" s="43"/>
      <c r="Y539" s="38">
        <f>IF(G539=Precios!$BV$4,Precios!$BY$4,IF(G539=Precios!$BV$5,Precios!$BY$5,IF(G539=Precios!$BV$6,Precios!$BY$6,IF(G539=Precios!$BV$7,Precios!$BY$7,IF(G539=Precios!$BV$8,Precios!$BY$8,IF(G539=Precios!$BV$9,Precios!$BY$9,IF(G539=Precios!$BV$10,Precios!$BY$10,IF(G539=Precios!$BV$11,Precios!$BY$11,IF(G539=Precios!$BV$12,Precios!$BY$12,IF(G539=Precios!$BV$188,Precios!$BY$188,IF(G539=Precios!$BV$14,Precios!$BY$14,IF(G539=Precios!$BV$15,Precios!$BY$15,IF(G539=Precios!$BV$16,Precios!$BY$16,IF(G539=Precios!$BV$17,Precios!$BY$17,IF(G539=Precios!$BV$18,Precios!$BY$18,0)))))))))))))))*H539</f>
        <v>0</v>
      </c>
      <c r="Z539" s="46"/>
      <c r="AA539" s="271"/>
    </row>
    <row r="540" spans="1:27" x14ac:dyDescent="0.25">
      <c r="A540" s="234"/>
      <c r="B540" s="40"/>
      <c r="C540" s="41"/>
      <c r="D540" s="42"/>
      <c r="E540" s="42"/>
      <c r="F540" s="42"/>
      <c r="G540" s="48"/>
      <c r="H540" s="50"/>
      <c r="I540" s="168">
        <f>IF(G540=Precios!$BV$4,Precios!$BW$4,IF(G540=Precios!$BV$5,Precios!$BW$5,IF(G540=Precios!$BV$6,Precios!$BW$6,IF(G540=Precios!$BV$7,Precios!$BW$7,IF(G540=Precios!$BV$8,Precios!$BW$8,IF(G540=Precios!$BV$9,Precios!$BW$9,IF(G540=Precios!$BV$10,Precios!$BW$10,IF(G540=Precios!$BV$11,Precios!$BW$11,IF(G540=Precios!$BV$12,Precios!$BW$12,IF(G540=Precios!$BV$188,Precios!$BW$188,IF(G540=Precios!$BV$14,Precios!$BW$14,IF(G540=Precios!$BV$15,Precios!$BW$15,IF(G540=Precios!$BV$16,Precios!$BW$16,IF(G540=Precios!$BV$17,Precios!$BW$17,IF(G540=Precios!$BV$18,Precios!$BW$18,0)))))))))))))))</f>
        <v>0</v>
      </c>
      <c r="J540" s="50"/>
      <c r="K540" s="169">
        <f>+IF(J540=1,I540,IF(J540=2,I540*(1-Precios!$CB$3),0))</f>
        <v>0</v>
      </c>
      <c r="L540" s="169">
        <f t="shared" si="35"/>
        <v>0</v>
      </c>
      <c r="M540" s="49"/>
      <c r="N540" s="43"/>
      <c r="O540" s="43"/>
      <c r="P540" s="43"/>
      <c r="Q540" s="43"/>
      <c r="R540" s="43"/>
      <c r="S540" s="43"/>
      <c r="T540" s="43"/>
      <c r="U540" s="91"/>
      <c r="V540" s="43"/>
      <c r="W540" s="43"/>
      <c r="X540" s="43"/>
      <c r="Y540" s="38">
        <f>IF(G540=Precios!$BV$4,Precios!$BY$4,IF(G540=Precios!$BV$5,Precios!$BY$5,IF(G540=Precios!$BV$6,Precios!$BY$6,IF(G540=Precios!$BV$7,Precios!$BY$7,IF(G540=Precios!$BV$8,Precios!$BY$8,IF(G540=Precios!$BV$9,Precios!$BY$9,IF(G540=Precios!$BV$10,Precios!$BY$10,IF(G540=Precios!$BV$11,Precios!$BY$11,IF(G540=Precios!$BV$12,Precios!$BY$12,IF(G540=Precios!$BV$188,Precios!$BY$188,IF(G540=Precios!$BV$14,Precios!$BY$14,IF(G540=Precios!$BV$15,Precios!$BY$15,IF(G540=Precios!$BV$16,Precios!$BY$16,IF(G540=Precios!$BV$17,Precios!$BY$17,IF(G540=Precios!$BV$18,Precios!$BY$18,0)))))))))))))))*H540</f>
        <v>0</v>
      </c>
      <c r="Z540" s="46"/>
      <c r="AA540" s="271"/>
    </row>
    <row r="541" spans="1:27" x14ac:dyDescent="0.25">
      <c r="A541" s="234"/>
      <c r="B541" s="40"/>
      <c r="C541" s="41"/>
      <c r="D541" s="42"/>
      <c r="E541" s="42"/>
      <c r="F541" s="42"/>
      <c r="G541" s="48"/>
      <c r="H541" s="50"/>
      <c r="I541" s="168">
        <f>IF(G541=Precios!$BV$4,Precios!$BW$4,IF(G541=Precios!$BV$5,Precios!$BW$5,IF(G541=Precios!$BV$6,Precios!$BW$6,IF(G541=Precios!$BV$7,Precios!$BW$7,IF(G541=Precios!$BV$8,Precios!$BW$8,IF(G541=Precios!$BV$9,Precios!$BW$9,IF(G541=Precios!$BV$10,Precios!$BW$10,IF(G541=Precios!$BV$11,Precios!$BW$11,IF(G541=Precios!$BV$12,Precios!$BW$12,IF(G541=Precios!$BV$188,Precios!$BW$188,IF(G541=Precios!$BV$14,Precios!$BW$14,IF(G541=Precios!$BV$15,Precios!$BW$15,IF(G541=Precios!$BV$16,Precios!$BW$16,IF(G541=Precios!$BV$17,Precios!$BW$17,IF(G541=Precios!$BV$18,Precios!$BW$18,0)))))))))))))))</f>
        <v>0</v>
      </c>
      <c r="J541" s="50"/>
      <c r="K541" s="169">
        <f>+IF(J541=1,I541,IF(J541=2,I541*(1-Precios!$CB$3),0))</f>
        <v>0</v>
      </c>
      <c r="L541" s="169">
        <f t="shared" si="35"/>
        <v>0</v>
      </c>
      <c r="M541" s="49"/>
      <c r="N541" s="43"/>
      <c r="O541" s="43"/>
      <c r="P541" s="43"/>
      <c r="Q541" s="43"/>
      <c r="R541" s="43"/>
      <c r="S541" s="43"/>
      <c r="T541" s="43"/>
      <c r="U541" s="91"/>
      <c r="V541" s="43"/>
      <c r="W541" s="43"/>
      <c r="X541" s="43"/>
      <c r="Y541" s="38">
        <f>IF(G541=Precios!$BV$4,Precios!$BY$4,IF(G541=Precios!$BV$5,Precios!$BY$5,IF(G541=Precios!$BV$6,Precios!$BY$6,IF(G541=Precios!$BV$7,Precios!$BY$7,IF(G541=Precios!$BV$8,Precios!$BY$8,IF(G541=Precios!$BV$9,Precios!$BY$9,IF(G541=Precios!$BV$10,Precios!$BY$10,IF(G541=Precios!$BV$11,Precios!$BY$11,IF(G541=Precios!$BV$12,Precios!$BY$12,IF(G541=Precios!$BV$188,Precios!$BY$188,IF(G541=Precios!$BV$14,Precios!$BY$14,IF(G541=Precios!$BV$15,Precios!$BY$15,IF(G541=Precios!$BV$16,Precios!$BY$16,IF(G541=Precios!$BV$17,Precios!$BY$17,IF(G541=Precios!$BV$18,Precios!$BY$18,0)))))))))))))))*H541</f>
        <v>0</v>
      </c>
      <c r="Z541" s="46"/>
      <c r="AA541" s="271"/>
    </row>
    <row r="542" spans="1:27" ht="15.75" thickBot="1" x14ac:dyDescent="0.3">
      <c r="A542" s="236"/>
      <c r="B542" s="237"/>
      <c r="C542" s="247"/>
      <c r="D542" s="239"/>
      <c r="E542" s="239"/>
      <c r="F542" s="239"/>
      <c r="G542" s="240"/>
      <c r="H542" s="241"/>
      <c r="I542" s="242">
        <f>IF(G542=Precios!$BV$4,Precios!$BW$4,IF(G542=Precios!$BV$5,Precios!$BW$5,IF(G542=Precios!$BV$6,Precios!$BW$6,IF(G542=Precios!$BV$7,Precios!$BW$7,IF(G542=Precios!$BV$8,Precios!$BW$8,IF(G542=Precios!$BV$9,Precios!$BW$9,IF(G542=Precios!$BV$10,Precios!$BW$10,IF(G542=Precios!$BV$11,Precios!$BW$11,IF(G542=Precios!$BV$12,Precios!$BW$12,IF(G542=Precios!$BV$188,Precios!$BW$188,IF(G542=Precios!$BV$14,Precios!$BW$14,IF(G542=Precios!$BV$15,Precios!$BW$15,IF(G542=Precios!$BV$16,Precios!$BW$16,IF(G542=Precios!$BV$17,Precios!$BW$17,IF(G542=Precios!$BV$18,Precios!$BW$18,0)))))))))))))))</f>
        <v>0</v>
      </c>
      <c r="J542" s="241"/>
      <c r="K542" s="243">
        <f>+IF(J542=1,I542,IF(J542=2,I542*(1-Precios!$CB$3),0))</f>
        <v>0</v>
      </c>
      <c r="L542" s="243">
        <f t="shared" si="35"/>
        <v>0</v>
      </c>
      <c r="M542" s="272"/>
      <c r="N542" s="273"/>
      <c r="O542" s="273"/>
      <c r="P542" s="273"/>
      <c r="Q542" s="273"/>
      <c r="R542" s="273"/>
      <c r="S542" s="273"/>
      <c r="T542" s="273"/>
      <c r="U542" s="274"/>
      <c r="V542" s="273"/>
      <c r="W542" s="273"/>
      <c r="X542" s="273"/>
      <c r="Y542" s="281">
        <f>IF(G542=Precios!$BV$4,Precios!$BY$4,IF(G542=Precios!$BV$5,Precios!$BY$5,IF(G542=Precios!$BV$6,Precios!$BY$6,IF(G542=Precios!$BV$7,Precios!$BY$7,IF(G542=Precios!$BV$8,Precios!$BY$8,IF(G542=Precios!$BV$9,Precios!$BY$9,IF(G542=Precios!$BV$10,Precios!$BY$10,IF(G542=Precios!$BV$11,Precios!$BY$11,IF(G542=Precios!$BV$12,Precios!$BY$12,IF(G542=Precios!$BV$188,Precios!$BY$188,IF(G542=Precios!$BV$14,Precios!$BY$14,IF(G542=Precios!$BV$15,Precios!$BY$15,IF(G542=Precios!$BV$16,Precios!$BY$16,IF(G542=Precios!$BV$17,Precios!$BY$17,IF(G542=Precios!$BV$18,Precios!$BY$18,0)))))))))))))))*H542</f>
        <v>0</v>
      </c>
      <c r="Z542" s="275"/>
      <c r="AA542" s="276"/>
    </row>
    <row r="543" spans="1:27" x14ac:dyDescent="0.25">
      <c r="A543" s="225"/>
      <c r="B543" s="226"/>
      <c r="C543" s="227"/>
      <c r="D543" s="228"/>
      <c r="E543" s="228"/>
      <c r="F543" s="228"/>
      <c r="G543" s="230"/>
      <c r="H543" s="231"/>
      <c r="I543" s="232">
        <f>IF(G543=Precios!$BV$4,Precios!$BW$4,IF(G543=Precios!$BV$5,Precios!$BW$5,IF(G543=Precios!$BV$6,Precios!$BW$6,IF(G543=Precios!$BV$7,Precios!$BW$7,IF(G543=Precios!$BV$8,Precios!$BW$8,IF(G543=Precios!$BV$9,Precios!$BW$9,IF(G543=Precios!$BV$10,Precios!$BW$10,IF(G543=Precios!$BV$11,Precios!$BW$11,IF(G543=Precios!$BV$12,Precios!$BW$12,IF(G543=Precios!$BV$188,Precios!$BW$188,IF(G543=Precios!$BV$14,Precios!$BW$14,IF(G543=Precios!$BV$15,Precios!$BW$15,IF(G543=Precios!$BV$16,Precios!$BW$16,IF(G543=Precios!$BV$17,Precios!$BW$17,IF(G543=Precios!$BV$18,Precios!$BW$18,0)))))))))))))))</f>
        <v>0</v>
      </c>
      <c r="J543" s="230"/>
      <c r="K543" s="233">
        <f>+IF(J543=1,I543,IF(J543=2,I543*(1-Precios!$CB$3),0))</f>
        <v>0</v>
      </c>
      <c r="L543" s="233">
        <f t="shared" si="35"/>
        <v>0</v>
      </c>
      <c r="M543" s="259">
        <f>+SUM(L543:L547)</f>
        <v>0</v>
      </c>
      <c r="N543" s="260">
        <f>+M543+P543+R543+S543</f>
        <v>0</v>
      </c>
      <c r="O543" s="261">
        <f>+IF(J543=1,N543*$O$457,0)</f>
        <v>0</v>
      </c>
      <c r="P543" s="262"/>
      <c r="Q543" s="263">
        <f>+N543-SUM(O543:P543)</f>
        <v>0</v>
      </c>
      <c r="R543" s="262"/>
      <c r="S543" s="262"/>
      <c r="T543" s="262"/>
      <c r="U543" s="264" t="e">
        <f>+(+O543+#REF!)/M543</f>
        <v>#REF!</v>
      </c>
      <c r="V543" s="265">
        <f>+Q543-SUM(R543:T543)</f>
        <v>0</v>
      </c>
      <c r="W543" s="266">
        <f>IF(J543=2,V543,0)</f>
        <v>0</v>
      </c>
      <c r="X543" s="267">
        <f>IF(J543=1,V543,0)</f>
        <v>0</v>
      </c>
      <c r="Y543" s="268">
        <f>IF(G543=Precios!$BV$4,Precios!$BY$4,IF(G543=Precios!$BV$5,Precios!$BY$5,IF(G543=Precios!$BV$6,Precios!$BY$6,IF(G543=Precios!$BV$7,Precios!$BY$7,IF(G543=Precios!$BV$8,Precios!$BY$8,IF(G543=Precios!$BV$9,Precios!$BY$9,IF(G543=Precios!$BV$10,Precios!$BY$10,IF(G543=Precios!$BV$11,Precios!$BY$11,IF(G543=Precios!$BV$12,Precios!$BY$12,IF(G543=Precios!$BV$188,Precios!$BY$188,IF(G543=Precios!$BV$14,Precios!$BY$14,IF(G543=Precios!$BV$15,Precios!$BY$15,IF(G543=Precios!$BV$16,Precios!$BY$16,IF(G543=Precios!$BV$17,Precios!$BY$17,IF(G543=Precios!$BV$18,Precios!$BY$18,0)))))))))))))))*H543</f>
        <v>0</v>
      </c>
      <c r="Z543" s="269">
        <f>+V543-SUM(Y543:Y547)</f>
        <v>0</v>
      </c>
      <c r="AA543" s="270" t="e">
        <f>+Z543/M543</f>
        <v>#DIV/0!</v>
      </c>
    </row>
    <row r="544" spans="1:27" x14ac:dyDescent="0.25">
      <c r="A544" s="234"/>
      <c r="B544" s="40"/>
      <c r="C544" s="41"/>
      <c r="D544" s="42"/>
      <c r="E544" s="42"/>
      <c r="F544" s="42"/>
      <c r="G544" s="48"/>
      <c r="H544" s="50"/>
      <c r="I544" s="168">
        <f>IF(G544=Precios!$BV$4,Precios!$BW$4,IF(G544=Precios!$BV$5,Precios!$BW$5,IF(G544=Precios!$BV$6,Precios!$BW$6,IF(G544=Precios!$BV$7,Precios!$BW$7,IF(G544=Precios!$BV$8,Precios!$BW$8,IF(G544=Precios!$BV$9,Precios!$BW$9,IF(G544=Precios!$BV$10,Precios!$BW$10,IF(G544=Precios!$BV$11,Precios!$BW$11,IF(G544=Precios!$BV$12,Precios!$BW$12,IF(G544=Precios!$BV$188,Precios!$BW$188,IF(G544=Precios!$BV$14,Precios!$BW$14,IF(G544=Precios!$BV$15,Precios!$BW$15,IF(G544=Precios!$BV$16,Precios!$BW$16,IF(G544=Precios!$BV$17,Precios!$BW$17,IF(G544=Precios!$BV$18,Precios!$BW$18,0)))))))))))))))</f>
        <v>0</v>
      </c>
      <c r="J544" s="50"/>
      <c r="K544" s="169">
        <f>+IF(J544=1,I544,IF(J544=2,I544*(1-Precios!$CB$3),0))</f>
        <v>0</v>
      </c>
      <c r="L544" s="169">
        <f t="shared" si="35"/>
        <v>0</v>
      </c>
      <c r="M544" s="49"/>
      <c r="N544" s="43"/>
      <c r="O544" s="43"/>
      <c r="P544" s="43"/>
      <c r="Q544" s="43"/>
      <c r="R544" s="43"/>
      <c r="S544" s="43"/>
      <c r="T544" s="43"/>
      <c r="U544" s="91"/>
      <c r="V544" s="43"/>
      <c r="W544" s="43"/>
      <c r="X544" s="43"/>
      <c r="Y544" s="38">
        <f>IF(G544=Precios!$BV$4,Precios!$BY$4,IF(G544=Precios!$BV$5,Precios!$BY$5,IF(G544=Precios!$BV$6,Precios!$BY$6,IF(G544=Precios!$BV$7,Precios!$BY$7,IF(G544=Precios!$BV$8,Precios!$BY$8,IF(G544=Precios!$BV$9,Precios!$BY$9,IF(G544=Precios!$BV$10,Precios!$BY$10,IF(G544=Precios!$BV$11,Precios!$BY$11,IF(G544=Precios!$BV$12,Precios!$BY$12,IF(G544=Precios!$BV$188,Precios!$BY$188,IF(G544=Precios!$BV$14,Precios!$BY$14,IF(G544=Precios!$BV$15,Precios!$BY$15,IF(G544=Precios!$BV$16,Precios!$BY$16,IF(G544=Precios!$BV$17,Precios!$BY$17,IF(G544=Precios!$BV$18,Precios!$BY$18,0)))))))))))))))*H544</f>
        <v>0</v>
      </c>
      <c r="Z544" s="46"/>
      <c r="AA544" s="271"/>
    </row>
    <row r="545" spans="1:27" x14ac:dyDescent="0.25">
      <c r="A545" s="234"/>
      <c r="B545" s="40"/>
      <c r="C545" s="41"/>
      <c r="D545" s="42"/>
      <c r="E545" s="42"/>
      <c r="F545" s="42"/>
      <c r="G545" s="48"/>
      <c r="H545" s="50"/>
      <c r="I545" s="168">
        <f>IF(G545=Precios!$BV$4,Precios!$BW$4,IF(G545=Precios!$BV$5,Precios!$BW$5,IF(G545=Precios!$BV$6,Precios!$BW$6,IF(G545=Precios!$BV$7,Precios!$BW$7,IF(G545=Precios!$BV$8,Precios!$BW$8,IF(G545=Precios!$BV$9,Precios!$BW$9,IF(G545=Precios!$BV$10,Precios!$BW$10,IF(G545=Precios!$BV$11,Precios!$BW$11,IF(G545=Precios!$BV$12,Precios!$BW$12,IF(G545=Precios!$BV$188,Precios!$BW$188,IF(G545=Precios!$BV$14,Precios!$BW$14,IF(G545=Precios!$BV$15,Precios!$BW$15,IF(G545=Precios!$BV$16,Precios!$BW$16,IF(G545=Precios!$BV$17,Precios!$BW$17,IF(G545=Precios!$BV$18,Precios!$BW$18,0)))))))))))))))</f>
        <v>0</v>
      </c>
      <c r="J545" s="50"/>
      <c r="K545" s="169">
        <f>+IF(J545=1,I545,IF(J545=2,I545*(1-Precios!$CB$3),0))</f>
        <v>0</v>
      </c>
      <c r="L545" s="169">
        <f t="shared" si="35"/>
        <v>0</v>
      </c>
      <c r="M545" s="49"/>
      <c r="N545" s="43"/>
      <c r="O545" s="43"/>
      <c r="P545" s="43"/>
      <c r="Q545" s="43"/>
      <c r="R545" s="43"/>
      <c r="S545" s="43"/>
      <c r="T545" s="43"/>
      <c r="U545" s="91"/>
      <c r="V545" s="43"/>
      <c r="W545" s="43"/>
      <c r="X545" s="43"/>
      <c r="Y545" s="38">
        <f>IF(G545=Precios!$BV$4,Precios!$BY$4,IF(G545=Precios!$BV$5,Precios!$BY$5,IF(G545=Precios!$BV$6,Precios!$BY$6,IF(G545=Precios!$BV$7,Precios!$BY$7,IF(G545=Precios!$BV$8,Precios!$BY$8,IF(G545=Precios!$BV$9,Precios!$BY$9,IF(G545=Precios!$BV$10,Precios!$BY$10,IF(G545=Precios!$BV$11,Precios!$BY$11,IF(G545=Precios!$BV$12,Precios!$BY$12,IF(G545=Precios!$BV$188,Precios!$BY$188,IF(G545=Precios!$BV$14,Precios!$BY$14,IF(G545=Precios!$BV$15,Precios!$BY$15,IF(G545=Precios!$BV$16,Precios!$BY$16,IF(G545=Precios!$BV$17,Precios!$BY$17,IF(G545=Precios!$BV$18,Precios!$BY$18,0)))))))))))))))*H545</f>
        <v>0</v>
      </c>
      <c r="Z545" s="46"/>
      <c r="AA545" s="271"/>
    </row>
    <row r="546" spans="1:27" x14ac:dyDescent="0.25">
      <c r="A546" s="234"/>
      <c r="B546" s="40"/>
      <c r="C546" s="41"/>
      <c r="D546" s="42"/>
      <c r="E546" s="42"/>
      <c r="F546" s="42"/>
      <c r="G546" s="48"/>
      <c r="H546" s="50"/>
      <c r="I546" s="168">
        <f>IF(G546=Precios!$BV$4,Precios!$BW$4,IF(G546=Precios!$BV$5,Precios!$BW$5,IF(G546=Precios!$BV$6,Precios!$BW$6,IF(G546=Precios!$BV$7,Precios!$BW$7,IF(G546=Precios!$BV$8,Precios!$BW$8,IF(G546=Precios!$BV$9,Precios!$BW$9,IF(G546=Precios!$BV$10,Precios!$BW$10,IF(G546=Precios!$BV$11,Precios!$BW$11,IF(G546=Precios!$BV$12,Precios!$BW$12,IF(G546=Precios!$BV$188,Precios!$BW$188,IF(G546=Precios!$BV$14,Precios!$BW$14,IF(G546=Precios!$BV$15,Precios!$BW$15,IF(G546=Precios!$BV$16,Precios!$BW$16,IF(G546=Precios!$BV$17,Precios!$BW$17,IF(G546=Precios!$BV$18,Precios!$BW$18,0)))))))))))))))</f>
        <v>0</v>
      </c>
      <c r="J546" s="50"/>
      <c r="K546" s="169">
        <f>+IF(J546=1,I546,IF(J546=2,I546*(1-Precios!$CB$3),0))</f>
        <v>0</v>
      </c>
      <c r="L546" s="169">
        <f t="shared" si="35"/>
        <v>0</v>
      </c>
      <c r="M546" s="49"/>
      <c r="N546" s="43"/>
      <c r="O546" s="43"/>
      <c r="P546" s="43"/>
      <c r="Q546" s="43"/>
      <c r="R546" s="43"/>
      <c r="S546" s="43"/>
      <c r="T546" s="43"/>
      <c r="U546" s="91"/>
      <c r="V546" s="43"/>
      <c r="W546" s="43"/>
      <c r="X546" s="43"/>
      <c r="Y546" s="38">
        <f>IF(G546=Precios!$BV$4,Precios!$BY$4,IF(G546=Precios!$BV$5,Precios!$BY$5,IF(G546=Precios!$BV$6,Precios!$BY$6,IF(G546=Precios!$BV$7,Precios!$BY$7,IF(G546=Precios!$BV$8,Precios!$BY$8,IF(G546=Precios!$BV$9,Precios!$BY$9,IF(G546=Precios!$BV$10,Precios!$BY$10,IF(G546=Precios!$BV$11,Precios!$BY$11,IF(G546=Precios!$BV$12,Precios!$BY$12,IF(G546=Precios!$BV$188,Precios!$BY$188,IF(G546=Precios!$BV$14,Precios!$BY$14,IF(G546=Precios!$BV$15,Precios!$BY$15,IF(G546=Precios!$BV$16,Precios!$BY$16,IF(G546=Precios!$BV$17,Precios!$BY$17,IF(G546=Precios!$BV$18,Precios!$BY$18,0)))))))))))))))*H546</f>
        <v>0</v>
      </c>
      <c r="Z546" s="46"/>
      <c r="AA546" s="271"/>
    </row>
    <row r="547" spans="1:27" ht="15.75" thickBot="1" x14ac:dyDescent="0.3">
      <c r="A547" s="236"/>
      <c r="B547" s="237"/>
      <c r="C547" s="247"/>
      <c r="D547" s="239"/>
      <c r="E547" s="239"/>
      <c r="F547" s="239"/>
      <c r="G547" s="240"/>
      <c r="H547" s="241"/>
      <c r="I547" s="242">
        <f>IF(G547=Precios!$BV$4,Precios!$BW$4,IF(G547=Precios!$BV$5,Precios!$BW$5,IF(G547=Precios!$BV$6,Precios!$BW$6,IF(G547=Precios!$BV$7,Precios!$BW$7,IF(G547=Precios!$BV$8,Precios!$BW$8,IF(G547=Precios!$BV$9,Precios!$BW$9,IF(G547=Precios!$BV$10,Precios!$BW$10,IF(G547=Precios!$BV$11,Precios!$BW$11,IF(G547=Precios!$BV$12,Precios!$BW$12,IF(G547=Precios!$BV$188,Precios!$BW$188,IF(G547=Precios!$BV$14,Precios!$BW$14,IF(G547=Precios!$BV$15,Precios!$BW$15,IF(G547=Precios!$BV$16,Precios!$BW$16,IF(G547=Precios!$BV$17,Precios!$BW$17,IF(G547=Precios!$BV$18,Precios!$BW$18,0)))))))))))))))</f>
        <v>0</v>
      </c>
      <c r="J547" s="241"/>
      <c r="K547" s="243">
        <f>+IF(J547=1,I547,IF(J547=2,I547*(1-Precios!$CB$3),0))</f>
        <v>0</v>
      </c>
      <c r="L547" s="243">
        <f t="shared" si="35"/>
        <v>0</v>
      </c>
      <c r="M547" s="272"/>
      <c r="N547" s="273"/>
      <c r="O547" s="273"/>
      <c r="P547" s="273"/>
      <c r="Q547" s="273"/>
      <c r="R547" s="273"/>
      <c r="S547" s="273"/>
      <c r="T547" s="273"/>
      <c r="U547" s="274"/>
      <c r="V547" s="273"/>
      <c r="W547" s="273"/>
      <c r="X547" s="273"/>
      <c r="Y547" s="281">
        <f>IF(G547=Precios!$BV$4,Precios!$BY$4,IF(G547=Precios!$BV$5,Precios!$BY$5,IF(G547=Precios!$BV$6,Precios!$BY$6,IF(G547=Precios!$BV$7,Precios!$BY$7,IF(G547=Precios!$BV$8,Precios!$BY$8,IF(G547=Precios!$BV$9,Precios!$BY$9,IF(G547=Precios!$BV$10,Precios!$BY$10,IF(G547=Precios!$BV$11,Precios!$BY$11,IF(G547=Precios!$BV$12,Precios!$BY$12,IF(G547=Precios!$BV$188,Precios!$BY$188,IF(G547=Precios!$BV$14,Precios!$BY$14,IF(G547=Precios!$BV$15,Precios!$BY$15,IF(G547=Precios!$BV$16,Precios!$BY$16,IF(G547=Precios!$BV$17,Precios!$BY$17,IF(G547=Precios!$BV$18,Precios!$BY$18,0)))))))))))))))*H547</f>
        <v>0</v>
      </c>
      <c r="Z547" s="275"/>
      <c r="AA547" s="276"/>
    </row>
    <row r="548" spans="1:27" s="21" customFormat="1" x14ac:dyDescent="0.25">
      <c r="A548" s="248" t="s">
        <v>97</v>
      </c>
      <c r="B548" s="249">
        <f>COUNT(A458:A547)</f>
        <v>0</v>
      </c>
      <c r="C548" s="89"/>
      <c r="D548" s="89"/>
      <c r="E548" s="89"/>
      <c r="F548" s="89"/>
      <c r="G548" s="90"/>
      <c r="H548" s="90">
        <f>SUM(H458:H547)</f>
        <v>0</v>
      </c>
      <c r="I548" s="89"/>
      <c r="J548" s="90"/>
      <c r="K548" s="89"/>
      <c r="L548" s="89"/>
      <c r="M548" s="89">
        <f t="shared" ref="M548:T548" si="36">SUM(M458:M547)</f>
        <v>0</v>
      </c>
      <c r="N548" s="89">
        <f t="shared" si="36"/>
        <v>0</v>
      </c>
      <c r="O548" s="89">
        <f t="shared" si="36"/>
        <v>0</v>
      </c>
      <c r="P548" s="89">
        <f t="shared" si="36"/>
        <v>0</v>
      </c>
      <c r="Q548" s="89">
        <f t="shared" si="36"/>
        <v>0</v>
      </c>
      <c r="R548" s="89">
        <f t="shared" si="36"/>
        <v>0</v>
      </c>
      <c r="S548" s="89">
        <f t="shared" si="36"/>
        <v>0</v>
      </c>
      <c r="T548" s="89">
        <f t="shared" si="36"/>
        <v>0</v>
      </c>
      <c r="U548" s="277" t="e">
        <f>AVERAGE(U458:U547)</f>
        <v>#REF!</v>
      </c>
      <c r="V548" s="89">
        <f>SUM(V458:V547)</f>
        <v>0</v>
      </c>
      <c r="W548" s="89">
        <f>SUM(W458:W547)</f>
        <v>0</v>
      </c>
      <c r="X548" s="89">
        <f>SUM(X458:X547)</f>
        <v>0</v>
      </c>
      <c r="Y548" s="89">
        <f>SUM(Y458:Y547)</f>
        <v>0</v>
      </c>
      <c r="Z548" s="89">
        <f>SUM(Z458:Z547)</f>
        <v>0</v>
      </c>
      <c r="AA548" s="277" t="e">
        <f>AVERAGE(AA458:AA547)</f>
        <v>#DIV/0!</v>
      </c>
    </row>
    <row r="549" spans="1:27" s="53" customFormat="1" ht="15.75" thickBot="1" x14ac:dyDescent="0.3">
      <c r="A549" s="98" t="s">
        <v>7</v>
      </c>
      <c r="B549" s="68">
        <f>+B457+B548</f>
        <v>0</v>
      </c>
      <c r="C549" s="70"/>
      <c r="D549" s="69"/>
      <c r="E549" s="69"/>
      <c r="F549" s="142"/>
      <c r="G549" s="280"/>
      <c r="H549" s="68">
        <f>+H457+H548</f>
        <v>0</v>
      </c>
      <c r="I549" s="51"/>
      <c r="J549" s="164"/>
      <c r="K549" s="165"/>
      <c r="L549" s="165"/>
      <c r="M549" s="51">
        <f>+M457+M548</f>
        <v>0</v>
      </c>
      <c r="N549" s="51">
        <f>+N457+N548</f>
        <v>0</v>
      </c>
      <c r="O549" s="208">
        <v>0.14510000000000001</v>
      </c>
      <c r="P549" s="51">
        <f>+P457+P548</f>
        <v>0</v>
      </c>
      <c r="Q549" s="51">
        <f>+Q457+Q548</f>
        <v>0</v>
      </c>
      <c r="R549" s="51">
        <f>+R457+R548</f>
        <v>0</v>
      </c>
      <c r="S549" s="51">
        <f>+S457+S548</f>
        <v>0</v>
      </c>
      <c r="T549" s="51">
        <f>+T457+T548</f>
        <v>0</v>
      </c>
      <c r="U549" s="177" t="e">
        <f>AVERAGE(U457,U548)</f>
        <v>#DIV/0!</v>
      </c>
      <c r="V549" s="51">
        <f>+V457+V548</f>
        <v>0</v>
      </c>
      <c r="W549" s="51">
        <f>+W457+W548</f>
        <v>0</v>
      </c>
      <c r="X549" s="51">
        <f>+X457+X548</f>
        <v>0</v>
      </c>
      <c r="Y549" s="51">
        <f>+Y457+Y548</f>
        <v>0</v>
      </c>
      <c r="Z549" s="51">
        <f>+Z457+Z548</f>
        <v>0</v>
      </c>
      <c r="AA549" s="177" t="e">
        <f>AVERAGE(AA457,AA548)</f>
        <v>#DIV/0!</v>
      </c>
    </row>
    <row r="550" spans="1:27" x14ac:dyDescent="0.25">
      <c r="A550" s="225"/>
      <c r="B550" s="226"/>
      <c r="C550" s="227"/>
      <c r="D550" s="228"/>
      <c r="E550" s="228"/>
      <c r="F550" s="229"/>
      <c r="G550" s="230"/>
      <c r="H550" s="231"/>
      <c r="I550" s="232">
        <f>IF(G550=Precios!$CJ$4,Precios!$CK$4,IF(G550=Precios!$CJ$5,Precios!$CK$5,IF(G550=Precios!$CJ$6,Precios!$CK$6,IF(G550=Precios!$CJ$7,Precios!$CK$7,IF(G550=Precios!$CJ$8,Precios!$CK$8,IF(G550=Precios!$CJ$9,Precios!$CK$9,IF(G550=Precios!$CJ$10,Precios!$CK$10,IF(G550=Precios!$CJ$11,Precios!$CK$11,IF(G550=Precios!$CJ$12,Precios!$CK$12,IF(G550=Precios!$CJ$1105,Precios!$CK$1105,IF(G550=Precios!$CJ$14,Precios!$CK$14,IF(G550=Precios!$CJ$15,Precios!$CK$15,IF(G550=Precios!$CJ$16,Precios!$CK$16,IF(G550=Precios!$CJ$17,Precios!$CK$17,IF(G550=Precios!$CJ$18,Precios!$CK$18,0)))))))))))))))</f>
        <v>0</v>
      </c>
      <c r="J550" s="230"/>
      <c r="K550" s="233">
        <f>+IF(J550=1,I550,IF(J550=2,I550*(1-Precios!$CP$3),0))</f>
        <v>0</v>
      </c>
      <c r="L550" s="233">
        <f t="shared" ref="L550:L574" si="37">H550*K550</f>
        <v>0</v>
      </c>
      <c r="M550" s="259">
        <f>+SUM(L550:L554)</f>
        <v>0</v>
      </c>
      <c r="N550" s="260">
        <f>+M550+P550+R550+S550</f>
        <v>0</v>
      </c>
      <c r="O550" s="261">
        <f>+IF(J550=1,N550*$O$549,0)</f>
        <v>0</v>
      </c>
      <c r="P550" s="262"/>
      <c r="Q550" s="263">
        <f>+N550-SUM(O550:P550)</f>
        <v>0</v>
      </c>
      <c r="R550" s="262"/>
      <c r="S550" s="262"/>
      <c r="T550" s="262"/>
      <c r="U550" s="264" t="e">
        <f>+(+O550+#REF!)/M550</f>
        <v>#REF!</v>
      </c>
      <c r="V550" s="265">
        <f>+Q550-SUM(R550:T550)</f>
        <v>0</v>
      </c>
      <c r="W550" s="266">
        <f>IF(J550=2,V550,0)</f>
        <v>0</v>
      </c>
      <c r="X550" s="267">
        <f>IF(J550=1,V550,0)</f>
        <v>0</v>
      </c>
      <c r="Y550" s="268">
        <f>IF(G550=Precios!$CJ$4,Precios!$CM$4,IF(G550=Precios!$CJ$5,Precios!$CM$5,IF(G550=Precios!$CJ$6,Precios!$CM$6,IF(G550=Precios!$CJ$7,Precios!$CM$7,IF(G550=Precios!$CJ$8,Precios!$CM$8,IF(G550=Precios!$CJ$9,Precios!$CM$9,IF(G550=Precios!$CJ$10,Precios!$CM$10,IF(G550=Precios!$CJ$11,Precios!$CM$11,IF(G550=Precios!$CJ$12,Precios!$CM$12,IF(G550=Precios!$CJ$1105,Precios!$CM$1105,IF(G550=Precios!$CJ$14,Precios!$CM$14,IF(G550=Precios!$CJ$15,Precios!$CM$15,IF(G550=Precios!$CJ$16,Precios!$CM$16,IF(G550=Precios!$CJ$17,Precios!$CM$17,IF(G550=Precios!$CJ$18,Precios!$CM$18,0)))))))))))))))*H550</f>
        <v>0</v>
      </c>
      <c r="Z550" s="269">
        <f>+V550-SUM(Y550:Y554)</f>
        <v>0</v>
      </c>
      <c r="AA550" s="270" t="e">
        <f>+Z550/M550</f>
        <v>#DIV/0!</v>
      </c>
    </row>
    <row r="551" spans="1:27" x14ac:dyDescent="0.25">
      <c r="A551" s="234"/>
      <c r="B551" s="40"/>
      <c r="C551" s="235"/>
      <c r="D551" s="42"/>
      <c r="E551" s="42"/>
      <c r="F551" s="42"/>
      <c r="G551" s="48"/>
      <c r="H551" s="50"/>
      <c r="I551" s="168">
        <f>IF(G551=Precios!$CJ$4,Precios!$CK$4,IF(G551=Precios!$CJ$5,Precios!$CK$5,IF(G551=Precios!$CJ$6,Precios!$CK$6,IF(G551=Precios!$CJ$7,Precios!$CK$7,IF(G551=Precios!$CJ$8,Precios!$CK$8,IF(G551=Precios!$CJ$9,Precios!$CK$9,IF(G551=Precios!$CJ$10,Precios!$CK$10,IF(G551=Precios!$CJ$11,Precios!$CK$11,IF(G551=Precios!$CJ$12,Precios!$CK$12,IF(G551=Precios!$CJ$1105,Precios!$CK$1105,IF(G551=Precios!$CJ$14,Precios!$CK$14,IF(G551=Precios!$CJ$15,Precios!$CK$15,IF(G551=Precios!$CJ$16,Precios!$CK$16,IF(G551=Precios!$CJ$17,Precios!$CK$17,IF(G551=Precios!$CJ$18,Precios!$CK$18,0)))))))))))))))</f>
        <v>0</v>
      </c>
      <c r="J551" s="50"/>
      <c r="K551" s="169">
        <f>+IF(J551=1,I551,IF(J551=2,I551*(1-Precios!$CP$3),0))</f>
        <v>0</v>
      </c>
      <c r="L551" s="169">
        <f t="shared" si="37"/>
        <v>0</v>
      </c>
      <c r="M551" s="49"/>
      <c r="N551" s="43"/>
      <c r="O551" s="43"/>
      <c r="P551" s="43"/>
      <c r="Q551" s="43"/>
      <c r="R551" s="43"/>
      <c r="S551" s="43"/>
      <c r="T551" s="43"/>
      <c r="U551" s="91"/>
      <c r="V551" s="43"/>
      <c r="W551" s="43"/>
      <c r="X551" s="43"/>
      <c r="Y551" s="38">
        <f>IF(G551=Precios!$CJ$4,Precios!$CM$4,IF(G551=Precios!$CJ$5,Precios!$CM$5,IF(G551=Precios!$CJ$6,Precios!$CM$6,IF(G551=Precios!$CJ$7,Precios!$CM$7,IF(G551=Precios!$CJ$8,Precios!$CM$8,IF(G551=Precios!$CJ$9,Precios!$CM$9,IF(G551=Precios!$CJ$10,Precios!$CM$10,IF(G551=Precios!$CJ$11,Precios!$CM$11,IF(G551=Precios!$CJ$12,Precios!$CM$12,IF(G551=Precios!$CJ$1105,Precios!$CM$1105,IF(G551=Precios!$CJ$14,Precios!$CM$14,IF(G551=Precios!$CJ$15,Precios!$CM$15,IF(G551=Precios!$CJ$16,Precios!$CM$16,IF(G551=Precios!$CJ$17,Precios!$CM$17,IF(G551=Precios!$CJ$18,Precios!$CM$18,0)))))))))))))))*H551</f>
        <v>0</v>
      </c>
      <c r="Z551" s="46"/>
      <c r="AA551" s="271"/>
    </row>
    <row r="552" spans="1:27" x14ac:dyDescent="0.25">
      <c r="A552" s="234"/>
      <c r="B552" s="40"/>
      <c r="C552" s="235"/>
      <c r="D552" s="42"/>
      <c r="E552" s="42"/>
      <c r="F552" s="42"/>
      <c r="G552" s="48"/>
      <c r="H552" s="50"/>
      <c r="I552" s="168">
        <f>IF(G552=Precios!$CJ$4,Precios!$CK$4,IF(G552=Precios!$CJ$5,Precios!$CK$5,IF(G552=Precios!$CJ$6,Precios!$CK$6,IF(G552=Precios!$CJ$7,Precios!$CK$7,IF(G552=Precios!$CJ$8,Precios!$CK$8,IF(G552=Precios!$CJ$9,Precios!$CK$9,IF(G552=Precios!$CJ$10,Precios!$CK$10,IF(G552=Precios!$CJ$11,Precios!$CK$11,IF(G552=Precios!$CJ$12,Precios!$CK$12,IF(G552=Precios!$CJ$1105,Precios!$CK$1105,IF(G552=Precios!$CJ$14,Precios!$CK$14,IF(G552=Precios!$CJ$15,Precios!$CK$15,IF(G552=Precios!$CJ$16,Precios!$CK$16,IF(G552=Precios!$CJ$17,Precios!$CK$17,IF(G552=Precios!$CJ$18,Precios!$CK$18,0)))))))))))))))</f>
        <v>0</v>
      </c>
      <c r="J552" s="50"/>
      <c r="K552" s="169">
        <f>+IF(J552=1,I552,IF(J552=2,I552*(1-Precios!$CP$3),0))</f>
        <v>0</v>
      </c>
      <c r="L552" s="169">
        <f t="shared" si="37"/>
        <v>0</v>
      </c>
      <c r="M552" s="49"/>
      <c r="N552" s="43"/>
      <c r="O552" s="43"/>
      <c r="P552" s="43"/>
      <c r="Q552" s="43"/>
      <c r="R552" s="43"/>
      <c r="S552" s="43"/>
      <c r="T552" s="43"/>
      <c r="U552" s="91"/>
      <c r="V552" s="43"/>
      <c r="W552" s="43"/>
      <c r="X552" s="43"/>
      <c r="Y552" s="38">
        <f>IF(G552=Precios!$CJ$4,Precios!$CM$4,IF(G552=Precios!$CJ$5,Precios!$CM$5,IF(G552=Precios!$CJ$6,Precios!$CM$6,IF(G552=Precios!$CJ$7,Precios!$CM$7,IF(G552=Precios!$CJ$8,Precios!$CM$8,IF(G552=Precios!$CJ$9,Precios!$CM$9,IF(G552=Precios!$CJ$10,Precios!$CM$10,IF(G552=Precios!$CJ$11,Precios!$CM$11,IF(G552=Precios!$CJ$12,Precios!$CM$12,IF(G552=Precios!$CJ$1105,Precios!$CM$1105,IF(G552=Precios!$CJ$14,Precios!$CM$14,IF(G552=Precios!$CJ$15,Precios!$CM$15,IF(G552=Precios!$CJ$16,Precios!$CM$16,IF(G552=Precios!$CJ$17,Precios!$CM$17,IF(G552=Precios!$CJ$18,Precios!$CM$18,0)))))))))))))))*H552</f>
        <v>0</v>
      </c>
      <c r="Z552" s="46"/>
      <c r="AA552" s="271"/>
    </row>
    <row r="553" spans="1:27" x14ac:dyDescent="0.25">
      <c r="A553" s="234"/>
      <c r="B553" s="40"/>
      <c r="C553" s="235"/>
      <c r="D553" s="42"/>
      <c r="E553" s="42"/>
      <c r="F553" s="42"/>
      <c r="G553" s="48"/>
      <c r="H553" s="50"/>
      <c r="I553" s="168">
        <f>IF(G553=Precios!$CJ$4,Precios!$CK$4,IF(G553=Precios!$CJ$5,Precios!$CK$5,IF(G553=Precios!$CJ$6,Precios!$CK$6,IF(G553=Precios!$CJ$7,Precios!$CK$7,IF(G553=Precios!$CJ$8,Precios!$CK$8,IF(G553=Precios!$CJ$9,Precios!$CK$9,IF(G553=Precios!$CJ$10,Precios!$CK$10,IF(G553=Precios!$CJ$11,Precios!$CK$11,IF(G553=Precios!$CJ$12,Precios!$CK$12,IF(G553=Precios!$CJ$1105,Precios!$CK$1105,IF(G553=Precios!$CJ$14,Precios!$CK$14,IF(G553=Precios!$CJ$15,Precios!$CK$15,IF(G553=Precios!$CJ$16,Precios!$CK$16,IF(G553=Precios!$CJ$17,Precios!$CK$17,IF(G553=Precios!$CJ$18,Precios!$CK$18,0)))))))))))))))</f>
        <v>0</v>
      </c>
      <c r="J553" s="50"/>
      <c r="K553" s="169">
        <f>+IF(J553=1,I553,IF(J553=2,I553*(1-Precios!$CP$3),0))</f>
        <v>0</v>
      </c>
      <c r="L553" s="169">
        <f t="shared" si="37"/>
        <v>0</v>
      </c>
      <c r="M553" s="49"/>
      <c r="N553" s="43"/>
      <c r="O553" s="43"/>
      <c r="P553" s="43"/>
      <c r="Q553" s="43"/>
      <c r="R553" s="43"/>
      <c r="S553" s="43"/>
      <c r="T553" s="43"/>
      <c r="U553" s="91"/>
      <c r="V553" s="43"/>
      <c r="W553" s="43"/>
      <c r="X553" s="43"/>
      <c r="Y553" s="38">
        <f>IF(G553=Precios!$CJ$4,Precios!$CM$4,IF(G553=Precios!$CJ$5,Precios!$CM$5,IF(G553=Precios!$CJ$6,Precios!$CM$6,IF(G553=Precios!$CJ$7,Precios!$CM$7,IF(G553=Precios!$CJ$8,Precios!$CM$8,IF(G553=Precios!$CJ$9,Precios!$CM$9,IF(G553=Precios!$CJ$10,Precios!$CM$10,IF(G553=Precios!$CJ$11,Precios!$CM$11,IF(G553=Precios!$CJ$12,Precios!$CM$12,IF(G553=Precios!$CJ$1105,Precios!$CM$1105,IF(G553=Precios!$CJ$14,Precios!$CM$14,IF(G553=Precios!$CJ$15,Precios!$CM$15,IF(G553=Precios!$CJ$16,Precios!$CM$16,IF(G553=Precios!$CJ$17,Precios!$CM$17,IF(G553=Precios!$CJ$18,Precios!$CM$18,0)))))))))))))))*H553</f>
        <v>0</v>
      </c>
      <c r="Z553" s="46"/>
      <c r="AA553" s="271"/>
    </row>
    <row r="554" spans="1:27" ht="15.75" thickBot="1" x14ac:dyDescent="0.3">
      <c r="A554" s="236"/>
      <c r="B554" s="237"/>
      <c r="C554" s="238"/>
      <c r="D554" s="239"/>
      <c r="E554" s="239"/>
      <c r="F554" s="239"/>
      <c r="G554" s="240"/>
      <c r="H554" s="241"/>
      <c r="I554" s="242">
        <f>IF(G554=Precios!$CJ$4,Precios!$CK$4,IF(G554=Precios!$CJ$5,Precios!$CK$5,IF(G554=Precios!$CJ$6,Precios!$CK$6,IF(G554=Precios!$CJ$7,Precios!$CK$7,IF(G554=Precios!$CJ$8,Precios!$CK$8,IF(G554=Precios!$CJ$9,Precios!$CK$9,IF(G554=Precios!$CJ$10,Precios!$CK$10,IF(G554=Precios!$CJ$11,Precios!$CK$11,IF(G554=Precios!$CJ$12,Precios!$CK$12,IF(G554=Precios!$CJ$1105,Precios!$CK$1105,IF(G554=Precios!$CJ$14,Precios!$CK$14,IF(G554=Precios!$CJ$15,Precios!$CK$15,IF(G554=Precios!$CJ$16,Precios!$CK$16,IF(G554=Precios!$CJ$17,Precios!$CK$17,IF(G554=Precios!$CJ$18,Precios!$CK$18,0)))))))))))))))</f>
        <v>0</v>
      </c>
      <c r="J554" s="241"/>
      <c r="K554" s="243">
        <f>+IF(J554=1,I554,IF(J554=2,I554*(1-Precios!$CP$3),0))</f>
        <v>0</v>
      </c>
      <c r="L554" s="243">
        <f t="shared" si="37"/>
        <v>0</v>
      </c>
      <c r="M554" s="272"/>
      <c r="N554" s="273"/>
      <c r="O554" s="273"/>
      <c r="P554" s="273"/>
      <c r="Q554" s="273"/>
      <c r="R554" s="273"/>
      <c r="S554" s="273"/>
      <c r="T554" s="273"/>
      <c r="U554" s="274"/>
      <c r="V554" s="273"/>
      <c r="W554" s="273"/>
      <c r="X554" s="273"/>
      <c r="Y554" s="281">
        <f>IF(G554=Precios!$CJ$4,Precios!$CM$4,IF(G554=Precios!$CJ$5,Precios!$CM$5,IF(G554=Precios!$CJ$6,Precios!$CM$6,IF(G554=Precios!$CJ$7,Precios!$CM$7,IF(G554=Precios!$CJ$8,Precios!$CM$8,IF(G554=Precios!$CJ$9,Precios!$CM$9,IF(G554=Precios!$CJ$10,Precios!$CM$10,IF(G554=Precios!$CJ$11,Precios!$CM$11,IF(G554=Precios!$CJ$12,Precios!$CM$12,IF(G554=Precios!$CJ$1105,Precios!$CM$1105,IF(G554=Precios!$CJ$14,Precios!$CM$14,IF(G554=Precios!$CJ$15,Precios!$CM$15,IF(G554=Precios!$CJ$16,Precios!$CM$16,IF(G554=Precios!$CJ$17,Precios!$CM$17,IF(G554=Precios!$CJ$18,Precios!$CM$18,0)))))))))))))))*H554</f>
        <v>0</v>
      </c>
      <c r="Z554" s="275"/>
      <c r="AA554" s="276"/>
    </row>
    <row r="555" spans="1:27" x14ac:dyDescent="0.25">
      <c r="A555" s="278"/>
      <c r="B555" s="201"/>
      <c r="C555" s="219"/>
      <c r="D555" s="220"/>
      <c r="E555" s="220"/>
      <c r="F555" s="221"/>
      <c r="G555" s="222"/>
      <c r="H555" s="223"/>
      <c r="I555" s="232">
        <f>IF(G555=Precios!$CJ$4,Precios!$CK$4,IF(G555=Precios!$CJ$5,Precios!$CK$5,IF(G555=Precios!$CJ$6,Precios!$CK$6,IF(G555=Precios!$CJ$7,Precios!$CK$7,IF(G555=Precios!$CJ$8,Precios!$CK$8,IF(G555=Precios!$CJ$9,Precios!$CK$9,IF(G555=Precios!$CJ$10,Precios!$CK$10,IF(G555=Precios!$CJ$11,Precios!$CK$11,IF(G555=Precios!$CJ$12,Precios!$CK$12,IF(G555=Precios!$CJ$1105,Precios!$CK$1105,IF(G555=Precios!$CJ$14,Precios!$CK$14,IF(G555=Precios!$CJ$15,Precios!$CK$15,IF(G555=Precios!$CJ$16,Precios!$CK$16,IF(G555=Precios!$CJ$17,Precios!$CK$17,IF(G555=Precios!$CJ$18,Precios!$CK$18,0)))))))))))))))</f>
        <v>0</v>
      </c>
      <c r="J555" s="222"/>
      <c r="K555" s="224">
        <f>+IF(J555=1,I555,IF(J555=2,I555*(1-Precios!$CP$3),0))</f>
        <v>0</v>
      </c>
      <c r="L555" s="224">
        <f t="shared" si="37"/>
        <v>0</v>
      </c>
      <c r="M555" s="251">
        <f>+SUM(L555:L559)</f>
        <v>0</v>
      </c>
      <c r="N555" s="252">
        <f>+M555+P555+R555+S555</f>
        <v>0</v>
      </c>
      <c r="O555" s="253">
        <f>+IF(J555=1,N555*$O$549,0)</f>
        <v>0</v>
      </c>
      <c r="P555" s="39"/>
      <c r="Q555" s="29">
        <f>+N555-SUM(O555:P555)</f>
        <v>0</v>
      </c>
      <c r="R555" s="39"/>
      <c r="S555" s="39"/>
      <c r="T555" s="39"/>
      <c r="U555" s="254" t="e">
        <f>+(+O555+#REF!)/M555</f>
        <v>#REF!</v>
      </c>
      <c r="V555" s="255">
        <f>+Q555-SUM(R555:T555)</f>
        <v>0</v>
      </c>
      <c r="W555" s="256">
        <f>IF(J555=2,V555,0)</f>
        <v>0</v>
      </c>
      <c r="X555" s="257">
        <f>IF(J555=1,V555,0)</f>
        <v>0</v>
      </c>
      <c r="Y555" s="268">
        <f>IF(G555=Precios!$CJ$4,Precios!$CM$4,IF(G555=Precios!$CJ$5,Precios!$CM$5,IF(G555=Precios!$CJ$6,Precios!$CM$6,IF(G555=Precios!$CJ$7,Precios!$CM$7,IF(G555=Precios!$CJ$8,Precios!$CM$8,IF(G555=Precios!$CJ$9,Precios!$CM$9,IF(G555=Precios!$CJ$10,Precios!$CM$10,IF(G555=Precios!$CJ$11,Precios!$CM$11,IF(G555=Precios!$CJ$12,Precios!$CM$12,IF(G555=Precios!$CJ$1105,Precios!$CM$1105,IF(G555=Precios!$CJ$14,Precios!$CM$14,IF(G555=Precios!$CJ$15,Precios!$CM$15,IF(G555=Precios!$CJ$16,Precios!$CM$16,IF(G555=Precios!$CJ$17,Precios!$CM$17,IF(G555=Precios!$CJ$18,Precios!$CM$18,0)))))))))))))))*H555</f>
        <v>0</v>
      </c>
      <c r="Z555" s="258">
        <f>+V555-SUM(Y555:Y559)</f>
        <v>0</v>
      </c>
      <c r="AA555" s="279" t="e">
        <f>+Z555/M555</f>
        <v>#DIV/0!</v>
      </c>
    </row>
    <row r="556" spans="1:27" x14ac:dyDescent="0.25">
      <c r="A556" s="234"/>
      <c r="B556" s="40"/>
      <c r="C556" s="41"/>
      <c r="D556" s="42"/>
      <c r="E556" s="42"/>
      <c r="F556" s="42"/>
      <c r="G556" s="48"/>
      <c r="H556" s="50"/>
      <c r="I556" s="168">
        <f>IF(G556=Precios!$CJ$4,Precios!$CK$4,IF(G556=Precios!$CJ$5,Precios!$CK$5,IF(G556=Precios!$CJ$6,Precios!$CK$6,IF(G556=Precios!$CJ$7,Precios!$CK$7,IF(G556=Precios!$CJ$8,Precios!$CK$8,IF(G556=Precios!$CJ$9,Precios!$CK$9,IF(G556=Precios!$CJ$10,Precios!$CK$10,IF(G556=Precios!$CJ$11,Precios!$CK$11,IF(G556=Precios!$CJ$12,Precios!$CK$12,IF(G556=Precios!$CJ$1105,Precios!$CK$1105,IF(G556=Precios!$CJ$14,Precios!$CK$14,IF(G556=Precios!$CJ$15,Precios!$CK$15,IF(G556=Precios!$CJ$16,Precios!$CK$16,IF(G556=Precios!$CJ$17,Precios!$CK$17,IF(G556=Precios!$CJ$18,Precios!$CK$18,0)))))))))))))))</f>
        <v>0</v>
      </c>
      <c r="J556" s="50"/>
      <c r="K556" s="169">
        <f>+IF(J556=1,I556,IF(J556=2,I556*(1-Precios!$CP$3),0))</f>
        <v>0</v>
      </c>
      <c r="L556" s="169">
        <f t="shared" si="37"/>
        <v>0</v>
      </c>
      <c r="M556" s="49"/>
      <c r="N556" s="43"/>
      <c r="O556" s="43"/>
      <c r="P556" s="43"/>
      <c r="Q556" s="43"/>
      <c r="R556" s="43"/>
      <c r="S556" s="43"/>
      <c r="T556" s="43"/>
      <c r="U556" s="91"/>
      <c r="V556" s="43"/>
      <c r="W556" s="43"/>
      <c r="X556" s="43"/>
      <c r="Y556" s="38">
        <f>IF(G556=Precios!$CJ$4,Precios!$CM$4,IF(G556=Precios!$CJ$5,Precios!$CM$5,IF(G556=Precios!$CJ$6,Precios!$CM$6,IF(G556=Precios!$CJ$7,Precios!$CM$7,IF(G556=Precios!$CJ$8,Precios!$CM$8,IF(G556=Precios!$CJ$9,Precios!$CM$9,IF(G556=Precios!$CJ$10,Precios!$CM$10,IF(G556=Precios!$CJ$11,Precios!$CM$11,IF(G556=Precios!$CJ$12,Precios!$CM$12,IF(G556=Precios!$CJ$1105,Precios!$CM$1105,IF(G556=Precios!$CJ$14,Precios!$CM$14,IF(G556=Precios!$CJ$15,Precios!$CM$15,IF(G556=Precios!$CJ$16,Precios!$CM$16,IF(G556=Precios!$CJ$17,Precios!$CM$17,IF(G556=Precios!$CJ$18,Precios!$CM$18,0)))))))))))))))*H556</f>
        <v>0</v>
      </c>
      <c r="Z556" s="46"/>
      <c r="AA556" s="271"/>
    </row>
    <row r="557" spans="1:27" x14ac:dyDescent="0.25">
      <c r="A557" s="234"/>
      <c r="B557" s="40"/>
      <c r="C557" s="41"/>
      <c r="D557" s="42"/>
      <c r="E557" s="42"/>
      <c r="F557" s="42"/>
      <c r="G557" s="48"/>
      <c r="H557" s="50"/>
      <c r="I557" s="168">
        <f>IF(G557=Precios!$CJ$4,Precios!$CK$4,IF(G557=Precios!$CJ$5,Precios!$CK$5,IF(G557=Precios!$CJ$6,Precios!$CK$6,IF(G557=Precios!$CJ$7,Precios!$CK$7,IF(G557=Precios!$CJ$8,Precios!$CK$8,IF(G557=Precios!$CJ$9,Precios!$CK$9,IF(G557=Precios!$CJ$10,Precios!$CK$10,IF(G557=Precios!$CJ$11,Precios!$CK$11,IF(G557=Precios!$CJ$12,Precios!$CK$12,IF(G557=Precios!$CJ$1105,Precios!$CK$1105,IF(G557=Precios!$CJ$14,Precios!$CK$14,IF(G557=Precios!$CJ$15,Precios!$CK$15,IF(G557=Precios!$CJ$16,Precios!$CK$16,IF(G557=Precios!$CJ$17,Precios!$CK$17,IF(G557=Precios!$CJ$18,Precios!$CK$18,0)))))))))))))))</f>
        <v>0</v>
      </c>
      <c r="J557" s="50"/>
      <c r="K557" s="169">
        <f>+IF(J557=1,I557,IF(J557=2,I557*(1-Precios!$CP$3),0))</f>
        <v>0</v>
      </c>
      <c r="L557" s="169">
        <f t="shared" si="37"/>
        <v>0</v>
      </c>
      <c r="M557" s="49"/>
      <c r="N557" s="43"/>
      <c r="O557" s="43"/>
      <c r="P557" s="43"/>
      <c r="Q557" s="43"/>
      <c r="R557" s="43"/>
      <c r="S557" s="43"/>
      <c r="T557" s="43"/>
      <c r="U557" s="91"/>
      <c r="V557" s="43"/>
      <c r="W557" s="43"/>
      <c r="X557" s="43"/>
      <c r="Y557" s="38">
        <f>IF(G557=Precios!$CJ$4,Precios!$CM$4,IF(G557=Precios!$CJ$5,Precios!$CM$5,IF(G557=Precios!$CJ$6,Precios!$CM$6,IF(G557=Precios!$CJ$7,Precios!$CM$7,IF(G557=Precios!$CJ$8,Precios!$CM$8,IF(G557=Precios!$CJ$9,Precios!$CM$9,IF(G557=Precios!$CJ$10,Precios!$CM$10,IF(G557=Precios!$CJ$11,Precios!$CM$11,IF(G557=Precios!$CJ$12,Precios!$CM$12,IF(G557=Precios!$CJ$1105,Precios!$CM$1105,IF(G557=Precios!$CJ$14,Precios!$CM$14,IF(G557=Precios!$CJ$15,Precios!$CM$15,IF(G557=Precios!$CJ$16,Precios!$CM$16,IF(G557=Precios!$CJ$17,Precios!$CM$17,IF(G557=Precios!$CJ$18,Precios!$CM$18,0)))))))))))))))*H557</f>
        <v>0</v>
      </c>
      <c r="Z557" s="46"/>
      <c r="AA557" s="271"/>
    </row>
    <row r="558" spans="1:27" x14ac:dyDescent="0.25">
      <c r="A558" s="234"/>
      <c r="B558" s="40"/>
      <c r="C558" s="41"/>
      <c r="D558" s="42"/>
      <c r="E558" s="42"/>
      <c r="F558" s="42"/>
      <c r="G558" s="48"/>
      <c r="H558" s="50"/>
      <c r="I558" s="168">
        <f>IF(G558=Precios!$CJ$4,Precios!$CK$4,IF(G558=Precios!$CJ$5,Precios!$CK$5,IF(G558=Precios!$CJ$6,Precios!$CK$6,IF(G558=Precios!$CJ$7,Precios!$CK$7,IF(G558=Precios!$CJ$8,Precios!$CK$8,IF(G558=Precios!$CJ$9,Precios!$CK$9,IF(G558=Precios!$CJ$10,Precios!$CK$10,IF(G558=Precios!$CJ$11,Precios!$CK$11,IF(G558=Precios!$CJ$12,Precios!$CK$12,IF(G558=Precios!$CJ$1105,Precios!$CK$1105,IF(G558=Precios!$CJ$14,Precios!$CK$14,IF(G558=Precios!$CJ$15,Precios!$CK$15,IF(G558=Precios!$CJ$16,Precios!$CK$16,IF(G558=Precios!$CJ$17,Precios!$CK$17,IF(G558=Precios!$CJ$18,Precios!$CK$18,0)))))))))))))))</f>
        <v>0</v>
      </c>
      <c r="J558" s="50"/>
      <c r="K558" s="169">
        <f>+IF(J558=1,I558,IF(J558=2,I558*(1-Precios!$CP$3),0))</f>
        <v>0</v>
      </c>
      <c r="L558" s="169">
        <f t="shared" si="37"/>
        <v>0</v>
      </c>
      <c r="M558" s="49"/>
      <c r="N558" s="43"/>
      <c r="O558" s="43"/>
      <c r="P558" s="43"/>
      <c r="Q558" s="43"/>
      <c r="R558" s="43"/>
      <c r="S558" s="43"/>
      <c r="T558" s="43"/>
      <c r="U558" s="91"/>
      <c r="V558" s="43"/>
      <c r="W558" s="43"/>
      <c r="X558" s="43"/>
      <c r="Y558" s="38">
        <f>IF(G558=Precios!$CJ$4,Precios!$CM$4,IF(G558=Precios!$CJ$5,Precios!$CM$5,IF(G558=Precios!$CJ$6,Precios!$CM$6,IF(G558=Precios!$CJ$7,Precios!$CM$7,IF(G558=Precios!$CJ$8,Precios!$CM$8,IF(G558=Precios!$CJ$9,Precios!$CM$9,IF(G558=Precios!$CJ$10,Precios!$CM$10,IF(G558=Precios!$CJ$11,Precios!$CM$11,IF(G558=Precios!$CJ$12,Precios!$CM$12,IF(G558=Precios!$CJ$1105,Precios!$CM$1105,IF(G558=Precios!$CJ$14,Precios!$CM$14,IF(G558=Precios!$CJ$15,Precios!$CM$15,IF(G558=Precios!$CJ$16,Precios!$CM$16,IF(G558=Precios!$CJ$17,Precios!$CM$17,IF(G558=Precios!$CJ$18,Precios!$CM$18,0)))))))))))))))*H558</f>
        <v>0</v>
      </c>
      <c r="Z558" s="46"/>
      <c r="AA558" s="271"/>
    </row>
    <row r="559" spans="1:27" ht="15.75" thickBot="1" x14ac:dyDescent="0.3">
      <c r="A559" s="234"/>
      <c r="B559" s="40"/>
      <c r="C559" s="41"/>
      <c r="D559" s="42"/>
      <c r="E559" s="42"/>
      <c r="F559" s="42"/>
      <c r="G559" s="244"/>
      <c r="H559" s="245"/>
      <c r="I559" s="242">
        <f>IF(G559=Precios!$CJ$4,Precios!$CK$4,IF(G559=Precios!$CJ$5,Precios!$CK$5,IF(G559=Precios!$CJ$6,Precios!$CK$6,IF(G559=Precios!$CJ$7,Precios!$CK$7,IF(G559=Precios!$CJ$8,Precios!$CK$8,IF(G559=Precios!$CJ$9,Precios!$CK$9,IF(G559=Precios!$CJ$10,Precios!$CK$10,IF(G559=Precios!$CJ$11,Precios!$CK$11,IF(G559=Precios!$CJ$12,Precios!$CK$12,IF(G559=Precios!$CJ$1105,Precios!$CK$1105,IF(G559=Precios!$CJ$14,Precios!$CK$14,IF(G559=Precios!$CJ$15,Precios!$CK$15,IF(G559=Precios!$CJ$16,Precios!$CK$16,IF(G559=Precios!$CJ$17,Precios!$CK$17,IF(G559=Precios!$CJ$18,Precios!$CK$18,0)))))))))))))))</f>
        <v>0</v>
      </c>
      <c r="J559" s="245"/>
      <c r="K559" s="246">
        <f>+IF(J559=1,I559,IF(J559=2,I559*(1-Precios!$CP$3),0))</f>
        <v>0</v>
      </c>
      <c r="L559" s="246">
        <f t="shared" si="37"/>
        <v>0</v>
      </c>
      <c r="M559" s="49"/>
      <c r="N559" s="43"/>
      <c r="O559" s="43"/>
      <c r="P559" s="43"/>
      <c r="Q559" s="43"/>
      <c r="R559" s="43"/>
      <c r="S559" s="43"/>
      <c r="T559" s="43"/>
      <c r="U559" s="91"/>
      <c r="V559" s="43"/>
      <c r="W559" s="43"/>
      <c r="X559" s="43"/>
      <c r="Y559" s="281">
        <f>IF(G559=Precios!$CJ$4,Precios!$CM$4,IF(G559=Precios!$CJ$5,Precios!$CM$5,IF(G559=Precios!$CJ$6,Precios!$CM$6,IF(G559=Precios!$CJ$7,Precios!$CM$7,IF(G559=Precios!$CJ$8,Precios!$CM$8,IF(G559=Precios!$CJ$9,Precios!$CM$9,IF(G559=Precios!$CJ$10,Precios!$CM$10,IF(G559=Precios!$CJ$11,Precios!$CM$11,IF(G559=Precios!$CJ$12,Precios!$CM$12,IF(G559=Precios!$CJ$1105,Precios!$CM$1105,IF(G559=Precios!$CJ$14,Precios!$CM$14,IF(G559=Precios!$CJ$15,Precios!$CM$15,IF(G559=Precios!$CJ$16,Precios!$CM$16,IF(G559=Precios!$CJ$17,Precios!$CM$17,IF(G559=Precios!$CJ$18,Precios!$CM$18,0)))))))))))))))*H559</f>
        <v>0</v>
      </c>
      <c r="Z559" s="46"/>
      <c r="AA559" s="271"/>
    </row>
    <row r="560" spans="1:27" x14ac:dyDescent="0.25">
      <c r="A560" s="225"/>
      <c r="B560" s="226"/>
      <c r="C560" s="227"/>
      <c r="D560" s="228"/>
      <c r="E560" s="228"/>
      <c r="F560" s="228"/>
      <c r="G560" s="230"/>
      <c r="H560" s="231"/>
      <c r="I560" s="232">
        <f>IF(G560=Precios!$CJ$4,Precios!$CK$4,IF(G560=Precios!$CJ$5,Precios!$CK$5,IF(G560=Precios!$CJ$6,Precios!$CK$6,IF(G560=Precios!$CJ$7,Precios!$CK$7,IF(G560=Precios!$CJ$8,Precios!$CK$8,IF(G560=Precios!$CJ$9,Precios!$CK$9,IF(G560=Precios!$CJ$10,Precios!$CK$10,IF(G560=Precios!$CJ$11,Precios!$CK$11,IF(G560=Precios!$CJ$12,Precios!$CK$12,IF(G560=Precios!$CJ$1105,Precios!$CK$1105,IF(G560=Precios!$CJ$14,Precios!$CK$14,IF(G560=Precios!$CJ$15,Precios!$CK$15,IF(G560=Precios!$CJ$16,Precios!$CK$16,IF(G560=Precios!$CJ$17,Precios!$CK$17,IF(G560=Precios!$CJ$18,Precios!$CK$18,0)))))))))))))))</f>
        <v>0</v>
      </c>
      <c r="J560" s="230"/>
      <c r="K560" s="233">
        <f>+IF(J560=1,I560,IF(J560=2,I560*(1-Precios!$CP$3),0))</f>
        <v>0</v>
      </c>
      <c r="L560" s="233">
        <f t="shared" si="37"/>
        <v>0</v>
      </c>
      <c r="M560" s="259">
        <f>+SUM(L560:L564)</f>
        <v>0</v>
      </c>
      <c r="N560" s="260">
        <f>+M560+P560+R560+S560</f>
        <v>0</v>
      </c>
      <c r="O560" s="261">
        <f>+IF(J560=1,N560*$O$549,0)</f>
        <v>0</v>
      </c>
      <c r="P560" s="262"/>
      <c r="Q560" s="263">
        <f>+N560-SUM(O560:P560)</f>
        <v>0</v>
      </c>
      <c r="R560" s="262"/>
      <c r="S560" s="262"/>
      <c r="T560" s="262"/>
      <c r="U560" s="264" t="e">
        <f>+(+O560+#REF!)/M560</f>
        <v>#REF!</v>
      </c>
      <c r="V560" s="265">
        <f>+Q560-SUM(R560:T560)</f>
        <v>0</v>
      </c>
      <c r="W560" s="266">
        <f>IF(J560=2,V560,0)</f>
        <v>0</v>
      </c>
      <c r="X560" s="267">
        <f>IF(J560=1,V560,0)</f>
        <v>0</v>
      </c>
      <c r="Y560" s="268">
        <f>IF(G560=Precios!$CJ$4,Precios!$CM$4,IF(G560=Precios!$CJ$5,Precios!$CM$5,IF(G560=Precios!$CJ$6,Precios!$CM$6,IF(G560=Precios!$CJ$7,Precios!$CM$7,IF(G560=Precios!$CJ$8,Precios!$CM$8,IF(G560=Precios!$CJ$9,Precios!$CM$9,IF(G560=Precios!$CJ$10,Precios!$CM$10,IF(G560=Precios!$CJ$11,Precios!$CM$11,IF(G560=Precios!$CJ$12,Precios!$CM$12,IF(G560=Precios!$CJ$1105,Precios!$CM$1105,IF(G560=Precios!$CJ$14,Precios!$CM$14,IF(G560=Precios!$CJ$15,Precios!$CM$15,IF(G560=Precios!$CJ$16,Precios!$CM$16,IF(G560=Precios!$CJ$17,Precios!$CM$17,IF(G560=Precios!$CJ$18,Precios!$CM$18,0)))))))))))))))*H560</f>
        <v>0</v>
      </c>
      <c r="Z560" s="269">
        <f>+V560-SUM(Y560:Y564)</f>
        <v>0</v>
      </c>
      <c r="AA560" s="270" t="e">
        <f>+Z560/M560</f>
        <v>#DIV/0!</v>
      </c>
    </row>
    <row r="561" spans="1:27" x14ac:dyDescent="0.25">
      <c r="A561" s="234"/>
      <c r="B561" s="40"/>
      <c r="C561" s="41"/>
      <c r="D561" s="42"/>
      <c r="E561" s="42"/>
      <c r="F561" s="42"/>
      <c r="G561" s="48"/>
      <c r="H561" s="50"/>
      <c r="I561" s="168">
        <f>IF(G561=Precios!$CJ$4,Precios!$CK$4,IF(G561=Precios!$CJ$5,Precios!$CK$5,IF(G561=Precios!$CJ$6,Precios!$CK$6,IF(G561=Precios!$CJ$7,Precios!$CK$7,IF(G561=Precios!$CJ$8,Precios!$CK$8,IF(G561=Precios!$CJ$9,Precios!$CK$9,IF(G561=Precios!$CJ$10,Precios!$CK$10,IF(G561=Precios!$CJ$11,Precios!$CK$11,IF(G561=Precios!$CJ$12,Precios!$CK$12,IF(G561=Precios!$CJ$1105,Precios!$CK$1105,IF(G561=Precios!$CJ$14,Precios!$CK$14,IF(G561=Precios!$CJ$15,Precios!$CK$15,IF(G561=Precios!$CJ$16,Precios!$CK$16,IF(G561=Precios!$CJ$17,Precios!$CK$17,IF(G561=Precios!$CJ$18,Precios!$CK$18,0)))))))))))))))</f>
        <v>0</v>
      </c>
      <c r="J561" s="50"/>
      <c r="K561" s="169">
        <f>+IF(J561=1,I561,IF(J561=2,I561*(1-Precios!$CP$3),0))</f>
        <v>0</v>
      </c>
      <c r="L561" s="169">
        <f t="shared" si="37"/>
        <v>0</v>
      </c>
      <c r="M561" s="49"/>
      <c r="N561" s="43"/>
      <c r="O561" s="43"/>
      <c r="P561" s="43"/>
      <c r="Q561" s="43"/>
      <c r="R561" s="43"/>
      <c r="S561" s="43"/>
      <c r="T561" s="43"/>
      <c r="U561" s="91"/>
      <c r="V561" s="43"/>
      <c r="W561" s="43"/>
      <c r="X561" s="43"/>
      <c r="Y561" s="38">
        <f>IF(G561=Precios!$CJ$4,Precios!$CM$4,IF(G561=Precios!$CJ$5,Precios!$CM$5,IF(G561=Precios!$CJ$6,Precios!$CM$6,IF(G561=Precios!$CJ$7,Precios!$CM$7,IF(G561=Precios!$CJ$8,Precios!$CM$8,IF(G561=Precios!$CJ$9,Precios!$CM$9,IF(G561=Precios!$CJ$10,Precios!$CM$10,IF(G561=Precios!$CJ$11,Precios!$CM$11,IF(G561=Precios!$CJ$12,Precios!$CM$12,IF(G561=Precios!$CJ$1105,Precios!$CM$1105,IF(G561=Precios!$CJ$14,Precios!$CM$14,IF(G561=Precios!$CJ$15,Precios!$CM$15,IF(G561=Precios!$CJ$16,Precios!$CM$16,IF(G561=Precios!$CJ$17,Precios!$CM$17,IF(G561=Precios!$CJ$18,Precios!$CM$18,0)))))))))))))))*H561</f>
        <v>0</v>
      </c>
      <c r="Z561" s="46"/>
      <c r="AA561" s="271"/>
    </row>
    <row r="562" spans="1:27" x14ac:dyDescent="0.25">
      <c r="A562" s="234"/>
      <c r="B562" s="40"/>
      <c r="C562" s="41"/>
      <c r="D562" s="42"/>
      <c r="E562" s="42"/>
      <c r="F562" s="42"/>
      <c r="G562" s="48"/>
      <c r="H562" s="50"/>
      <c r="I562" s="168">
        <f>IF(G562=Precios!$CJ$4,Precios!$CK$4,IF(G562=Precios!$CJ$5,Precios!$CK$5,IF(G562=Precios!$CJ$6,Precios!$CK$6,IF(G562=Precios!$CJ$7,Precios!$CK$7,IF(G562=Precios!$CJ$8,Precios!$CK$8,IF(G562=Precios!$CJ$9,Precios!$CK$9,IF(G562=Precios!$CJ$10,Precios!$CK$10,IF(G562=Precios!$CJ$11,Precios!$CK$11,IF(G562=Precios!$CJ$12,Precios!$CK$12,IF(G562=Precios!$CJ$1105,Precios!$CK$1105,IF(G562=Precios!$CJ$14,Precios!$CK$14,IF(G562=Precios!$CJ$15,Precios!$CK$15,IF(G562=Precios!$CJ$16,Precios!$CK$16,IF(G562=Precios!$CJ$17,Precios!$CK$17,IF(G562=Precios!$CJ$18,Precios!$CK$18,0)))))))))))))))</f>
        <v>0</v>
      </c>
      <c r="J562" s="50"/>
      <c r="K562" s="169">
        <f>+IF(J562=1,I562,IF(J562=2,I562*(1-Precios!$CP$3),0))</f>
        <v>0</v>
      </c>
      <c r="L562" s="169">
        <f t="shared" si="37"/>
        <v>0</v>
      </c>
      <c r="M562" s="49"/>
      <c r="N562" s="43"/>
      <c r="O562" s="43"/>
      <c r="P562" s="43"/>
      <c r="Q562" s="43"/>
      <c r="R562" s="43"/>
      <c r="S562" s="43"/>
      <c r="T562" s="43"/>
      <c r="U562" s="91"/>
      <c r="V562" s="43"/>
      <c r="W562" s="43"/>
      <c r="X562" s="43"/>
      <c r="Y562" s="38">
        <f>IF(G562=Precios!$CJ$4,Precios!$CM$4,IF(G562=Precios!$CJ$5,Precios!$CM$5,IF(G562=Precios!$CJ$6,Precios!$CM$6,IF(G562=Precios!$CJ$7,Precios!$CM$7,IF(G562=Precios!$CJ$8,Precios!$CM$8,IF(G562=Precios!$CJ$9,Precios!$CM$9,IF(G562=Precios!$CJ$10,Precios!$CM$10,IF(G562=Precios!$CJ$11,Precios!$CM$11,IF(G562=Precios!$CJ$12,Precios!$CM$12,IF(G562=Precios!$CJ$1105,Precios!$CM$1105,IF(G562=Precios!$CJ$14,Precios!$CM$14,IF(G562=Precios!$CJ$15,Precios!$CM$15,IF(G562=Precios!$CJ$16,Precios!$CM$16,IF(G562=Precios!$CJ$17,Precios!$CM$17,IF(G562=Precios!$CJ$18,Precios!$CM$18,0)))))))))))))))*H562</f>
        <v>0</v>
      </c>
      <c r="Z562" s="46"/>
      <c r="AA562" s="271"/>
    </row>
    <row r="563" spans="1:27" x14ac:dyDescent="0.25">
      <c r="A563" s="234"/>
      <c r="B563" s="40"/>
      <c r="C563" s="41"/>
      <c r="D563" s="42"/>
      <c r="E563" s="42"/>
      <c r="F563" s="42"/>
      <c r="G563" s="48"/>
      <c r="H563" s="50"/>
      <c r="I563" s="168">
        <f>IF(G563=Precios!$CJ$4,Precios!$CK$4,IF(G563=Precios!$CJ$5,Precios!$CK$5,IF(G563=Precios!$CJ$6,Precios!$CK$6,IF(G563=Precios!$CJ$7,Precios!$CK$7,IF(G563=Precios!$CJ$8,Precios!$CK$8,IF(G563=Precios!$CJ$9,Precios!$CK$9,IF(G563=Precios!$CJ$10,Precios!$CK$10,IF(G563=Precios!$CJ$11,Precios!$CK$11,IF(G563=Precios!$CJ$12,Precios!$CK$12,IF(G563=Precios!$CJ$1105,Precios!$CK$1105,IF(G563=Precios!$CJ$14,Precios!$CK$14,IF(G563=Precios!$CJ$15,Precios!$CK$15,IF(G563=Precios!$CJ$16,Precios!$CK$16,IF(G563=Precios!$CJ$17,Precios!$CK$17,IF(G563=Precios!$CJ$18,Precios!$CK$18,0)))))))))))))))</f>
        <v>0</v>
      </c>
      <c r="J563" s="50"/>
      <c r="K563" s="169">
        <f>+IF(J563=1,I563,IF(J563=2,I563*(1-Precios!$CP$3),0))</f>
        <v>0</v>
      </c>
      <c r="L563" s="169">
        <f t="shared" si="37"/>
        <v>0</v>
      </c>
      <c r="M563" s="49"/>
      <c r="N563" s="43"/>
      <c r="O563" s="43"/>
      <c r="P563" s="43"/>
      <c r="Q563" s="43"/>
      <c r="R563" s="43"/>
      <c r="S563" s="43"/>
      <c r="T563" s="43"/>
      <c r="U563" s="91"/>
      <c r="V563" s="43"/>
      <c r="W563" s="43"/>
      <c r="X563" s="43"/>
      <c r="Y563" s="38">
        <f>IF(G563=Precios!$CJ$4,Precios!$CM$4,IF(G563=Precios!$CJ$5,Precios!$CM$5,IF(G563=Precios!$CJ$6,Precios!$CM$6,IF(G563=Precios!$CJ$7,Precios!$CM$7,IF(G563=Precios!$CJ$8,Precios!$CM$8,IF(G563=Precios!$CJ$9,Precios!$CM$9,IF(G563=Precios!$CJ$10,Precios!$CM$10,IF(G563=Precios!$CJ$11,Precios!$CM$11,IF(G563=Precios!$CJ$12,Precios!$CM$12,IF(G563=Precios!$CJ$1105,Precios!$CM$1105,IF(G563=Precios!$CJ$14,Precios!$CM$14,IF(G563=Precios!$CJ$15,Precios!$CM$15,IF(G563=Precios!$CJ$16,Precios!$CM$16,IF(G563=Precios!$CJ$17,Precios!$CM$17,IF(G563=Precios!$CJ$18,Precios!$CM$18,0)))))))))))))))*H563</f>
        <v>0</v>
      </c>
      <c r="Z563" s="46"/>
      <c r="AA563" s="271"/>
    </row>
    <row r="564" spans="1:27" ht="15.75" thickBot="1" x14ac:dyDescent="0.3">
      <c r="A564" s="236"/>
      <c r="B564" s="237"/>
      <c r="C564" s="247"/>
      <c r="D564" s="239"/>
      <c r="E564" s="239"/>
      <c r="F564" s="239"/>
      <c r="G564" s="240"/>
      <c r="H564" s="241"/>
      <c r="I564" s="242">
        <f>IF(G564=Precios!$CJ$4,Precios!$CK$4,IF(G564=Precios!$CJ$5,Precios!$CK$5,IF(G564=Precios!$CJ$6,Precios!$CK$6,IF(G564=Precios!$CJ$7,Precios!$CK$7,IF(G564=Precios!$CJ$8,Precios!$CK$8,IF(G564=Precios!$CJ$9,Precios!$CK$9,IF(G564=Precios!$CJ$10,Precios!$CK$10,IF(G564=Precios!$CJ$11,Precios!$CK$11,IF(G564=Precios!$CJ$12,Precios!$CK$12,IF(G564=Precios!$CJ$1105,Precios!$CK$1105,IF(G564=Precios!$CJ$14,Precios!$CK$14,IF(G564=Precios!$CJ$15,Precios!$CK$15,IF(G564=Precios!$CJ$16,Precios!$CK$16,IF(G564=Precios!$CJ$17,Precios!$CK$17,IF(G564=Precios!$CJ$18,Precios!$CK$18,0)))))))))))))))</f>
        <v>0</v>
      </c>
      <c r="J564" s="241"/>
      <c r="K564" s="243">
        <f>+IF(J564=1,I564,IF(J564=2,I564*(1-Precios!$CP$3),0))</f>
        <v>0</v>
      </c>
      <c r="L564" s="243">
        <f t="shared" si="37"/>
        <v>0</v>
      </c>
      <c r="M564" s="272"/>
      <c r="N564" s="273"/>
      <c r="O564" s="273"/>
      <c r="P564" s="273"/>
      <c r="Q564" s="273"/>
      <c r="R564" s="273"/>
      <c r="S564" s="273"/>
      <c r="T564" s="273"/>
      <c r="U564" s="274"/>
      <c r="V564" s="273"/>
      <c r="W564" s="273"/>
      <c r="X564" s="273"/>
      <c r="Y564" s="281">
        <f>IF(G564=Precios!$CJ$4,Precios!$CM$4,IF(G564=Precios!$CJ$5,Precios!$CM$5,IF(G564=Precios!$CJ$6,Precios!$CM$6,IF(G564=Precios!$CJ$7,Precios!$CM$7,IF(G564=Precios!$CJ$8,Precios!$CM$8,IF(G564=Precios!$CJ$9,Precios!$CM$9,IF(G564=Precios!$CJ$10,Precios!$CM$10,IF(G564=Precios!$CJ$11,Precios!$CM$11,IF(G564=Precios!$CJ$12,Precios!$CM$12,IF(G564=Precios!$CJ$1105,Precios!$CM$1105,IF(G564=Precios!$CJ$14,Precios!$CM$14,IF(G564=Precios!$CJ$15,Precios!$CM$15,IF(G564=Precios!$CJ$16,Precios!$CM$16,IF(G564=Precios!$CJ$17,Precios!$CM$17,IF(G564=Precios!$CJ$18,Precios!$CM$18,0)))))))))))))))*H564</f>
        <v>0</v>
      </c>
      <c r="Z564" s="275"/>
      <c r="AA564" s="276"/>
    </row>
    <row r="565" spans="1:27" x14ac:dyDescent="0.25">
      <c r="A565" s="278"/>
      <c r="B565" s="201"/>
      <c r="C565" s="219"/>
      <c r="D565" s="220"/>
      <c r="E565" s="220"/>
      <c r="F565" s="220"/>
      <c r="G565" s="222"/>
      <c r="H565" s="223"/>
      <c r="I565" s="232">
        <f>IF(G565=Precios!$CJ$4,Precios!$CK$4,IF(G565=Precios!$CJ$5,Precios!$CK$5,IF(G565=Precios!$CJ$6,Precios!$CK$6,IF(G565=Precios!$CJ$7,Precios!$CK$7,IF(G565=Precios!$CJ$8,Precios!$CK$8,IF(G565=Precios!$CJ$9,Precios!$CK$9,IF(G565=Precios!$CJ$10,Precios!$CK$10,IF(G565=Precios!$CJ$11,Precios!$CK$11,IF(G565=Precios!$CJ$12,Precios!$CK$12,IF(G565=Precios!$CJ$1105,Precios!$CK$1105,IF(G565=Precios!$CJ$14,Precios!$CK$14,IF(G565=Precios!$CJ$15,Precios!$CK$15,IF(G565=Precios!$CJ$16,Precios!$CK$16,IF(G565=Precios!$CJ$17,Precios!$CK$17,IF(G565=Precios!$CJ$18,Precios!$CK$18,0)))))))))))))))</f>
        <v>0</v>
      </c>
      <c r="J565" s="222"/>
      <c r="K565" s="224">
        <f>+IF(J565=1,I565,IF(J565=2,I565*(1-Precios!$CP$3),0))</f>
        <v>0</v>
      </c>
      <c r="L565" s="224">
        <f t="shared" si="37"/>
        <v>0</v>
      </c>
      <c r="M565" s="251">
        <f>+SUM(L565:L569)</f>
        <v>0</v>
      </c>
      <c r="N565" s="252">
        <f>+M565+P565+R565+S565</f>
        <v>0</v>
      </c>
      <c r="O565" s="253">
        <f>+IF(J565=1,N565*$O$549,0)</f>
        <v>0</v>
      </c>
      <c r="P565" s="39"/>
      <c r="Q565" s="29">
        <f>+N565-SUM(O565:P565)</f>
        <v>0</v>
      </c>
      <c r="R565" s="39"/>
      <c r="S565" s="39"/>
      <c r="T565" s="39"/>
      <c r="U565" s="254" t="e">
        <f>+(+O565+#REF!)/M565</f>
        <v>#REF!</v>
      </c>
      <c r="V565" s="255">
        <f>+Q565-SUM(R565:T565)</f>
        <v>0</v>
      </c>
      <c r="W565" s="256">
        <f>IF(J565=2,V565,0)</f>
        <v>0</v>
      </c>
      <c r="X565" s="257">
        <f>IF(J565=1,V565,0)</f>
        <v>0</v>
      </c>
      <c r="Y565" s="268">
        <f>IF(G565=Precios!$CJ$4,Precios!$CM$4,IF(G565=Precios!$CJ$5,Precios!$CM$5,IF(G565=Precios!$CJ$6,Precios!$CM$6,IF(G565=Precios!$CJ$7,Precios!$CM$7,IF(G565=Precios!$CJ$8,Precios!$CM$8,IF(G565=Precios!$CJ$9,Precios!$CM$9,IF(G565=Precios!$CJ$10,Precios!$CM$10,IF(G565=Precios!$CJ$11,Precios!$CM$11,IF(G565=Precios!$CJ$12,Precios!$CM$12,IF(G565=Precios!$CJ$1105,Precios!$CM$1105,IF(G565=Precios!$CJ$14,Precios!$CM$14,IF(G565=Precios!$CJ$15,Precios!$CM$15,IF(G565=Precios!$CJ$16,Precios!$CM$16,IF(G565=Precios!$CJ$17,Precios!$CM$17,IF(G565=Precios!$CJ$18,Precios!$CM$18,0)))))))))))))))*H565</f>
        <v>0</v>
      </c>
      <c r="Z565" s="258">
        <f>+V565-SUM(Y565:Y569)</f>
        <v>0</v>
      </c>
      <c r="AA565" s="279" t="e">
        <f>+Z565/M565</f>
        <v>#DIV/0!</v>
      </c>
    </row>
    <row r="566" spans="1:27" x14ac:dyDescent="0.25">
      <c r="A566" s="234"/>
      <c r="B566" s="40"/>
      <c r="C566" s="41"/>
      <c r="D566" s="42"/>
      <c r="E566" s="42"/>
      <c r="F566" s="42"/>
      <c r="G566" s="48"/>
      <c r="H566" s="50"/>
      <c r="I566" s="168">
        <f>IF(G566=Precios!$CJ$4,Precios!$CK$4,IF(G566=Precios!$CJ$5,Precios!$CK$5,IF(G566=Precios!$CJ$6,Precios!$CK$6,IF(G566=Precios!$CJ$7,Precios!$CK$7,IF(G566=Precios!$CJ$8,Precios!$CK$8,IF(G566=Precios!$CJ$9,Precios!$CK$9,IF(G566=Precios!$CJ$10,Precios!$CK$10,IF(G566=Precios!$CJ$11,Precios!$CK$11,IF(G566=Precios!$CJ$12,Precios!$CK$12,IF(G566=Precios!$CJ$1105,Precios!$CK$1105,IF(G566=Precios!$CJ$14,Precios!$CK$14,IF(G566=Precios!$CJ$15,Precios!$CK$15,IF(G566=Precios!$CJ$16,Precios!$CK$16,IF(G566=Precios!$CJ$17,Precios!$CK$17,IF(G566=Precios!$CJ$18,Precios!$CK$18,0)))))))))))))))</f>
        <v>0</v>
      </c>
      <c r="J566" s="50"/>
      <c r="K566" s="169">
        <f>+IF(J566=1,I566,IF(J566=2,I566*(1-Precios!$CP$3),0))</f>
        <v>0</v>
      </c>
      <c r="L566" s="169">
        <f t="shared" si="37"/>
        <v>0</v>
      </c>
      <c r="M566" s="49"/>
      <c r="N566" s="43"/>
      <c r="O566" s="43"/>
      <c r="P566" s="43"/>
      <c r="Q566" s="43"/>
      <c r="R566" s="43"/>
      <c r="S566" s="43"/>
      <c r="T566" s="43"/>
      <c r="U566" s="91"/>
      <c r="V566" s="43"/>
      <c r="W566" s="43"/>
      <c r="X566" s="43"/>
      <c r="Y566" s="38">
        <f>IF(G566=Precios!$CJ$4,Precios!$CM$4,IF(G566=Precios!$CJ$5,Precios!$CM$5,IF(G566=Precios!$CJ$6,Precios!$CM$6,IF(G566=Precios!$CJ$7,Precios!$CM$7,IF(G566=Precios!$CJ$8,Precios!$CM$8,IF(G566=Precios!$CJ$9,Precios!$CM$9,IF(G566=Precios!$CJ$10,Precios!$CM$10,IF(G566=Precios!$CJ$11,Precios!$CM$11,IF(G566=Precios!$CJ$12,Precios!$CM$12,IF(G566=Precios!$CJ$1105,Precios!$CM$1105,IF(G566=Precios!$CJ$14,Precios!$CM$14,IF(G566=Precios!$CJ$15,Precios!$CM$15,IF(G566=Precios!$CJ$16,Precios!$CM$16,IF(G566=Precios!$CJ$17,Precios!$CM$17,IF(G566=Precios!$CJ$18,Precios!$CM$18,0)))))))))))))))*H566</f>
        <v>0</v>
      </c>
      <c r="Z566" s="46"/>
      <c r="AA566" s="271"/>
    </row>
    <row r="567" spans="1:27" x14ac:dyDescent="0.25">
      <c r="A567" s="234"/>
      <c r="B567" s="40"/>
      <c r="C567" s="41"/>
      <c r="D567" s="42"/>
      <c r="E567" s="42"/>
      <c r="F567" s="42"/>
      <c r="G567" s="48"/>
      <c r="H567" s="50"/>
      <c r="I567" s="168">
        <f>IF(G567=Precios!$CJ$4,Precios!$CK$4,IF(G567=Precios!$CJ$5,Precios!$CK$5,IF(G567=Precios!$CJ$6,Precios!$CK$6,IF(G567=Precios!$CJ$7,Precios!$CK$7,IF(G567=Precios!$CJ$8,Precios!$CK$8,IF(G567=Precios!$CJ$9,Precios!$CK$9,IF(G567=Precios!$CJ$10,Precios!$CK$10,IF(G567=Precios!$CJ$11,Precios!$CK$11,IF(G567=Precios!$CJ$12,Precios!$CK$12,IF(G567=Precios!$CJ$1105,Precios!$CK$1105,IF(G567=Precios!$CJ$14,Precios!$CK$14,IF(G567=Precios!$CJ$15,Precios!$CK$15,IF(G567=Precios!$CJ$16,Precios!$CK$16,IF(G567=Precios!$CJ$17,Precios!$CK$17,IF(G567=Precios!$CJ$18,Precios!$CK$18,0)))))))))))))))</f>
        <v>0</v>
      </c>
      <c r="J567" s="50"/>
      <c r="K567" s="169">
        <f>+IF(J567=1,I567,IF(J567=2,I567*(1-Precios!$CP$3),0))</f>
        <v>0</v>
      </c>
      <c r="L567" s="169">
        <f t="shared" si="37"/>
        <v>0</v>
      </c>
      <c r="M567" s="49"/>
      <c r="N567" s="43"/>
      <c r="O567" s="43"/>
      <c r="P567" s="43"/>
      <c r="Q567" s="43"/>
      <c r="R567" s="43"/>
      <c r="S567" s="43"/>
      <c r="T567" s="43"/>
      <c r="U567" s="91"/>
      <c r="V567" s="43"/>
      <c r="W567" s="43"/>
      <c r="X567" s="43"/>
      <c r="Y567" s="38">
        <f>IF(G567=Precios!$CJ$4,Precios!$CM$4,IF(G567=Precios!$CJ$5,Precios!$CM$5,IF(G567=Precios!$CJ$6,Precios!$CM$6,IF(G567=Precios!$CJ$7,Precios!$CM$7,IF(G567=Precios!$CJ$8,Precios!$CM$8,IF(G567=Precios!$CJ$9,Precios!$CM$9,IF(G567=Precios!$CJ$10,Precios!$CM$10,IF(G567=Precios!$CJ$11,Precios!$CM$11,IF(G567=Precios!$CJ$12,Precios!$CM$12,IF(G567=Precios!$CJ$1105,Precios!$CM$1105,IF(G567=Precios!$CJ$14,Precios!$CM$14,IF(G567=Precios!$CJ$15,Precios!$CM$15,IF(G567=Precios!$CJ$16,Precios!$CM$16,IF(G567=Precios!$CJ$17,Precios!$CM$17,IF(G567=Precios!$CJ$18,Precios!$CM$18,0)))))))))))))))*H567</f>
        <v>0</v>
      </c>
      <c r="Z567" s="46"/>
      <c r="AA567" s="271"/>
    </row>
    <row r="568" spans="1:27" x14ac:dyDescent="0.25">
      <c r="A568" s="234"/>
      <c r="B568" s="40"/>
      <c r="C568" s="41"/>
      <c r="D568" s="42"/>
      <c r="E568" s="42"/>
      <c r="F568" s="42"/>
      <c r="G568" s="48"/>
      <c r="H568" s="50"/>
      <c r="I568" s="168">
        <f>IF(G568=Precios!$CJ$4,Precios!$CK$4,IF(G568=Precios!$CJ$5,Precios!$CK$5,IF(G568=Precios!$CJ$6,Precios!$CK$6,IF(G568=Precios!$CJ$7,Precios!$CK$7,IF(G568=Precios!$CJ$8,Precios!$CK$8,IF(G568=Precios!$CJ$9,Precios!$CK$9,IF(G568=Precios!$CJ$10,Precios!$CK$10,IF(G568=Precios!$CJ$11,Precios!$CK$11,IF(G568=Precios!$CJ$12,Precios!$CK$12,IF(G568=Precios!$CJ$1105,Precios!$CK$1105,IF(G568=Precios!$CJ$14,Precios!$CK$14,IF(G568=Precios!$CJ$15,Precios!$CK$15,IF(G568=Precios!$CJ$16,Precios!$CK$16,IF(G568=Precios!$CJ$17,Precios!$CK$17,IF(G568=Precios!$CJ$18,Precios!$CK$18,0)))))))))))))))</f>
        <v>0</v>
      </c>
      <c r="J568" s="50"/>
      <c r="K568" s="169">
        <f>+IF(J568=1,I568,IF(J568=2,I568*(1-Precios!$CP$3),0))</f>
        <v>0</v>
      </c>
      <c r="L568" s="169">
        <f t="shared" si="37"/>
        <v>0</v>
      </c>
      <c r="M568" s="49"/>
      <c r="N568" s="43"/>
      <c r="O568" s="43"/>
      <c r="P568" s="43"/>
      <c r="Q568" s="43"/>
      <c r="R568" s="43"/>
      <c r="S568" s="43"/>
      <c r="T568" s="43"/>
      <c r="U568" s="91"/>
      <c r="V568" s="43"/>
      <c r="W568" s="43"/>
      <c r="X568" s="43"/>
      <c r="Y568" s="38">
        <f>IF(G568=Precios!$CJ$4,Precios!$CM$4,IF(G568=Precios!$CJ$5,Precios!$CM$5,IF(G568=Precios!$CJ$6,Precios!$CM$6,IF(G568=Precios!$CJ$7,Precios!$CM$7,IF(G568=Precios!$CJ$8,Precios!$CM$8,IF(G568=Precios!$CJ$9,Precios!$CM$9,IF(G568=Precios!$CJ$10,Precios!$CM$10,IF(G568=Precios!$CJ$11,Precios!$CM$11,IF(G568=Precios!$CJ$12,Precios!$CM$12,IF(G568=Precios!$CJ$1105,Precios!$CM$1105,IF(G568=Precios!$CJ$14,Precios!$CM$14,IF(G568=Precios!$CJ$15,Precios!$CM$15,IF(G568=Precios!$CJ$16,Precios!$CM$16,IF(G568=Precios!$CJ$17,Precios!$CM$17,IF(G568=Precios!$CJ$18,Precios!$CM$18,0)))))))))))))))*H568</f>
        <v>0</v>
      </c>
      <c r="Z568" s="46"/>
      <c r="AA568" s="271"/>
    </row>
    <row r="569" spans="1:27" ht="15.75" thickBot="1" x14ac:dyDescent="0.3">
      <c r="A569" s="234"/>
      <c r="B569" s="40"/>
      <c r="C569" s="41"/>
      <c r="D569" s="42"/>
      <c r="E569" s="42"/>
      <c r="F569" s="42"/>
      <c r="G569" s="244"/>
      <c r="H569" s="245"/>
      <c r="I569" s="242">
        <f>IF(G569=Precios!$CJ$4,Precios!$CK$4,IF(G569=Precios!$CJ$5,Precios!$CK$5,IF(G569=Precios!$CJ$6,Precios!$CK$6,IF(G569=Precios!$CJ$7,Precios!$CK$7,IF(G569=Precios!$CJ$8,Precios!$CK$8,IF(G569=Precios!$CJ$9,Precios!$CK$9,IF(G569=Precios!$CJ$10,Precios!$CK$10,IF(G569=Precios!$CJ$11,Precios!$CK$11,IF(G569=Precios!$CJ$12,Precios!$CK$12,IF(G569=Precios!$CJ$1105,Precios!$CK$1105,IF(G569=Precios!$CJ$14,Precios!$CK$14,IF(G569=Precios!$CJ$15,Precios!$CK$15,IF(G569=Precios!$CJ$16,Precios!$CK$16,IF(G569=Precios!$CJ$17,Precios!$CK$17,IF(G569=Precios!$CJ$18,Precios!$CK$18,0)))))))))))))))</f>
        <v>0</v>
      </c>
      <c r="J569" s="245"/>
      <c r="K569" s="246">
        <f>+IF(J569=1,I569,IF(J569=2,I569*(1-Precios!$CP$3),0))</f>
        <v>0</v>
      </c>
      <c r="L569" s="246">
        <f t="shared" si="37"/>
        <v>0</v>
      </c>
      <c r="M569" s="49"/>
      <c r="N569" s="43"/>
      <c r="O569" s="43"/>
      <c r="P569" s="43"/>
      <c r="Q569" s="43"/>
      <c r="R569" s="43"/>
      <c r="S569" s="43"/>
      <c r="T569" s="43"/>
      <c r="U569" s="91"/>
      <c r="V569" s="43"/>
      <c r="W569" s="43"/>
      <c r="X569" s="43"/>
      <c r="Y569" s="281">
        <f>IF(G569=Precios!$CJ$4,Precios!$CM$4,IF(G569=Precios!$CJ$5,Precios!$CM$5,IF(G569=Precios!$CJ$6,Precios!$CM$6,IF(G569=Precios!$CJ$7,Precios!$CM$7,IF(G569=Precios!$CJ$8,Precios!$CM$8,IF(G569=Precios!$CJ$9,Precios!$CM$9,IF(G569=Precios!$CJ$10,Precios!$CM$10,IF(G569=Precios!$CJ$11,Precios!$CM$11,IF(G569=Precios!$CJ$12,Precios!$CM$12,IF(G569=Precios!$CJ$1105,Precios!$CM$1105,IF(G569=Precios!$CJ$14,Precios!$CM$14,IF(G569=Precios!$CJ$15,Precios!$CM$15,IF(G569=Precios!$CJ$16,Precios!$CM$16,IF(G569=Precios!$CJ$17,Precios!$CM$17,IF(G569=Precios!$CJ$18,Precios!$CM$18,0)))))))))))))))*H569</f>
        <v>0</v>
      </c>
      <c r="Z569" s="46"/>
      <c r="AA569" s="271"/>
    </row>
    <row r="570" spans="1:27" x14ac:dyDescent="0.25">
      <c r="A570" s="225"/>
      <c r="B570" s="226"/>
      <c r="C570" s="227"/>
      <c r="D570" s="228"/>
      <c r="E570" s="228"/>
      <c r="F570" s="228"/>
      <c r="G570" s="230"/>
      <c r="H570" s="231"/>
      <c r="I570" s="232">
        <f>IF(G570=Precios!$CJ$4,Precios!$CK$4,IF(G570=Precios!$CJ$5,Precios!$CK$5,IF(G570=Precios!$CJ$6,Precios!$CK$6,IF(G570=Precios!$CJ$7,Precios!$CK$7,IF(G570=Precios!$CJ$8,Precios!$CK$8,IF(G570=Precios!$CJ$9,Precios!$CK$9,IF(G570=Precios!$CJ$10,Precios!$CK$10,IF(G570=Precios!$CJ$11,Precios!$CK$11,IF(G570=Precios!$CJ$12,Precios!$CK$12,IF(G570=Precios!$CJ$1105,Precios!$CK$1105,IF(G570=Precios!$CJ$14,Precios!$CK$14,IF(G570=Precios!$CJ$15,Precios!$CK$15,IF(G570=Precios!$CJ$16,Precios!$CK$16,IF(G570=Precios!$CJ$17,Precios!$CK$17,IF(G570=Precios!$CJ$18,Precios!$CK$18,0)))))))))))))))</f>
        <v>0</v>
      </c>
      <c r="J570" s="230"/>
      <c r="K570" s="233">
        <f>+IF(J570=1,I570,IF(J570=2,I570*(1-Precios!$CP$3),0))</f>
        <v>0</v>
      </c>
      <c r="L570" s="233">
        <f t="shared" si="37"/>
        <v>0</v>
      </c>
      <c r="M570" s="259">
        <f>+SUM(L570:L574)</f>
        <v>0</v>
      </c>
      <c r="N570" s="260">
        <f>+M570+P570+R570+S570</f>
        <v>0</v>
      </c>
      <c r="O570" s="261">
        <f>+IF(J570=1,N570*$O$549,0)</f>
        <v>0</v>
      </c>
      <c r="P570" s="262"/>
      <c r="Q570" s="263">
        <f>+N570-SUM(O570:P570)</f>
        <v>0</v>
      </c>
      <c r="R570" s="262"/>
      <c r="S570" s="262"/>
      <c r="T570" s="262"/>
      <c r="U570" s="264" t="e">
        <f>+(+O570+#REF!)/M570</f>
        <v>#REF!</v>
      </c>
      <c r="V570" s="265">
        <f>+Q570-SUM(R570:T570)</f>
        <v>0</v>
      </c>
      <c r="W570" s="266">
        <f>IF(J570=2,V570,0)</f>
        <v>0</v>
      </c>
      <c r="X570" s="267">
        <f>IF(J570=1,V570,0)</f>
        <v>0</v>
      </c>
      <c r="Y570" s="268">
        <f>IF(G570=Precios!$CJ$4,Precios!$CM$4,IF(G570=Precios!$CJ$5,Precios!$CM$5,IF(G570=Precios!$CJ$6,Precios!$CM$6,IF(G570=Precios!$CJ$7,Precios!$CM$7,IF(G570=Precios!$CJ$8,Precios!$CM$8,IF(G570=Precios!$CJ$9,Precios!$CM$9,IF(G570=Precios!$CJ$10,Precios!$CM$10,IF(G570=Precios!$CJ$11,Precios!$CM$11,IF(G570=Precios!$CJ$12,Precios!$CM$12,IF(G570=Precios!$CJ$1105,Precios!$CM$1105,IF(G570=Precios!$CJ$14,Precios!$CM$14,IF(G570=Precios!$CJ$15,Precios!$CM$15,IF(G570=Precios!$CJ$16,Precios!$CM$16,IF(G570=Precios!$CJ$17,Precios!$CM$17,IF(G570=Precios!$CJ$18,Precios!$CM$18,0)))))))))))))))*H570</f>
        <v>0</v>
      </c>
      <c r="Z570" s="269">
        <f>+V570-SUM(Y570:Y574)</f>
        <v>0</v>
      </c>
      <c r="AA570" s="270" t="e">
        <f>+Z570/M570</f>
        <v>#DIV/0!</v>
      </c>
    </row>
    <row r="571" spans="1:27" x14ac:dyDescent="0.25">
      <c r="A571" s="234"/>
      <c r="B571" s="40"/>
      <c r="C571" s="41"/>
      <c r="D571" s="42"/>
      <c r="E571" s="42"/>
      <c r="F571" s="42"/>
      <c r="G571" s="48"/>
      <c r="H571" s="50"/>
      <c r="I571" s="168">
        <f>IF(G571=Precios!$CJ$4,Precios!$CK$4,IF(G571=Precios!$CJ$5,Precios!$CK$5,IF(G571=Precios!$CJ$6,Precios!$CK$6,IF(G571=Precios!$CJ$7,Precios!$CK$7,IF(G571=Precios!$CJ$8,Precios!$CK$8,IF(G571=Precios!$CJ$9,Precios!$CK$9,IF(G571=Precios!$CJ$10,Precios!$CK$10,IF(G571=Precios!$CJ$11,Precios!$CK$11,IF(G571=Precios!$CJ$12,Precios!$CK$12,IF(G571=Precios!$CJ$1105,Precios!$CK$1105,IF(G571=Precios!$CJ$14,Precios!$CK$14,IF(G571=Precios!$CJ$15,Precios!$CK$15,IF(G571=Precios!$CJ$16,Precios!$CK$16,IF(G571=Precios!$CJ$17,Precios!$CK$17,IF(G571=Precios!$CJ$18,Precios!$CK$18,0)))))))))))))))</f>
        <v>0</v>
      </c>
      <c r="J571" s="50"/>
      <c r="K571" s="169">
        <f>+IF(J571=1,I571,IF(J571=2,I571*(1-Precios!$CP$3),0))</f>
        <v>0</v>
      </c>
      <c r="L571" s="169">
        <f t="shared" si="37"/>
        <v>0</v>
      </c>
      <c r="M571" s="49"/>
      <c r="N571" s="43"/>
      <c r="O571" s="43"/>
      <c r="P571" s="43"/>
      <c r="Q571" s="43"/>
      <c r="R571" s="43"/>
      <c r="S571" s="43"/>
      <c r="T571" s="43"/>
      <c r="U571" s="91"/>
      <c r="V571" s="43"/>
      <c r="W571" s="43"/>
      <c r="X571" s="43"/>
      <c r="Y571" s="38">
        <f>IF(G571=Precios!$CJ$4,Precios!$CM$4,IF(G571=Precios!$CJ$5,Precios!$CM$5,IF(G571=Precios!$CJ$6,Precios!$CM$6,IF(G571=Precios!$CJ$7,Precios!$CM$7,IF(G571=Precios!$CJ$8,Precios!$CM$8,IF(G571=Precios!$CJ$9,Precios!$CM$9,IF(G571=Precios!$CJ$10,Precios!$CM$10,IF(G571=Precios!$CJ$11,Precios!$CM$11,IF(G571=Precios!$CJ$12,Precios!$CM$12,IF(G571=Precios!$CJ$1105,Precios!$CM$1105,IF(G571=Precios!$CJ$14,Precios!$CM$14,IF(G571=Precios!$CJ$15,Precios!$CM$15,IF(G571=Precios!$CJ$16,Precios!$CM$16,IF(G571=Precios!$CJ$17,Precios!$CM$17,IF(G571=Precios!$CJ$18,Precios!$CM$18,0)))))))))))))))*H571</f>
        <v>0</v>
      </c>
      <c r="Z571" s="46"/>
      <c r="AA571" s="271"/>
    </row>
    <row r="572" spans="1:27" x14ac:dyDescent="0.25">
      <c r="A572" s="234"/>
      <c r="B572" s="40"/>
      <c r="C572" s="41"/>
      <c r="D572" s="42"/>
      <c r="E572" s="42"/>
      <c r="F572" s="42"/>
      <c r="G572" s="48"/>
      <c r="H572" s="50"/>
      <c r="I572" s="168">
        <f>IF(G572=Precios!$CJ$4,Precios!$CK$4,IF(G572=Precios!$CJ$5,Precios!$CK$5,IF(G572=Precios!$CJ$6,Precios!$CK$6,IF(G572=Precios!$CJ$7,Precios!$CK$7,IF(G572=Precios!$CJ$8,Precios!$CK$8,IF(G572=Precios!$CJ$9,Precios!$CK$9,IF(G572=Precios!$CJ$10,Precios!$CK$10,IF(G572=Precios!$CJ$11,Precios!$CK$11,IF(G572=Precios!$CJ$12,Precios!$CK$12,IF(G572=Precios!$CJ$1105,Precios!$CK$1105,IF(G572=Precios!$CJ$14,Precios!$CK$14,IF(G572=Precios!$CJ$15,Precios!$CK$15,IF(G572=Precios!$CJ$16,Precios!$CK$16,IF(G572=Precios!$CJ$17,Precios!$CK$17,IF(G572=Precios!$CJ$18,Precios!$CK$18,0)))))))))))))))</f>
        <v>0</v>
      </c>
      <c r="J572" s="50"/>
      <c r="K572" s="169">
        <f>+IF(J572=1,I572,IF(J572=2,I572*(1-Precios!$CP$3),0))</f>
        <v>0</v>
      </c>
      <c r="L572" s="169">
        <f t="shared" si="37"/>
        <v>0</v>
      </c>
      <c r="M572" s="49"/>
      <c r="N572" s="43"/>
      <c r="O572" s="43"/>
      <c r="P572" s="43"/>
      <c r="Q572" s="43"/>
      <c r="R572" s="43"/>
      <c r="S572" s="43"/>
      <c r="T572" s="43"/>
      <c r="U572" s="91"/>
      <c r="V572" s="43"/>
      <c r="W572" s="43"/>
      <c r="X572" s="43"/>
      <c r="Y572" s="38">
        <f>IF(G572=Precios!$CJ$4,Precios!$CM$4,IF(G572=Precios!$CJ$5,Precios!$CM$5,IF(G572=Precios!$CJ$6,Precios!$CM$6,IF(G572=Precios!$CJ$7,Precios!$CM$7,IF(G572=Precios!$CJ$8,Precios!$CM$8,IF(G572=Precios!$CJ$9,Precios!$CM$9,IF(G572=Precios!$CJ$10,Precios!$CM$10,IF(G572=Precios!$CJ$11,Precios!$CM$11,IF(G572=Precios!$CJ$12,Precios!$CM$12,IF(G572=Precios!$CJ$1105,Precios!$CM$1105,IF(G572=Precios!$CJ$14,Precios!$CM$14,IF(G572=Precios!$CJ$15,Precios!$CM$15,IF(G572=Precios!$CJ$16,Precios!$CM$16,IF(G572=Precios!$CJ$17,Precios!$CM$17,IF(G572=Precios!$CJ$18,Precios!$CM$18,0)))))))))))))))*H572</f>
        <v>0</v>
      </c>
      <c r="Z572" s="46"/>
      <c r="AA572" s="271"/>
    </row>
    <row r="573" spans="1:27" x14ac:dyDescent="0.25">
      <c r="A573" s="234"/>
      <c r="B573" s="40"/>
      <c r="C573" s="41"/>
      <c r="D573" s="42"/>
      <c r="E573" s="42"/>
      <c r="F573" s="42"/>
      <c r="G573" s="48"/>
      <c r="H573" s="50"/>
      <c r="I573" s="168">
        <f>IF(G573=Precios!$CJ$4,Precios!$CK$4,IF(G573=Precios!$CJ$5,Precios!$CK$5,IF(G573=Precios!$CJ$6,Precios!$CK$6,IF(G573=Precios!$CJ$7,Precios!$CK$7,IF(G573=Precios!$CJ$8,Precios!$CK$8,IF(G573=Precios!$CJ$9,Precios!$CK$9,IF(G573=Precios!$CJ$10,Precios!$CK$10,IF(G573=Precios!$CJ$11,Precios!$CK$11,IF(G573=Precios!$CJ$12,Precios!$CK$12,IF(G573=Precios!$CJ$1105,Precios!$CK$1105,IF(G573=Precios!$CJ$14,Precios!$CK$14,IF(G573=Precios!$CJ$15,Precios!$CK$15,IF(G573=Precios!$CJ$16,Precios!$CK$16,IF(G573=Precios!$CJ$17,Precios!$CK$17,IF(G573=Precios!$CJ$18,Precios!$CK$18,0)))))))))))))))</f>
        <v>0</v>
      </c>
      <c r="J573" s="50"/>
      <c r="K573" s="169">
        <f>+IF(J573=1,I573,IF(J573=2,I573*(1-Precios!$CP$3),0))</f>
        <v>0</v>
      </c>
      <c r="L573" s="169">
        <f t="shared" si="37"/>
        <v>0</v>
      </c>
      <c r="M573" s="49"/>
      <c r="N573" s="43"/>
      <c r="O573" s="43"/>
      <c r="P573" s="43"/>
      <c r="Q573" s="43"/>
      <c r="R573" s="43"/>
      <c r="S573" s="43"/>
      <c r="T573" s="43"/>
      <c r="U573" s="91"/>
      <c r="V573" s="43"/>
      <c r="W573" s="43"/>
      <c r="X573" s="43"/>
      <c r="Y573" s="38">
        <f>IF(G573=Precios!$CJ$4,Precios!$CM$4,IF(G573=Precios!$CJ$5,Precios!$CM$5,IF(G573=Precios!$CJ$6,Precios!$CM$6,IF(G573=Precios!$CJ$7,Precios!$CM$7,IF(G573=Precios!$CJ$8,Precios!$CM$8,IF(G573=Precios!$CJ$9,Precios!$CM$9,IF(G573=Precios!$CJ$10,Precios!$CM$10,IF(G573=Precios!$CJ$11,Precios!$CM$11,IF(G573=Precios!$CJ$12,Precios!$CM$12,IF(G573=Precios!$CJ$1105,Precios!$CM$1105,IF(G573=Precios!$CJ$14,Precios!$CM$14,IF(G573=Precios!$CJ$15,Precios!$CM$15,IF(G573=Precios!$CJ$16,Precios!$CM$16,IF(G573=Precios!$CJ$17,Precios!$CM$17,IF(G573=Precios!$CJ$18,Precios!$CM$18,0)))))))))))))))*H573</f>
        <v>0</v>
      </c>
      <c r="Z573" s="46"/>
      <c r="AA573" s="271"/>
    </row>
    <row r="574" spans="1:27" ht="15.75" thickBot="1" x14ac:dyDescent="0.3">
      <c r="A574" s="236"/>
      <c r="B574" s="237"/>
      <c r="C574" s="247"/>
      <c r="D574" s="239"/>
      <c r="E574" s="239"/>
      <c r="F574" s="239"/>
      <c r="G574" s="240"/>
      <c r="H574" s="241"/>
      <c r="I574" s="242">
        <f>IF(G574=Precios!$CJ$4,Precios!$CK$4,IF(G574=Precios!$CJ$5,Precios!$CK$5,IF(G574=Precios!$CJ$6,Precios!$CK$6,IF(G574=Precios!$CJ$7,Precios!$CK$7,IF(G574=Precios!$CJ$8,Precios!$CK$8,IF(G574=Precios!$CJ$9,Precios!$CK$9,IF(G574=Precios!$CJ$10,Precios!$CK$10,IF(G574=Precios!$CJ$11,Precios!$CK$11,IF(G574=Precios!$CJ$12,Precios!$CK$12,IF(G574=Precios!$CJ$1105,Precios!$CK$1105,IF(G574=Precios!$CJ$14,Precios!$CK$14,IF(G574=Precios!$CJ$15,Precios!$CK$15,IF(G574=Precios!$CJ$16,Precios!$CK$16,IF(G574=Precios!$CJ$17,Precios!$CK$17,IF(G574=Precios!$CJ$18,Precios!$CK$18,0)))))))))))))))</f>
        <v>0</v>
      </c>
      <c r="J574" s="241"/>
      <c r="K574" s="243">
        <f>+IF(J574=1,I574,IF(J574=2,I574*(1-Precios!$CP$3),0))</f>
        <v>0</v>
      </c>
      <c r="L574" s="243">
        <f t="shared" si="37"/>
        <v>0</v>
      </c>
      <c r="M574" s="272"/>
      <c r="N574" s="273"/>
      <c r="O574" s="273"/>
      <c r="P574" s="273"/>
      <c r="Q574" s="273"/>
      <c r="R574" s="273"/>
      <c r="S574" s="273"/>
      <c r="T574" s="273"/>
      <c r="U574" s="274"/>
      <c r="V574" s="273"/>
      <c r="W574" s="273"/>
      <c r="X574" s="273"/>
      <c r="Y574" s="281">
        <f>IF(G574=Precios!$CJ$4,Precios!$CM$4,IF(G574=Precios!$CJ$5,Precios!$CM$5,IF(G574=Precios!$CJ$6,Precios!$CM$6,IF(G574=Precios!$CJ$7,Precios!$CM$7,IF(G574=Precios!$CJ$8,Precios!$CM$8,IF(G574=Precios!$CJ$9,Precios!$CM$9,IF(G574=Precios!$CJ$10,Precios!$CM$10,IF(G574=Precios!$CJ$11,Precios!$CM$11,IF(G574=Precios!$CJ$12,Precios!$CM$12,IF(G574=Precios!$CJ$1105,Precios!$CM$1105,IF(G574=Precios!$CJ$14,Precios!$CM$14,IF(G574=Precios!$CJ$15,Precios!$CM$15,IF(G574=Precios!$CJ$16,Precios!$CM$16,IF(G574=Precios!$CJ$17,Precios!$CM$17,IF(G574=Precios!$CJ$18,Precios!$CM$18,0)))))))))))))))*H574</f>
        <v>0</v>
      </c>
      <c r="Z574" s="275"/>
      <c r="AA574" s="276"/>
    </row>
    <row r="575" spans="1:27" x14ac:dyDescent="0.25">
      <c r="A575" s="225"/>
      <c r="B575" s="226"/>
      <c r="C575" s="227"/>
      <c r="D575" s="228"/>
      <c r="E575" s="228"/>
      <c r="F575" s="228"/>
      <c r="G575" s="230"/>
      <c r="H575" s="231"/>
      <c r="I575" s="232">
        <f>IF(G575=Precios!$CJ$4,Precios!$CK$4,IF(G575=Precios!$CJ$5,Precios!$CK$5,IF(G575=Precios!$CJ$6,Precios!$CK$6,IF(G575=Precios!$CJ$7,Precios!$CK$7,IF(G575=Precios!$CJ$8,Precios!$CK$8,IF(G575=Precios!$CJ$9,Precios!$CK$9,IF(G575=Precios!$CJ$10,Precios!$CK$10,IF(G575=Precios!$CJ$11,Precios!$CK$11,IF(G575=Precios!$CJ$12,Precios!$CK$12,IF(G575=Precios!$CJ$1105,Precios!$CK$1105,IF(G575=Precios!$CJ$14,Precios!$CK$14,IF(G575=Precios!$CJ$15,Precios!$CK$15,IF(G575=Precios!$CJ$16,Precios!$CK$16,IF(G575=Precios!$CJ$17,Precios!$CK$17,IF(G575=Precios!$CJ$18,Precios!$CK$18,0)))))))))))))))</f>
        <v>0</v>
      </c>
      <c r="J575" s="230"/>
      <c r="K575" s="233">
        <f>+IF(J575=1,I575,IF(J575=2,I575*(1-Precios!$CP$3),0))</f>
        <v>0</v>
      </c>
      <c r="L575" s="233">
        <f t="shared" ref="L575:L594" si="38">H575*K575</f>
        <v>0</v>
      </c>
      <c r="M575" s="259">
        <f>+SUM(L575:L579)</f>
        <v>0</v>
      </c>
      <c r="N575" s="260">
        <f>+M575+P575+R575+S575</f>
        <v>0</v>
      </c>
      <c r="O575" s="261">
        <f>+IF(J575=1,N575*$O$549,0)</f>
        <v>0</v>
      </c>
      <c r="P575" s="262"/>
      <c r="Q575" s="263">
        <f>+N575-SUM(O575:P575)</f>
        <v>0</v>
      </c>
      <c r="R575" s="262"/>
      <c r="S575" s="262"/>
      <c r="T575" s="262"/>
      <c r="U575" s="264" t="e">
        <f>+(+O575+#REF!)/M575</f>
        <v>#REF!</v>
      </c>
      <c r="V575" s="265">
        <f>+Q575-SUM(R575:T575)</f>
        <v>0</v>
      </c>
      <c r="W575" s="266">
        <f>IF(J575=2,V575,0)</f>
        <v>0</v>
      </c>
      <c r="X575" s="267">
        <f>IF(J575=1,V575,0)</f>
        <v>0</v>
      </c>
      <c r="Y575" s="268">
        <f>IF(G575=Precios!$CJ$4,Precios!$CM$4,IF(G575=Precios!$CJ$5,Precios!$CM$5,IF(G575=Precios!$CJ$6,Precios!$CM$6,IF(G575=Precios!$CJ$7,Precios!$CM$7,IF(G575=Precios!$CJ$8,Precios!$CM$8,IF(G575=Precios!$CJ$9,Precios!$CM$9,IF(G575=Precios!$CJ$10,Precios!$CM$10,IF(G575=Precios!$CJ$11,Precios!$CM$11,IF(G575=Precios!$CJ$12,Precios!$CM$12,IF(G575=Precios!$CJ$1105,Precios!$CM$1105,IF(G575=Precios!$CJ$14,Precios!$CM$14,IF(G575=Precios!$CJ$15,Precios!$CM$15,IF(G575=Precios!$CJ$16,Precios!$CM$16,IF(G575=Precios!$CJ$17,Precios!$CM$17,IF(G575=Precios!$CJ$18,Precios!$CM$18,0)))))))))))))))*H575</f>
        <v>0</v>
      </c>
      <c r="Z575" s="269">
        <f>+V575-SUM(Y575:Y579)</f>
        <v>0</v>
      </c>
      <c r="AA575" s="270" t="e">
        <f>+Z575/M575</f>
        <v>#DIV/0!</v>
      </c>
    </row>
    <row r="576" spans="1:27" x14ac:dyDescent="0.25">
      <c r="A576" s="234"/>
      <c r="B576" s="40"/>
      <c r="C576" s="41"/>
      <c r="D576" s="42"/>
      <c r="E576" s="42"/>
      <c r="F576" s="42"/>
      <c r="G576" s="48"/>
      <c r="H576" s="50"/>
      <c r="I576" s="168">
        <f>IF(G576=Precios!$CJ$4,Precios!$CK$4,IF(G576=Precios!$CJ$5,Precios!$CK$5,IF(G576=Precios!$CJ$6,Precios!$CK$6,IF(G576=Precios!$CJ$7,Precios!$CK$7,IF(G576=Precios!$CJ$8,Precios!$CK$8,IF(G576=Precios!$CJ$9,Precios!$CK$9,IF(G576=Precios!$CJ$10,Precios!$CK$10,IF(G576=Precios!$CJ$11,Precios!$CK$11,IF(G576=Precios!$CJ$12,Precios!$CK$12,IF(G576=Precios!$CJ$1105,Precios!$CK$1105,IF(G576=Precios!$CJ$14,Precios!$CK$14,IF(G576=Precios!$CJ$15,Precios!$CK$15,IF(G576=Precios!$CJ$16,Precios!$CK$16,IF(G576=Precios!$CJ$17,Precios!$CK$17,IF(G576=Precios!$CJ$18,Precios!$CK$18,0)))))))))))))))</f>
        <v>0</v>
      </c>
      <c r="J576" s="50"/>
      <c r="K576" s="169">
        <f>+IF(J576=1,I576,IF(J576=2,I576*(1-Precios!$CP$3),0))</f>
        <v>0</v>
      </c>
      <c r="L576" s="169">
        <f t="shared" si="38"/>
        <v>0</v>
      </c>
      <c r="M576" s="49"/>
      <c r="N576" s="43"/>
      <c r="O576" s="43"/>
      <c r="P576" s="43"/>
      <c r="Q576" s="43"/>
      <c r="R576" s="43"/>
      <c r="S576" s="43"/>
      <c r="T576" s="43"/>
      <c r="U576" s="91"/>
      <c r="V576" s="43"/>
      <c r="W576" s="43"/>
      <c r="X576" s="43"/>
      <c r="Y576" s="38">
        <f>IF(G576=Precios!$CJ$4,Precios!$CM$4,IF(G576=Precios!$CJ$5,Precios!$CM$5,IF(G576=Precios!$CJ$6,Precios!$CM$6,IF(G576=Precios!$CJ$7,Precios!$CM$7,IF(G576=Precios!$CJ$8,Precios!$CM$8,IF(G576=Precios!$CJ$9,Precios!$CM$9,IF(G576=Precios!$CJ$10,Precios!$CM$10,IF(G576=Precios!$CJ$11,Precios!$CM$11,IF(G576=Precios!$CJ$12,Precios!$CM$12,IF(G576=Precios!$CJ$1105,Precios!$CM$1105,IF(G576=Precios!$CJ$14,Precios!$CM$14,IF(G576=Precios!$CJ$15,Precios!$CM$15,IF(G576=Precios!$CJ$16,Precios!$CM$16,IF(G576=Precios!$CJ$17,Precios!$CM$17,IF(G576=Precios!$CJ$18,Precios!$CM$18,0)))))))))))))))*H576</f>
        <v>0</v>
      </c>
      <c r="Z576" s="46"/>
      <c r="AA576" s="271"/>
    </row>
    <row r="577" spans="1:27" x14ac:dyDescent="0.25">
      <c r="A577" s="234"/>
      <c r="B577" s="40"/>
      <c r="C577" s="41"/>
      <c r="D577" s="42"/>
      <c r="E577" s="42"/>
      <c r="F577" s="42"/>
      <c r="G577" s="48"/>
      <c r="H577" s="50"/>
      <c r="I577" s="168">
        <f>IF(G577=Precios!$CJ$4,Precios!$CK$4,IF(G577=Precios!$CJ$5,Precios!$CK$5,IF(G577=Precios!$CJ$6,Precios!$CK$6,IF(G577=Precios!$CJ$7,Precios!$CK$7,IF(G577=Precios!$CJ$8,Precios!$CK$8,IF(G577=Precios!$CJ$9,Precios!$CK$9,IF(G577=Precios!$CJ$10,Precios!$CK$10,IF(G577=Precios!$CJ$11,Precios!$CK$11,IF(G577=Precios!$CJ$12,Precios!$CK$12,IF(G577=Precios!$CJ$1105,Precios!$CK$1105,IF(G577=Precios!$CJ$14,Precios!$CK$14,IF(G577=Precios!$CJ$15,Precios!$CK$15,IF(G577=Precios!$CJ$16,Precios!$CK$16,IF(G577=Precios!$CJ$17,Precios!$CK$17,IF(G577=Precios!$CJ$18,Precios!$CK$18,0)))))))))))))))</f>
        <v>0</v>
      </c>
      <c r="J577" s="50"/>
      <c r="K577" s="169">
        <f>+IF(J577=1,I577,IF(J577=2,I577*(1-Precios!$CP$3),0))</f>
        <v>0</v>
      </c>
      <c r="L577" s="169">
        <f t="shared" si="38"/>
        <v>0</v>
      </c>
      <c r="M577" s="49"/>
      <c r="N577" s="43"/>
      <c r="O577" s="43"/>
      <c r="P577" s="43"/>
      <c r="Q577" s="43"/>
      <c r="R577" s="43"/>
      <c r="S577" s="43"/>
      <c r="T577" s="43"/>
      <c r="U577" s="91"/>
      <c r="V577" s="43"/>
      <c r="W577" s="43"/>
      <c r="X577" s="43"/>
      <c r="Y577" s="38">
        <f>IF(G577=Precios!$CJ$4,Precios!$CM$4,IF(G577=Precios!$CJ$5,Precios!$CM$5,IF(G577=Precios!$CJ$6,Precios!$CM$6,IF(G577=Precios!$CJ$7,Precios!$CM$7,IF(G577=Precios!$CJ$8,Precios!$CM$8,IF(G577=Precios!$CJ$9,Precios!$CM$9,IF(G577=Precios!$CJ$10,Precios!$CM$10,IF(G577=Precios!$CJ$11,Precios!$CM$11,IF(G577=Precios!$CJ$12,Precios!$CM$12,IF(G577=Precios!$CJ$1105,Precios!$CM$1105,IF(G577=Precios!$CJ$14,Precios!$CM$14,IF(G577=Precios!$CJ$15,Precios!$CM$15,IF(G577=Precios!$CJ$16,Precios!$CM$16,IF(G577=Precios!$CJ$17,Precios!$CM$17,IF(G577=Precios!$CJ$18,Precios!$CM$18,0)))))))))))))))*H577</f>
        <v>0</v>
      </c>
      <c r="Z577" s="46"/>
      <c r="AA577" s="271"/>
    </row>
    <row r="578" spans="1:27" x14ac:dyDescent="0.25">
      <c r="A578" s="234"/>
      <c r="B578" s="40"/>
      <c r="C578" s="41"/>
      <c r="D578" s="42"/>
      <c r="E578" s="42"/>
      <c r="F578" s="42"/>
      <c r="G578" s="48"/>
      <c r="H578" s="50"/>
      <c r="I578" s="168">
        <f>IF(G578=Precios!$CJ$4,Precios!$CK$4,IF(G578=Precios!$CJ$5,Precios!$CK$5,IF(G578=Precios!$CJ$6,Precios!$CK$6,IF(G578=Precios!$CJ$7,Precios!$CK$7,IF(G578=Precios!$CJ$8,Precios!$CK$8,IF(G578=Precios!$CJ$9,Precios!$CK$9,IF(G578=Precios!$CJ$10,Precios!$CK$10,IF(G578=Precios!$CJ$11,Precios!$CK$11,IF(G578=Precios!$CJ$12,Precios!$CK$12,IF(G578=Precios!$CJ$1105,Precios!$CK$1105,IF(G578=Precios!$CJ$14,Precios!$CK$14,IF(G578=Precios!$CJ$15,Precios!$CK$15,IF(G578=Precios!$CJ$16,Precios!$CK$16,IF(G578=Precios!$CJ$17,Precios!$CK$17,IF(G578=Precios!$CJ$18,Precios!$CK$18,0)))))))))))))))</f>
        <v>0</v>
      </c>
      <c r="J578" s="50"/>
      <c r="K578" s="169">
        <f>+IF(J578=1,I578,IF(J578=2,I578*(1-Precios!$CP$3),0))</f>
        <v>0</v>
      </c>
      <c r="L578" s="169">
        <f t="shared" si="38"/>
        <v>0</v>
      </c>
      <c r="M578" s="49"/>
      <c r="N578" s="43"/>
      <c r="O578" s="43"/>
      <c r="P578" s="43"/>
      <c r="Q578" s="43"/>
      <c r="R578" s="43"/>
      <c r="S578" s="43"/>
      <c r="T578" s="43"/>
      <c r="U578" s="91"/>
      <c r="V578" s="43"/>
      <c r="W578" s="43"/>
      <c r="X578" s="43"/>
      <c r="Y578" s="38">
        <f>IF(G578=Precios!$CJ$4,Precios!$CM$4,IF(G578=Precios!$CJ$5,Precios!$CM$5,IF(G578=Precios!$CJ$6,Precios!$CM$6,IF(G578=Precios!$CJ$7,Precios!$CM$7,IF(G578=Precios!$CJ$8,Precios!$CM$8,IF(G578=Precios!$CJ$9,Precios!$CM$9,IF(G578=Precios!$CJ$10,Precios!$CM$10,IF(G578=Precios!$CJ$11,Precios!$CM$11,IF(G578=Precios!$CJ$12,Precios!$CM$12,IF(G578=Precios!$CJ$1105,Precios!$CM$1105,IF(G578=Precios!$CJ$14,Precios!$CM$14,IF(G578=Precios!$CJ$15,Precios!$CM$15,IF(G578=Precios!$CJ$16,Precios!$CM$16,IF(G578=Precios!$CJ$17,Precios!$CM$17,IF(G578=Precios!$CJ$18,Precios!$CM$18,0)))))))))))))))*H578</f>
        <v>0</v>
      </c>
      <c r="Z578" s="46"/>
      <c r="AA578" s="271"/>
    </row>
    <row r="579" spans="1:27" ht="15.75" thickBot="1" x14ac:dyDescent="0.3">
      <c r="A579" s="236"/>
      <c r="B579" s="237"/>
      <c r="C579" s="247"/>
      <c r="D579" s="239"/>
      <c r="E579" s="239"/>
      <c r="F579" s="239"/>
      <c r="G579" s="240"/>
      <c r="H579" s="241"/>
      <c r="I579" s="242">
        <f>IF(G579=Precios!$CJ$4,Precios!$CK$4,IF(G579=Precios!$CJ$5,Precios!$CK$5,IF(G579=Precios!$CJ$6,Precios!$CK$6,IF(G579=Precios!$CJ$7,Precios!$CK$7,IF(G579=Precios!$CJ$8,Precios!$CK$8,IF(G579=Precios!$CJ$9,Precios!$CK$9,IF(G579=Precios!$CJ$10,Precios!$CK$10,IF(G579=Precios!$CJ$11,Precios!$CK$11,IF(G579=Precios!$CJ$12,Precios!$CK$12,IF(G579=Precios!$CJ$1105,Precios!$CK$1105,IF(G579=Precios!$CJ$14,Precios!$CK$14,IF(G579=Precios!$CJ$15,Precios!$CK$15,IF(G579=Precios!$CJ$16,Precios!$CK$16,IF(G579=Precios!$CJ$17,Precios!$CK$17,IF(G579=Precios!$CJ$18,Precios!$CK$18,0)))))))))))))))</f>
        <v>0</v>
      </c>
      <c r="J579" s="241"/>
      <c r="K579" s="243">
        <f>+IF(J579=1,I579,IF(J579=2,I579*(1-Precios!$CP$3),0))</f>
        <v>0</v>
      </c>
      <c r="L579" s="243">
        <f t="shared" si="38"/>
        <v>0</v>
      </c>
      <c r="M579" s="272"/>
      <c r="N579" s="273"/>
      <c r="O579" s="273"/>
      <c r="P579" s="273"/>
      <c r="Q579" s="273"/>
      <c r="R579" s="273"/>
      <c r="S579" s="273"/>
      <c r="T579" s="273"/>
      <c r="U579" s="274"/>
      <c r="V579" s="273"/>
      <c r="W579" s="273"/>
      <c r="X579" s="273"/>
      <c r="Y579" s="281">
        <f>IF(G579=Precios!$CJ$4,Precios!$CM$4,IF(G579=Precios!$CJ$5,Precios!$CM$5,IF(G579=Precios!$CJ$6,Precios!$CM$6,IF(G579=Precios!$CJ$7,Precios!$CM$7,IF(G579=Precios!$CJ$8,Precios!$CM$8,IF(G579=Precios!$CJ$9,Precios!$CM$9,IF(G579=Precios!$CJ$10,Precios!$CM$10,IF(G579=Precios!$CJ$11,Precios!$CM$11,IF(G579=Precios!$CJ$12,Precios!$CM$12,IF(G579=Precios!$CJ$1105,Precios!$CM$1105,IF(G579=Precios!$CJ$14,Precios!$CM$14,IF(G579=Precios!$CJ$15,Precios!$CM$15,IF(G579=Precios!$CJ$16,Precios!$CM$16,IF(G579=Precios!$CJ$17,Precios!$CM$17,IF(G579=Precios!$CJ$18,Precios!$CM$18,0)))))))))))))))*H579</f>
        <v>0</v>
      </c>
      <c r="Z579" s="275"/>
      <c r="AA579" s="276"/>
    </row>
    <row r="580" spans="1:27" x14ac:dyDescent="0.25">
      <c r="A580" s="225"/>
      <c r="B580" s="226"/>
      <c r="C580" s="227"/>
      <c r="D580" s="228"/>
      <c r="E580" s="228"/>
      <c r="F580" s="228"/>
      <c r="G580" s="230"/>
      <c r="H580" s="231"/>
      <c r="I580" s="232">
        <f>IF(G580=Precios!$CJ$4,Precios!$CK$4,IF(G580=Precios!$CJ$5,Precios!$CK$5,IF(G580=Precios!$CJ$6,Precios!$CK$6,IF(G580=Precios!$CJ$7,Precios!$CK$7,IF(G580=Precios!$CJ$8,Precios!$CK$8,IF(G580=Precios!$CJ$9,Precios!$CK$9,IF(G580=Precios!$CJ$10,Precios!$CK$10,IF(G580=Precios!$CJ$11,Precios!$CK$11,IF(G580=Precios!$CJ$12,Precios!$CK$12,IF(G580=Precios!$CJ$1105,Precios!$CK$1105,IF(G580=Precios!$CJ$14,Precios!$CK$14,IF(G580=Precios!$CJ$15,Precios!$CK$15,IF(G580=Precios!$CJ$16,Precios!$CK$16,IF(G580=Precios!$CJ$17,Precios!$CK$17,IF(G580=Precios!$CJ$18,Precios!$CK$18,0)))))))))))))))</f>
        <v>0</v>
      </c>
      <c r="J580" s="230"/>
      <c r="K580" s="233">
        <f>+IF(J580=1,I580,IF(J580=2,I580*(1-Precios!$CP$3),0))</f>
        <v>0</v>
      </c>
      <c r="L580" s="233">
        <f t="shared" si="38"/>
        <v>0</v>
      </c>
      <c r="M580" s="259">
        <f>+SUM(L580:L584)</f>
        <v>0</v>
      </c>
      <c r="N580" s="260">
        <f>+M580+P580+R580+S580</f>
        <v>0</v>
      </c>
      <c r="O580" s="261">
        <f>+IF(J580=1,N580*$O$549,0)</f>
        <v>0</v>
      </c>
      <c r="P580" s="262"/>
      <c r="Q580" s="263">
        <f>+N580-SUM(O580:P580)</f>
        <v>0</v>
      </c>
      <c r="R580" s="262"/>
      <c r="S580" s="262"/>
      <c r="T580" s="262"/>
      <c r="U580" s="264" t="e">
        <f>+(+O580+#REF!)/M580</f>
        <v>#REF!</v>
      </c>
      <c r="V580" s="265">
        <f>+Q580-SUM(R580:T580)</f>
        <v>0</v>
      </c>
      <c r="W580" s="266">
        <f>IF(J580=2,V580,0)</f>
        <v>0</v>
      </c>
      <c r="X580" s="267">
        <f>IF(J580=1,V580,0)</f>
        <v>0</v>
      </c>
      <c r="Y580" s="268">
        <f>IF(G580=Precios!$CJ$4,Precios!$CM$4,IF(G580=Precios!$CJ$5,Precios!$CM$5,IF(G580=Precios!$CJ$6,Precios!$CM$6,IF(G580=Precios!$CJ$7,Precios!$CM$7,IF(G580=Precios!$CJ$8,Precios!$CM$8,IF(G580=Precios!$CJ$9,Precios!$CM$9,IF(G580=Precios!$CJ$10,Precios!$CM$10,IF(G580=Precios!$CJ$11,Precios!$CM$11,IF(G580=Precios!$CJ$12,Precios!$CM$12,IF(G580=Precios!$CJ$1105,Precios!$CM$1105,IF(G580=Precios!$CJ$14,Precios!$CM$14,IF(G580=Precios!$CJ$15,Precios!$CM$15,IF(G580=Precios!$CJ$16,Precios!$CM$16,IF(G580=Precios!$CJ$17,Precios!$CM$17,IF(G580=Precios!$CJ$18,Precios!$CM$18,0)))))))))))))))*H580</f>
        <v>0</v>
      </c>
      <c r="Z580" s="269">
        <f>+V580-SUM(Y580:Y584)</f>
        <v>0</v>
      </c>
      <c r="AA580" s="270" t="e">
        <f>+Z580/M580</f>
        <v>#DIV/0!</v>
      </c>
    </row>
    <row r="581" spans="1:27" x14ac:dyDescent="0.25">
      <c r="A581" s="234"/>
      <c r="B581" s="40"/>
      <c r="C581" s="41"/>
      <c r="D581" s="42"/>
      <c r="E581" s="42"/>
      <c r="F581" s="42"/>
      <c r="G581" s="48"/>
      <c r="H581" s="50"/>
      <c r="I581" s="168">
        <f>IF(G581=Precios!$CJ$4,Precios!$CK$4,IF(G581=Precios!$CJ$5,Precios!$CK$5,IF(G581=Precios!$CJ$6,Precios!$CK$6,IF(G581=Precios!$CJ$7,Precios!$CK$7,IF(G581=Precios!$CJ$8,Precios!$CK$8,IF(G581=Precios!$CJ$9,Precios!$CK$9,IF(G581=Precios!$CJ$10,Precios!$CK$10,IF(G581=Precios!$CJ$11,Precios!$CK$11,IF(G581=Precios!$CJ$12,Precios!$CK$12,IF(G581=Precios!$CJ$1105,Precios!$CK$1105,IF(G581=Precios!$CJ$14,Precios!$CK$14,IF(G581=Precios!$CJ$15,Precios!$CK$15,IF(G581=Precios!$CJ$16,Precios!$CK$16,IF(G581=Precios!$CJ$17,Precios!$CK$17,IF(G581=Precios!$CJ$18,Precios!$CK$18,0)))))))))))))))</f>
        <v>0</v>
      </c>
      <c r="J581" s="50"/>
      <c r="K581" s="169">
        <f>+IF(J581=1,I581,IF(J581=2,I581*(1-Precios!$CP$3),0))</f>
        <v>0</v>
      </c>
      <c r="L581" s="169">
        <f t="shared" si="38"/>
        <v>0</v>
      </c>
      <c r="M581" s="49"/>
      <c r="N581" s="43"/>
      <c r="O581" s="43"/>
      <c r="P581" s="43"/>
      <c r="Q581" s="43"/>
      <c r="R581" s="43"/>
      <c r="S581" s="43"/>
      <c r="T581" s="43"/>
      <c r="U581" s="91"/>
      <c r="V581" s="43"/>
      <c r="W581" s="43"/>
      <c r="X581" s="43"/>
      <c r="Y581" s="38">
        <f>IF(G581=Precios!$CJ$4,Precios!$CM$4,IF(G581=Precios!$CJ$5,Precios!$CM$5,IF(G581=Precios!$CJ$6,Precios!$CM$6,IF(G581=Precios!$CJ$7,Precios!$CM$7,IF(G581=Precios!$CJ$8,Precios!$CM$8,IF(G581=Precios!$CJ$9,Precios!$CM$9,IF(G581=Precios!$CJ$10,Precios!$CM$10,IF(G581=Precios!$CJ$11,Precios!$CM$11,IF(G581=Precios!$CJ$12,Precios!$CM$12,IF(G581=Precios!$CJ$1105,Precios!$CM$1105,IF(G581=Precios!$CJ$14,Precios!$CM$14,IF(G581=Precios!$CJ$15,Precios!$CM$15,IF(G581=Precios!$CJ$16,Precios!$CM$16,IF(G581=Precios!$CJ$17,Precios!$CM$17,IF(G581=Precios!$CJ$18,Precios!$CM$18,0)))))))))))))))*H581</f>
        <v>0</v>
      </c>
      <c r="Z581" s="46"/>
      <c r="AA581" s="271"/>
    </row>
    <row r="582" spans="1:27" x14ac:dyDescent="0.25">
      <c r="A582" s="234"/>
      <c r="B582" s="40"/>
      <c r="C582" s="41"/>
      <c r="D582" s="42"/>
      <c r="E582" s="42"/>
      <c r="F582" s="42"/>
      <c r="G582" s="48"/>
      <c r="H582" s="50"/>
      <c r="I582" s="168">
        <f>IF(G582=Precios!$CJ$4,Precios!$CK$4,IF(G582=Precios!$CJ$5,Precios!$CK$5,IF(G582=Precios!$CJ$6,Precios!$CK$6,IF(G582=Precios!$CJ$7,Precios!$CK$7,IF(G582=Precios!$CJ$8,Precios!$CK$8,IF(G582=Precios!$CJ$9,Precios!$CK$9,IF(G582=Precios!$CJ$10,Precios!$CK$10,IF(G582=Precios!$CJ$11,Precios!$CK$11,IF(G582=Precios!$CJ$12,Precios!$CK$12,IF(G582=Precios!$CJ$1105,Precios!$CK$1105,IF(G582=Precios!$CJ$14,Precios!$CK$14,IF(G582=Precios!$CJ$15,Precios!$CK$15,IF(G582=Precios!$CJ$16,Precios!$CK$16,IF(G582=Precios!$CJ$17,Precios!$CK$17,IF(G582=Precios!$CJ$18,Precios!$CK$18,0)))))))))))))))</f>
        <v>0</v>
      </c>
      <c r="J582" s="50"/>
      <c r="K582" s="169">
        <f>+IF(J582=1,I582,IF(J582=2,I582*(1-Precios!$CP$3),0))</f>
        <v>0</v>
      </c>
      <c r="L582" s="169">
        <f t="shared" si="38"/>
        <v>0</v>
      </c>
      <c r="M582" s="49"/>
      <c r="N582" s="43"/>
      <c r="O582" s="43"/>
      <c r="P582" s="43"/>
      <c r="Q582" s="43"/>
      <c r="R582" s="43"/>
      <c r="S582" s="43"/>
      <c r="T582" s="43"/>
      <c r="U582" s="91"/>
      <c r="V582" s="43"/>
      <c r="W582" s="43"/>
      <c r="X582" s="43"/>
      <c r="Y582" s="38">
        <f>IF(G582=Precios!$CJ$4,Precios!$CM$4,IF(G582=Precios!$CJ$5,Precios!$CM$5,IF(G582=Precios!$CJ$6,Precios!$CM$6,IF(G582=Precios!$CJ$7,Precios!$CM$7,IF(G582=Precios!$CJ$8,Precios!$CM$8,IF(G582=Precios!$CJ$9,Precios!$CM$9,IF(G582=Precios!$CJ$10,Precios!$CM$10,IF(G582=Precios!$CJ$11,Precios!$CM$11,IF(G582=Precios!$CJ$12,Precios!$CM$12,IF(G582=Precios!$CJ$1105,Precios!$CM$1105,IF(G582=Precios!$CJ$14,Precios!$CM$14,IF(G582=Precios!$CJ$15,Precios!$CM$15,IF(G582=Precios!$CJ$16,Precios!$CM$16,IF(G582=Precios!$CJ$17,Precios!$CM$17,IF(G582=Precios!$CJ$18,Precios!$CM$18,0)))))))))))))))*H582</f>
        <v>0</v>
      </c>
      <c r="Z582" s="46"/>
      <c r="AA582" s="271"/>
    </row>
    <row r="583" spans="1:27" x14ac:dyDescent="0.25">
      <c r="A583" s="234"/>
      <c r="B583" s="40"/>
      <c r="C583" s="41"/>
      <c r="D583" s="42"/>
      <c r="E583" s="42"/>
      <c r="F583" s="42"/>
      <c r="G583" s="48"/>
      <c r="H583" s="50"/>
      <c r="I583" s="168">
        <f>IF(G583=Precios!$CJ$4,Precios!$CK$4,IF(G583=Precios!$CJ$5,Precios!$CK$5,IF(G583=Precios!$CJ$6,Precios!$CK$6,IF(G583=Precios!$CJ$7,Precios!$CK$7,IF(G583=Precios!$CJ$8,Precios!$CK$8,IF(G583=Precios!$CJ$9,Precios!$CK$9,IF(G583=Precios!$CJ$10,Precios!$CK$10,IF(G583=Precios!$CJ$11,Precios!$CK$11,IF(G583=Precios!$CJ$12,Precios!$CK$12,IF(G583=Precios!$CJ$1105,Precios!$CK$1105,IF(G583=Precios!$CJ$14,Precios!$CK$14,IF(G583=Precios!$CJ$15,Precios!$CK$15,IF(G583=Precios!$CJ$16,Precios!$CK$16,IF(G583=Precios!$CJ$17,Precios!$CK$17,IF(G583=Precios!$CJ$18,Precios!$CK$18,0)))))))))))))))</f>
        <v>0</v>
      </c>
      <c r="J583" s="50"/>
      <c r="K583" s="169">
        <f>+IF(J583=1,I583,IF(J583=2,I583*(1-Precios!$CP$3),0))</f>
        <v>0</v>
      </c>
      <c r="L583" s="169">
        <f t="shared" si="38"/>
        <v>0</v>
      </c>
      <c r="M583" s="49"/>
      <c r="N583" s="43"/>
      <c r="O583" s="43"/>
      <c r="P583" s="43"/>
      <c r="Q583" s="43"/>
      <c r="R583" s="43"/>
      <c r="S583" s="43"/>
      <c r="T583" s="43"/>
      <c r="U583" s="91"/>
      <c r="V583" s="43"/>
      <c r="W583" s="43"/>
      <c r="X583" s="43"/>
      <c r="Y583" s="38">
        <f>IF(G583=Precios!$CJ$4,Precios!$CM$4,IF(G583=Precios!$CJ$5,Precios!$CM$5,IF(G583=Precios!$CJ$6,Precios!$CM$6,IF(G583=Precios!$CJ$7,Precios!$CM$7,IF(G583=Precios!$CJ$8,Precios!$CM$8,IF(G583=Precios!$CJ$9,Precios!$CM$9,IF(G583=Precios!$CJ$10,Precios!$CM$10,IF(G583=Precios!$CJ$11,Precios!$CM$11,IF(G583=Precios!$CJ$12,Precios!$CM$12,IF(G583=Precios!$CJ$1105,Precios!$CM$1105,IF(G583=Precios!$CJ$14,Precios!$CM$14,IF(G583=Precios!$CJ$15,Precios!$CM$15,IF(G583=Precios!$CJ$16,Precios!$CM$16,IF(G583=Precios!$CJ$17,Precios!$CM$17,IF(G583=Precios!$CJ$18,Precios!$CM$18,0)))))))))))))))*H583</f>
        <v>0</v>
      </c>
      <c r="Z583" s="46"/>
      <c r="AA583" s="271"/>
    </row>
    <row r="584" spans="1:27" ht="15.75" thickBot="1" x14ac:dyDescent="0.3">
      <c r="A584" s="236"/>
      <c r="B584" s="237"/>
      <c r="C584" s="247"/>
      <c r="D584" s="239"/>
      <c r="E584" s="239"/>
      <c r="F584" s="239"/>
      <c r="G584" s="240"/>
      <c r="H584" s="241"/>
      <c r="I584" s="242">
        <f>IF(G584=Precios!$CJ$4,Precios!$CK$4,IF(G584=Precios!$CJ$5,Precios!$CK$5,IF(G584=Precios!$CJ$6,Precios!$CK$6,IF(G584=Precios!$CJ$7,Precios!$CK$7,IF(G584=Precios!$CJ$8,Precios!$CK$8,IF(G584=Precios!$CJ$9,Precios!$CK$9,IF(G584=Precios!$CJ$10,Precios!$CK$10,IF(G584=Precios!$CJ$11,Precios!$CK$11,IF(G584=Precios!$CJ$12,Precios!$CK$12,IF(G584=Precios!$CJ$1105,Precios!$CK$1105,IF(G584=Precios!$CJ$14,Precios!$CK$14,IF(G584=Precios!$CJ$15,Precios!$CK$15,IF(G584=Precios!$CJ$16,Precios!$CK$16,IF(G584=Precios!$CJ$17,Precios!$CK$17,IF(G584=Precios!$CJ$18,Precios!$CK$18,0)))))))))))))))</f>
        <v>0</v>
      </c>
      <c r="J584" s="241"/>
      <c r="K584" s="243">
        <f>+IF(J584=1,I584,IF(J584=2,I584*(1-Precios!$CP$3),0))</f>
        <v>0</v>
      </c>
      <c r="L584" s="243">
        <f t="shared" si="38"/>
        <v>0</v>
      </c>
      <c r="M584" s="272"/>
      <c r="N584" s="273"/>
      <c r="O584" s="273"/>
      <c r="P584" s="273"/>
      <c r="Q584" s="273"/>
      <c r="R584" s="273"/>
      <c r="S584" s="273"/>
      <c r="T584" s="273"/>
      <c r="U584" s="274"/>
      <c r="V584" s="273"/>
      <c r="W584" s="273"/>
      <c r="X584" s="273"/>
      <c r="Y584" s="281">
        <f>IF(G584=Precios!$CJ$4,Precios!$CM$4,IF(G584=Precios!$CJ$5,Precios!$CM$5,IF(G584=Precios!$CJ$6,Precios!$CM$6,IF(G584=Precios!$CJ$7,Precios!$CM$7,IF(G584=Precios!$CJ$8,Precios!$CM$8,IF(G584=Precios!$CJ$9,Precios!$CM$9,IF(G584=Precios!$CJ$10,Precios!$CM$10,IF(G584=Precios!$CJ$11,Precios!$CM$11,IF(G584=Precios!$CJ$12,Precios!$CM$12,IF(G584=Precios!$CJ$1105,Precios!$CM$1105,IF(G584=Precios!$CJ$14,Precios!$CM$14,IF(G584=Precios!$CJ$15,Precios!$CM$15,IF(G584=Precios!$CJ$16,Precios!$CM$16,IF(G584=Precios!$CJ$17,Precios!$CM$17,IF(G584=Precios!$CJ$18,Precios!$CM$18,0)))))))))))))))*H584</f>
        <v>0</v>
      </c>
      <c r="Z584" s="275"/>
      <c r="AA584" s="276"/>
    </row>
    <row r="585" spans="1:27" x14ac:dyDescent="0.25">
      <c r="A585" s="225"/>
      <c r="B585" s="226"/>
      <c r="C585" s="227"/>
      <c r="D585" s="228"/>
      <c r="E585" s="228"/>
      <c r="F585" s="228"/>
      <c r="G585" s="230"/>
      <c r="H585" s="231"/>
      <c r="I585" s="232">
        <f>IF(G585=Precios!$CJ$4,Precios!$CK$4,IF(G585=Precios!$CJ$5,Precios!$CK$5,IF(G585=Precios!$CJ$6,Precios!$CK$6,IF(G585=Precios!$CJ$7,Precios!$CK$7,IF(G585=Precios!$CJ$8,Precios!$CK$8,IF(G585=Precios!$CJ$9,Precios!$CK$9,IF(G585=Precios!$CJ$10,Precios!$CK$10,IF(G585=Precios!$CJ$11,Precios!$CK$11,IF(G585=Precios!$CJ$12,Precios!$CK$12,IF(G585=Precios!$CJ$1105,Precios!$CK$1105,IF(G585=Precios!$CJ$14,Precios!$CK$14,IF(G585=Precios!$CJ$15,Precios!$CK$15,IF(G585=Precios!$CJ$16,Precios!$CK$16,IF(G585=Precios!$CJ$17,Precios!$CK$17,IF(G585=Precios!$CJ$18,Precios!$CK$18,0)))))))))))))))</f>
        <v>0</v>
      </c>
      <c r="J585" s="230"/>
      <c r="K585" s="233">
        <f>+IF(J585=1,I585,IF(J585=2,I585*(1-Precios!$CP$3),0))</f>
        <v>0</v>
      </c>
      <c r="L585" s="233">
        <f t="shared" si="38"/>
        <v>0</v>
      </c>
      <c r="M585" s="259">
        <f>+SUM(L585:L589)</f>
        <v>0</v>
      </c>
      <c r="N585" s="260">
        <f>+M585+P585+R585+S585</f>
        <v>0</v>
      </c>
      <c r="O585" s="261">
        <f>+IF(J585=1,N585*$O$549,0)</f>
        <v>0</v>
      </c>
      <c r="P585" s="262"/>
      <c r="Q585" s="263">
        <f>+N585-SUM(O585:P585)</f>
        <v>0</v>
      </c>
      <c r="R585" s="262"/>
      <c r="S585" s="262"/>
      <c r="T585" s="262"/>
      <c r="U585" s="264" t="e">
        <f>+(+O585+#REF!)/M585</f>
        <v>#REF!</v>
      </c>
      <c r="V585" s="265">
        <f>+Q585-SUM(R585:T585)</f>
        <v>0</v>
      </c>
      <c r="W585" s="266">
        <f>IF(J585=2,V585,0)</f>
        <v>0</v>
      </c>
      <c r="X585" s="267">
        <f>IF(J585=1,V585,0)</f>
        <v>0</v>
      </c>
      <c r="Y585" s="268">
        <f>IF(G585=Precios!$CJ$4,Precios!$CM$4,IF(G585=Precios!$CJ$5,Precios!$CM$5,IF(G585=Precios!$CJ$6,Precios!$CM$6,IF(G585=Precios!$CJ$7,Precios!$CM$7,IF(G585=Precios!$CJ$8,Precios!$CM$8,IF(G585=Precios!$CJ$9,Precios!$CM$9,IF(G585=Precios!$CJ$10,Precios!$CM$10,IF(G585=Precios!$CJ$11,Precios!$CM$11,IF(G585=Precios!$CJ$12,Precios!$CM$12,IF(G585=Precios!$CJ$1105,Precios!$CM$1105,IF(G585=Precios!$CJ$14,Precios!$CM$14,IF(G585=Precios!$CJ$15,Precios!$CM$15,IF(G585=Precios!$CJ$16,Precios!$CM$16,IF(G585=Precios!$CJ$17,Precios!$CM$17,IF(G585=Precios!$CJ$18,Precios!$CM$18,0)))))))))))))))*H585</f>
        <v>0</v>
      </c>
      <c r="Z585" s="269">
        <f>+V585-SUM(Y585:Y589)</f>
        <v>0</v>
      </c>
      <c r="AA585" s="270" t="e">
        <f>+Z585/M585</f>
        <v>#DIV/0!</v>
      </c>
    </row>
    <row r="586" spans="1:27" x14ac:dyDescent="0.25">
      <c r="A586" s="234"/>
      <c r="B586" s="40"/>
      <c r="C586" s="41"/>
      <c r="D586" s="42"/>
      <c r="E586" s="42"/>
      <c r="F586" s="42"/>
      <c r="G586" s="48"/>
      <c r="H586" s="50"/>
      <c r="I586" s="168">
        <f>IF(G586=Precios!$CJ$4,Precios!$CK$4,IF(G586=Precios!$CJ$5,Precios!$CK$5,IF(G586=Precios!$CJ$6,Precios!$CK$6,IF(G586=Precios!$CJ$7,Precios!$CK$7,IF(G586=Precios!$CJ$8,Precios!$CK$8,IF(G586=Precios!$CJ$9,Precios!$CK$9,IF(G586=Precios!$CJ$10,Precios!$CK$10,IF(G586=Precios!$CJ$11,Precios!$CK$11,IF(G586=Precios!$CJ$12,Precios!$CK$12,IF(G586=Precios!$CJ$1105,Precios!$CK$1105,IF(G586=Precios!$CJ$14,Precios!$CK$14,IF(G586=Precios!$CJ$15,Precios!$CK$15,IF(G586=Precios!$CJ$16,Precios!$CK$16,IF(G586=Precios!$CJ$17,Precios!$CK$17,IF(G586=Precios!$CJ$18,Precios!$CK$18,0)))))))))))))))</f>
        <v>0</v>
      </c>
      <c r="J586" s="50"/>
      <c r="K586" s="169">
        <f>+IF(J586=1,I586,IF(J586=2,I586*(1-Precios!$CP$3),0))</f>
        <v>0</v>
      </c>
      <c r="L586" s="169">
        <f t="shared" si="38"/>
        <v>0</v>
      </c>
      <c r="M586" s="49"/>
      <c r="N586" s="43"/>
      <c r="O586" s="43"/>
      <c r="P586" s="43"/>
      <c r="Q586" s="43"/>
      <c r="R586" s="43"/>
      <c r="S586" s="43"/>
      <c r="T586" s="43"/>
      <c r="U586" s="91"/>
      <c r="V586" s="43"/>
      <c r="W586" s="43"/>
      <c r="X586" s="43"/>
      <c r="Y586" s="38">
        <f>IF(G586=Precios!$CJ$4,Precios!$CM$4,IF(G586=Precios!$CJ$5,Precios!$CM$5,IF(G586=Precios!$CJ$6,Precios!$CM$6,IF(G586=Precios!$CJ$7,Precios!$CM$7,IF(G586=Precios!$CJ$8,Precios!$CM$8,IF(G586=Precios!$CJ$9,Precios!$CM$9,IF(G586=Precios!$CJ$10,Precios!$CM$10,IF(G586=Precios!$CJ$11,Precios!$CM$11,IF(G586=Precios!$CJ$12,Precios!$CM$12,IF(G586=Precios!$CJ$1105,Precios!$CM$1105,IF(G586=Precios!$CJ$14,Precios!$CM$14,IF(G586=Precios!$CJ$15,Precios!$CM$15,IF(G586=Precios!$CJ$16,Precios!$CM$16,IF(G586=Precios!$CJ$17,Precios!$CM$17,IF(G586=Precios!$CJ$18,Precios!$CM$18,0)))))))))))))))*H586</f>
        <v>0</v>
      </c>
      <c r="Z586" s="46"/>
      <c r="AA586" s="271"/>
    </row>
    <row r="587" spans="1:27" x14ac:dyDescent="0.25">
      <c r="A587" s="234"/>
      <c r="B587" s="40"/>
      <c r="C587" s="41"/>
      <c r="D587" s="42"/>
      <c r="E587" s="42"/>
      <c r="F587" s="42"/>
      <c r="G587" s="48"/>
      <c r="H587" s="50"/>
      <c r="I587" s="168">
        <f>IF(G587=Precios!$CJ$4,Precios!$CK$4,IF(G587=Precios!$CJ$5,Precios!$CK$5,IF(G587=Precios!$CJ$6,Precios!$CK$6,IF(G587=Precios!$CJ$7,Precios!$CK$7,IF(G587=Precios!$CJ$8,Precios!$CK$8,IF(G587=Precios!$CJ$9,Precios!$CK$9,IF(G587=Precios!$CJ$10,Precios!$CK$10,IF(G587=Precios!$CJ$11,Precios!$CK$11,IF(G587=Precios!$CJ$12,Precios!$CK$12,IF(G587=Precios!$CJ$1105,Precios!$CK$1105,IF(G587=Precios!$CJ$14,Precios!$CK$14,IF(G587=Precios!$CJ$15,Precios!$CK$15,IF(G587=Precios!$CJ$16,Precios!$CK$16,IF(G587=Precios!$CJ$17,Precios!$CK$17,IF(G587=Precios!$CJ$18,Precios!$CK$18,0)))))))))))))))</f>
        <v>0</v>
      </c>
      <c r="J587" s="50"/>
      <c r="K587" s="169">
        <f>+IF(J587=1,I587,IF(J587=2,I587*(1-Precios!$CP$3),0))</f>
        <v>0</v>
      </c>
      <c r="L587" s="169">
        <f t="shared" si="38"/>
        <v>0</v>
      </c>
      <c r="M587" s="49"/>
      <c r="N587" s="43"/>
      <c r="O587" s="43"/>
      <c r="P587" s="43"/>
      <c r="Q587" s="43"/>
      <c r="R587" s="43"/>
      <c r="S587" s="43"/>
      <c r="T587" s="43"/>
      <c r="U587" s="91"/>
      <c r="V587" s="43"/>
      <c r="W587" s="43"/>
      <c r="X587" s="43"/>
      <c r="Y587" s="38">
        <f>IF(G587=Precios!$CJ$4,Precios!$CM$4,IF(G587=Precios!$CJ$5,Precios!$CM$5,IF(G587=Precios!$CJ$6,Precios!$CM$6,IF(G587=Precios!$CJ$7,Precios!$CM$7,IF(G587=Precios!$CJ$8,Precios!$CM$8,IF(G587=Precios!$CJ$9,Precios!$CM$9,IF(G587=Precios!$CJ$10,Precios!$CM$10,IF(G587=Precios!$CJ$11,Precios!$CM$11,IF(G587=Precios!$CJ$12,Precios!$CM$12,IF(G587=Precios!$CJ$1105,Precios!$CM$1105,IF(G587=Precios!$CJ$14,Precios!$CM$14,IF(G587=Precios!$CJ$15,Precios!$CM$15,IF(G587=Precios!$CJ$16,Precios!$CM$16,IF(G587=Precios!$CJ$17,Precios!$CM$17,IF(G587=Precios!$CJ$18,Precios!$CM$18,0)))))))))))))))*H587</f>
        <v>0</v>
      </c>
      <c r="Z587" s="46"/>
      <c r="AA587" s="271"/>
    </row>
    <row r="588" spans="1:27" x14ac:dyDescent="0.25">
      <c r="A588" s="234"/>
      <c r="B588" s="40"/>
      <c r="C588" s="41"/>
      <c r="D588" s="42"/>
      <c r="E588" s="42"/>
      <c r="F588" s="42"/>
      <c r="G588" s="48"/>
      <c r="H588" s="50"/>
      <c r="I588" s="168">
        <f>IF(G588=Precios!$CJ$4,Precios!$CK$4,IF(G588=Precios!$CJ$5,Precios!$CK$5,IF(G588=Precios!$CJ$6,Precios!$CK$6,IF(G588=Precios!$CJ$7,Precios!$CK$7,IF(G588=Precios!$CJ$8,Precios!$CK$8,IF(G588=Precios!$CJ$9,Precios!$CK$9,IF(G588=Precios!$CJ$10,Precios!$CK$10,IF(G588=Precios!$CJ$11,Precios!$CK$11,IF(G588=Precios!$CJ$12,Precios!$CK$12,IF(G588=Precios!$CJ$1105,Precios!$CK$1105,IF(G588=Precios!$CJ$14,Precios!$CK$14,IF(G588=Precios!$CJ$15,Precios!$CK$15,IF(G588=Precios!$CJ$16,Precios!$CK$16,IF(G588=Precios!$CJ$17,Precios!$CK$17,IF(G588=Precios!$CJ$18,Precios!$CK$18,0)))))))))))))))</f>
        <v>0</v>
      </c>
      <c r="J588" s="50"/>
      <c r="K588" s="169">
        <f>+IF(J588=1,I588,IF(J588=2,I588*(1-Precios!$CP$3),0))</f>
        <v>0</v>
      </c>
      <c r="L588" s="169">
        <f t="shared" si="38"/>
        <v>0</v>
      </c>
      <c r="M588" s="49"/>
      <c r="N588" s="43"/>
      <c r="O588" s="43"/>
      <c r="P588" s="43"/>
      <c r="Q588" s="43"/>
      <c r="R588" s="43"/>
      <c r="S588" s="43"/>
      <c r="T588" s="43"/>
      <c r="U588" s="91"/>
      <c r="V588" s="43"/>
      <c r="W588" s="43"/>
      <c r="X588" s="43"/>
      <c r="Y588" s="38">
        <f>IF(G588=Precios!$CJ$4,Precios!$CM$4,IF(G588=Precios!$CJ$5,Precios!$CM$5,IF(G588=Precios!$CJ$6,Precios!$CM$6,IF(G588=Precios!$CJ$7,Precios!$CM$7,IF(G588=Precios!$CJ$8,Precios!$CM$8,IF(G588=Precios!$CJ$9,Precios!$CM$9,IF(G588=Precios!$CJ$10,Precios!$CM$10,IF(G588=Precios!$CJ$11,Precios!$CM$11,IF(G588=Precios!$CJ$12,Precios!$CM$12,IF(G588=Precios!$CJ$1105,Precios!$CM$1105,IF(G588=Precios!$CJ$14,Precios!$CM$14,IF(G588=Precios!$CJ$15,Precios!$CM$15,IF(G588=Precios!$CJ$16,Precios!$CM$16,IF(G588=Precios!$CJ$17,Precios!$CM$17,IF(G588=Precios!$CJ$18,Precios!$CM$18,0)))))))))))))))*H588</f>
        <v>0</v>
      </c>
      <c r="Z588" s="46"/>
      <c r="AA588" s="271"/>
    </row>
    <row r="589" spans="1:27" ht="15.75" thickBot="1" x14ac:dyDescent="0.3">
      <c r="A589" s="236"/>
      <c r="B589" s="237"/>
      <c r="C589" s="247"/>
      <c r="D589" s="239"/>
      <c r="E589" s="239"/>
      <c r="F589" s="239"/>
      <c r="G589" s="240"/>
      <c r="H589" s="241"/>
      <c r="I589" s="242">
        <f>IF(G589=Precios!$CJ$4,Precios!$CK$4,IF(G589=Precios!$CJ$5,Precios!$CK$5,IF(G589=Precios!$CJ$6,Precios!$CK$6,IF(G589=Precios!$CJ$7,Precios!$CK$7,IF(G589=Precios!$CJ$8,Precios!$CK$8,IF(G589=Precios!$CJ$9,Precios!$CK$9,IF(G589=Precios!$CJ$10,Precios!$CK$10,IF(G589=Precios!$CJ$11,Precios!$CK$11,IF(G589=Precios!$CJ$12,Precios!$CK$12,IF(G589=Precios!$CJ$1105,Precios!$CK$1105,IF(G589=Precios!$CJ$14,Precios!$CK$14,IF(G589=Precios!$CJ$15,Precios!$CK$15,IF(G589=Precios!$CJ$16,Precios!$CK$16,IF(G589=Precios!$CJ$17,Precios!$CK$17,IF(G589=Precios!$CJ$18,Precios!$CK$18,0)))))))))))))))</f>
        <v>0</v>
      </c>
      <c r="J589" s="241"/>
      <c r="K589" s="243">
        <f>+IF(J589=1,I589,IF(J589=2,I589*(1-Precios!$CP$3),0))</f>
        <v>0</v>
      </c>
      <c r="L589" s="243">
        <f t="shared" si="38"/>
        <v>0</v>
      </c>
      <c r="M589" s="272"/>
      <c r="N589" s="273"/>
      <c r="O589" s="273"/>
      <c r="P589" s="273"/>
      <c r="Q589" s="273"/>
      <c r="R589" s="273"/>
      <c r="S589" s="273"/>
      <c r="T589" s="273"/>
      <c r="U589" s="274"/>
      <c r="V589" s="273"/>
      <c r="W589" s="273"/>
      <c r="X589" s="273"/>
      <c r="Y589" s="281">
        <f>IF(G589=Precios!$CJ$4,Precios!$CM$4,IF(G589=Precios!$CJ$5,Precios!$CM$5,IF(G589=Precios!$CJ$6,Precios!$CM$6,IF(G589=Precios!$CJ$7,Precios!$CM$7,IF(G589=Precios!$CJ$8,Precios!$CM$8,IF(G589=Precios!$CJ$9,Precios!$CM$9,IF(G589=Precios!$CJ$10,Precios!$CM$10,IF(G589=Precios!$CJ$11,Precios!$CM$11,IF(G589=Precios!$CJ$12,Precios!$CM$12,IF(G589=Precios!$CJ$1105,Precios!$CM$1105,IF(G589=Precios!$CJ$14,Precios!$CM$14,IF(G589=Precios!$CJ$15,Precios!$CM$15,IF(G589=Precios!$CJ$16,Precios!$CM$16,IF(G589=Precios!$CJ$17,Precios!$CM$17,IF(G589=Precios!$CJ$18,Precios!$CM$18,0)))))))))))))))*H589</f>
        <v>0</v>
      </c>
      <c r="Z589" s="275"/>
      <c r="AA589" s="276"/>
    </row>
    <row r="590" spans="1:27" x14ac:dyDescent="0.25">
      <c r="A590" s="225"/>
      <c r="B590" s="226"/>
      <c r="C590" s="227"/>
      <c r="D590" s="228"/>
      <c r="E590" s="228"/>
      <c r="F590" s="228"/>
      <c r="G590" s="230"/>
      <c r="H590" s="231"/>
      <c r="I590" s="232">
        <f>IF(G590=Precios!$CJ$4,Precios!$CK$4,IF(G590=Precios!$CJ$5,Precios!$CK$5,IF(G590=Precios!$CJ$6,Precios!$CK$6,IF(G590=Precios!$CJ$7,Precios!$CK$7,IF(G590=Precios!$CJ$8,Precios!$CK$8,IF(G590=Precios!$CJ$9,Precios!$CK$9,IF(G590=Precios!$CJ$10,Precios!$CK$10,IF(G590=Precios!$CJ$11,Precios!$CK$11,IF(G590=Precios!$CJ$12,Precios!$CK$12,IF(G590=Precios!$CJ$1105,Precios!$CK$1105,IF(G590=Precios!$CJ$14,Precios!$CK$14,IF(G590=Precios!$CJ$15,Precios!$CK$15,IF(G590=Precios!$CJ$16,Precios!$CK$16,IF(G590=Precios!$CJ$17,Precios!$CK$17,IF(G590=Precios!$CJ$18,Precios!$CK$18,0)))))))))))))))</f>
        <v>0</v>
      </c>
      <c r="J590" s="230"/>
      <c r="K590" s="233">
        <f>+IF(J590=1,I590,IF(J590=2,I590*(1-Precios!$CP$3),0))</f>
        <v>0</v>
      </c>
      <c r="L590" s="233">
        <f t="shared" si="38"/>
        <v>0</v>
      </c>
      <c r="M590" s="259">
        <f>+SUM(L590:L594)</f>
        <v>0</v>
      </c>
      <c r="N590" s="260">
        <f>+M590+P590+R590+S590</f>
        <v>0</v>
      </c>
      <c r="O590" s="261">
        <f>+IF(J590=1,N590*$O$549,0)</f>
        <v>0</v>
      </c>
      <c r="P590" s="262"/>
      <c r="Q590" s="263">
        <f>+N590-SUM(O590:P590)</f>
        <v>0</v>
      </c>
      <c r="R590" s="262"/>
      <c r="S590" s="262"/>
      <c r="T590" s="262"/>
      <c r="U590" s="264" t="e">
        <f>+(+O590+#REF!)/M590</f>
        <v>#REF!</v>
      </c>
      <c r="V590" s="265">
        <f>+Q590-SUM(R590:T590)</f>
        <v>0</v>
      </c>
      <c r="W590" s="266">
        <f>IF(J590=2,V590,0)</f>
        <v>0</v>
      </c>
      <c r="X590" s="267">
        <f>IF(J590=1,V590,0)</f>
        <v>0</v>
      </c>
      <c r="Y590" s="268">
        <f>IF(G590=Precios!$CJ$4,Precios!$CM$4,IF(G590=Precios!$CJ$5,Precios!$CM$5,IF(G590=Precios!$CJ$6,Precios!$CM$6,IF(G590=Precios!$CJ$7,Precios!$CM$7,IF(G590=Precios!$CJ$8,Precios!$CM$8,IF(G590=Precios!$CJ$9,Precios!$CM$9,IF(G590=Precios!$CJ$10,Precios!$CM$10,IF(G590=Precios!$CJ$11,Precios!$CM$11,IF(G590=Precios!$CJ$12,Precios!$CM$12,IF(G590=Precios!$CJ$1105,Precios!$CM$1105,IF(G590=Precios!$CJ$14,Precios!$CM$14,IF(G590=Precios!$CJ$15,Precios!$CM$15,IF(G590=Precios!$CJ$16,Precios!$CM$16,IF(G590=Precios!$CJ$17,Precios!$CM$17,IF(G590=Precios!$CJ$18,Precios!$CM$18,0)))))))))))))))*H590</f>
        <v>0</v>
      </c>
      <c r="Z590" s="269">
        <f>+V590-SUM(Y590:Y594)</f>
        <v>0</v>
      </c>
      <c r="AA590" s="270" t="e">
        <f>+Z590/M590</f>
        <v>#DIV/0!</v>
      </c>
    </row>
    <row r="591" spans="1:27" x14ac:dyDescent="0.25">
      <c r="A591" s="234"/>
      <c r="B591" s="40"/>
      <c r="C591" s="41"/>
      <c r="D591" s="42"/>
      <c r="E591" s="42"/>
      <c r="F591" s="42"/>
      <c r="G591" s="48"/>
      <c r="H591" s="50"/>
      <c r="I591" s="168">
        <f>IF(G591=Precios!$CJ$4,Precios!$CK$4,IF(G591=Precios!$CJ$5,Precios!$CK$5,IF(G591=Precios!$CJ$6,Precios!$CK$6,IF(G591=Precios!$CJ$7,Precios!$CK$7,IF(G591=Precios!$CJ$8,Precios!$CK$8,IF(G591=Precios!$CJ$9,Precios!$CK$9,IF(G591=Precios!$CJ$10,Precios!$CK$10,IF(G591=Precios!$CJ$11,Precios!$CK$11,IF(G591=Precios!$CJ$12,Precios!$CK$12,IF(G591=Precios!$CJ$1105,Precios!$CK$1105,IF(G591=Precios!$CJ$14,Precios!$CK$14,IF(G591=Precios!$CJ$15,Precios!$CK$15,IF(G591=Precios!$CJ$16,Precios!$CK$16,IF(G591=Precios!$CJ$17,Precios!$CK$17,IF(G591=Precios!$CJ$18,Precios!$CK$18,0)))))))))))))))</f>
        <v>0</v>
      </c>
      <c r="J591" s="50"/>
      <c r="K591" s="169">
        <f>+IF(J591=1,I591,IF(J591=2,I591*(1-Precios!$CP$3),0))</f>
        <v>0</v>
      </c>
      <c r="L591" s="169">
        <f t="shared" si="38"/>
        <v>0</v>
      </c>
      <c r="M591" s="49"/>
      <c r="N591" s="43"/>
      <c r="O591" s="43"/>
      <c r="P591" s="43"/>
      <c r="Q591" s="43"/>
      <c r="R591" s="43"/>
      <c r="S591" s="43"/>
      <c r="T591" s="43"/>
      <c r="U591" s="91"/>
      <c r="V591" s="43"/>
      <c r="W591" s="43"/>
      <c r="X591" s="43"/>
      <c r="Y591" s="38">
        <f>IF(G591=Precios!$CJ$4,Precios!$CM$4,IF(G591=Precios!$CJ$5,Precios!$CM$5,IF(G591=Precios!$CJ$6,Precios!$CM$6,IF(G591=Precios!$CJ$7,Precios!$CM$7,IF(G591=Precios!$CJ$8,Precios!$CM$8,IF(G591=Precios!$CJ$9,Precios!$CM$9,IF(G591=Precios!$CJ$10,Precios!$CM$10,IF(G591=Precios!$CJ$11,Precios!$CM$11,IF(G591=Precios!$CJ$12,Precios!$CM$12,IF(G591=Precios!$CJ$1105,Precios!$CM$1105,IF(G591=Precios!$CJ$14,Precios!$CM$14,IF(G591=Precios!$CJ$15,Precios!$CM$15,IF(G591=Precios!$CJ$16,Precios!$CM$16,IF(G591=Precios!$CJ$17,Precios!$CM$17,IF(G591=Precios!$CJ$18,Precios!$CM$18,0)))))))))))))))*H591</f>
        <v>0</v>
      </c>
      <c r="Z591" s="46"/>
      <c r="AA591" s="271"/>
    </row>
    <row r="592" spans="1:27" x14ac:dyDescent="0.25">
      <c r="A592" s="234"/>
      <c r="B592" s="40"/>
      <c r="C592" s="41"/>
      <c r="D592" s="42"/>
      <c r="E592" s="42"/>
      <c r="F592" s="42"/>
      <c r="G592" s="48"/>
      <c r="H592" s="50"/>
      <c r="I592" s="168">
        <f>IF(G592=Precios!$CJ$4,Precios!$CK$4,IF(G592=Precios!$CJ$5,Precios!$CK$5,IF(G592=Precios!$CJ$6,Precios!$CK$6,IF(G592=Precios!$CJ$7,Precios!$CK$7,IF(G592=Precios!$CJ$8,Precios!$CK$8,IF(G592=Precios!$CJ$9,Precios!$CK$9,IF(G592=Precios!$CJ$10,Precios!$CK$10,IF(G592=Precios!$CJ$11,Precios!$CK$11,IF(G592=Precios!$CJ$12,Precios!$CK$12,IF(G592=Precios!$CJ$1105,Precios!$CK$1105,IF(G592=Precios!$CJ$14,Precios!$CK$14,IF(G592=Precios!$CJ$15,Precios!$CK$15,IF(G592=Precios!$CJ$16,Precios!$CK$16,IF(G592=Precios!$CJ$17,Precios!$CK$17,IF(G592=Precios!$CJ$18,Precios!$CK$18,0)))))))))))))))</f>
        <v>0</v>
      </c>
      <c r="J592" s="50"/>
      <c r="K592" s="169">
        <f>+IF(J592=1,I592,IF(J592=2,I592*(1-Precios!$CP$3),0))</f>
        <v>0</v>
      </c>
      <c r="L592" s="169">
        <f t="shared" si="38"/>
        <v>0</v>
      </c>
      <c r="M592" s="49"/>
      <c r="N592" s="43"/>
      <c r="O592" s="43"/>
      <c r="P592" s="43"/>
      <c r="Q592" s="43"/>
      <c r="R592" s="43"/>
      <c r="S592" s="43"/>
      <c r="T592" s="43"/>
      <c r="U592" s="91"/>
      <c r="V592" s="43"/>
      <c r="W592" s="43"/>
      <c r="X592" s="43"/>
      <c r="Y592" s="38">
        <f>IF(G592=Precios!$CJ$4,Precios!$CM$4,IF(G592=Precios!$CJ$5,Precios!$CM$5,IF(G592=Precios!$CJ$6,Precios!$CM$6,IF(G592=Precios!$CJ$7,Precios!$CM$7,IF(G592=Precios!$CJ$8,Precios!$CM$8,IF(G592=Precios!$CJ$9,Precios!$CM$9,IF(G592=Precios!$CJ$10,Precios!$CM$10,IF(G592=Precios!$CJ$11,Precios!$CM$11,IF(G592=Precios!$CJ$12,Precios!$CM$12,IF(G592=Precios!$CJ$1105,Precios!$CM$1105,IF(G592=Precios!$CJ$14,Precios!$CM$14,IF(G592=Precios!$CJ$15,Precios!$CM$15,IF(G592=Precios!$CJ$16,Precios!$CM$16,IF(G592=Precios!$CJ$17,Precios!$CM$17,IF(G592=Precios!$CJ$18,Precios!$CM$18,0)))))))))))))))*H592</f>
        <v>0</v>
      </c>
      <c r="Z592" s="46"/>
      <c r="AA592" s="271"/>
    </row>
    <row r="593" spans="1:27" x14ac:dyDescent="0.25">
      <c r="A593" s="234"/>
      <c r="B593" s="40"/>
      <c r="C593" s="41"/>
      <c r="D593" s="42"/>
      <c r="E593" s="42"/>
      <c r="F593" s="42"/>
      <c r="G593" s="48"/>
      <c r="H593" s="50"/>
      <c r="I593" s="168">
        <f>IF(G593=Precios!$CJ$4,Precios!$CK$4,IF(G593=Precios!$CJ$5,Precios!$CK$5,IF(G593=Precios!$CJ$6,Precios!$CK$6,IF(G593=Precios!$CJ$7,Precios!$CK$7,IF(G593=Precios!$CJ$8,Precios!$CK$8,IF(G593=Precios!$CJ$9,Precios!$CK$9,IF(G593=Precios!$CJ$10,Precios!$CK$10,IF(G593=Precios!$CJ$11,Precios!$CK$11,IF(G593=Precios!$CJ$12,Precios!$CK$12,IF(G593=Precios!$CJ$1105,Precios!$CK$1105,IF(G593=Precios!$CJ$14,Precios!$CK$14,IF(G593=Precios!$CJ$15,Precios!$CK$15,IF(G593=Precios!$CJ$16,Precios!$CK$16,IF(G593=Precios!$CJ$17,Precios!$CK$17,IF(G593=Precios!$CJ$18,Precios!$CK$18,0)))))))))))))))</f>
        <v>0</v>
      </c>
      <c r="J593" s="50"/>
      <c r="K593" s="169">
        <f>+IF(J593=1,I593,IF(J593=2,I593*(1-Precios!$CP$3),0))</f>
        <v>0</v>
      </c>
      <c r="L593" s="169">
        <f t="shared" si="38"/>
        <v>0</v>
      </c>
      <c r="M593" s="49"/>
      <c r="N593" s="43"/>
      <c r="O593" s="43"/>
      <c r="P593" s="43"/>
      <c r="Q593" s="43"/>
      <c r="R593" s="43"/>
      <c r="S593" s="43"/>
      <c r="T593" s="43"/>
      <c r="U593" s="91"/>
      <c r="V593" s="43"/>
      <c r="W593" s="43"/>
      <c r="X593" s="43"/>
      <c r="Y593" s="38">
        <f>IF(G593=Precios!$CJ$4,Precios!$CM$4,IF(G593=Precios!$CJ$5,Precios!$CM$5,IF(G593=Precios!$CJ$6,Precios!$CM$6,IF(G593=Precios!$CJ$7,Precios!$CM$7,IF(G593=Precios!$CJ$8,Precios!$CM$8,IF(G593=Precios!$CJ$9,Precios!$CM$9,IF(G593=Precios!$CJ$10,Precios!$CM$10,IF(G593=Precios!$CJ$11,Precios!$CM$11,IF(G593=Precios!$CJ$12,Precios!$CM$12,IF(G593=Precios!$CJ$1105,Precios!$CM$1105,IF(G593=Precios!$CJ$14,Precios!$CM$14,IF(G593=Precios!$CJ$15,Precios!$CM$15,IF(G593=Precios!$CJ$16,Precios!$CM$16,IF(G593=Precios!$CJ$17,Precios!$CM$17,IF(G593=Precios!$CJ$18,Precios!$CM$18,0)))))))))))))))*H593</f>
        <v>0</v>
      </c>
      <c r="Z593" s="46"/>
      <c r="AA593" s="271"/>
    </row>
    <row r="594" spans="1:27" ht="15.75" thickBot="1" x14ac:dyDescent="0.3">
      <c r="A594" s="236"/>
      <c r="B594" s="237"/>
      <c r="C594" s="247"/>
      <c r="D594" s="239"/>
      <c r="E594" s="239"/>
      <c r="F594" s="239"/>
      <c r="G594" s="240"/>
      <c r="H594" s="241"/>
      <c r="I594" s="242">
        <f>IF(G594=Precios!$CJ$4,Precios!$CK$4,IF(G594=Precios!$CJ$5,Precios!$CK$5,IF(G594=Precios!$CJ$6,Precios!$CK$6,IF(G594=Precios!$CJ$7,Precios!$CK$7,IF(G594=Precios!$CJ$8,Precios!$CK$8,IF(G594=Precios!$CJ$9,Precios!$CK$9,IF(G594=Precios!$CJ$10,Precios!$CK$10,IF(G594=Precios!$CJ$11,Precios!$CK$11,IF(G594=Precios!$CJ$12,Precios!$CK$12,IF(G594=Precios!$CJ$1105,Precios!$CK$1105,IF(G594=Precios!$CJ$14,Precios!$CK$14,IF(G594=Precios!$CJ$15,Precios!$CK$15,IF(G594=Precios!$CJ$16,Precios!$CK$16,IF(G594=Precios!$CJ$17,Precios!$CK$17,IF(G594=Precios!$CJ$18,Precios!$CK$18,0)))))))))))))))</f>
        <v>0</v>
      </c>
      <c r="J594" s="241"/>
      <c r="K594" s="243">
        <f>+IF(J594=1,I594,IF(J594=2,I594*(1-Precios!$CP$3),0))</f>
        <v>0</v>
      </c>
      <c r="L594" s="243">
        <f t="shared" si="38"/>
        <v>0</v>
      </c>
      <c r="M594" s="272"/>
      <c r="N594" s="273"/>
      <c r="O594" s="273"/>
      <c r="P594" s="273"/>
      <c r="Q594" s="273"/>
      <c r="R594" s="273"/>
      <c r="S594" s="273"/>
      <c r="T594" s="273"/>
      <c r="U594" s="274"/>
      <c r="V594" s="273"/>
      <c r="W594" s="273"/>
      <c r="X594" s="273"/>
      <c r="Y594" s="281">
        <f>IF(G594=Precios!$CJ$4,Precios!$CM$4,IF(G594=Precios!$CJ$5,Precios!$CM$5,IF(G594=Precios!$CJ$6,Precios!$CM$6,IF(G594=Precios!$CJ$7,Precios!$CM$7,IF(G594=Precios!$CJ$8,Precios!$CM$8,IF(G594=Precios!$CJ$9,Precios!$CM$9,IF(G594=Precios!$CJ$10,Precios!$CM$10,IF(G594=Precios!$CJ$11,Precios!$CM$11,IF(G594=Precios!$CJ$12,Precios!$CM$12,IF(G594=Precios!$CJ$1105,Precios!$CM$1105,IF(G594=Precios!$CJ$14,Precios!$CM$14,IF(G594=Precios!$CJ$15,Precios!$CM$15,IF(G594=Precios!$CJ$16,Precios!$CM$16,IF(G594=Precios!$CJ$17,Precios!$CM$17,IF(G594=Precios!$CJ$18,Precios!$CM$18,0)))))))))))))))*H594</f>
        <v>0</v>
      </c>
      <c r="Z594" s="275"/>
      <c r="AA594" s="276"/>
    </row>
    <row r="595" spans="1:27" x14ac:dyDescent="0.25">
      <c r="A595" s="225"/>
      <c r="B595" s="226"/>
      <c r="C595" s="227"/>
      <c r="D595" s="228"/>
      <c r="E595" s="228"/>
      <c r="F595" s="228"/>
      <c r="G595" s="230"/>
      <c r="H595" s="231"/>
      <c r="I595" s="232">
        <f>IF(G595=Precios!$CJ$4,Precios!$CK$4,IF(G595=Precios!$CJ$5,Precios!$CK$5,IF(G595=Precios!$CJ$6,Precios!$CK$6,IF(G595=Precios!$CJ$7,Precios!$CK$7,IF(G595=Precios!$CJ$8,Precios!$CK$8,IF(G595=Precios!$CJ$9,Precios!$CK$9,IF(G595=Precios!$CJ$10,Precios!$CK$10,IF(G595=Precios!$CJ$11,Precios!$CK$11,IF(G595=Precios!$CJ$12,Precios!$CK$12,IF(G595=Precios!$CJ$1105,Precios!$CK$1105,IF(G595=Precios!$CJ$14,Precios!$CK$14,IF(G595=Precios!$CJ$15,Precios!$CK$15,IF(G595=Precios!$CJ$16,Precios!$CK$16,IF(G595=Precios!$CJ$17,Precios!$CK$17,IF(G595=Precios!$CJ$18,Precios!$CK$18,0)))))))))))))))</f>
        <v>0</v>
      </c>
      <c r="J595" s="230"/>
      <c r="K595" s="233">
        <f>+IF(J595=1,I595,IF(J595=2,I595*(1-Precios!$CP$3),0))</f>
        <v>0</v>
      </c>
      <c r="L595" s="233">
        <f t="shared" ref="L595:L604" si="39">H595*K595</f>
        <v>0</v>
      </c>
      <c r="M595" s="259">
        <f>+SUM(L595:L599)</f>
        <v>0</v>
      </c>
      <c r="N595" s="260">
        <f>+M595+P595+R595+S595</f>
        <v>0</v>
      </c>
      <c r="O595" s="261">
        <f>+IF(J595=1,N595*$O$549,0)</f>
        <v>0</v>
      </c>
      <c r="P595" s="262"/>
      <c r="Q595" s="263">
        <f>+N595-SUM(O595:P595)</f>
        <v>0</v>
      </c>
      <c r="R595" s="262"/>
      <c r="S595" s="262"/>
      <c r="T595" s="262"/>
      <c r="U595" s="264" t="e">
        <f>+(+O595+#REF!)/M595</f>
        <v>#REF!</v>
      </c>
      <c r="V595" s="265">
        <f>+Q595-SUM(R595:T595)</f>
        <v>0</v>
      </c>
      <c r="W595" s="266">
        <f>IF(J595=2,V595,0)</f>
        <v>0</v>
      </c>
      <c r="X595" s="267">
        <f>IF(J595=1,V595,0)</f>
        <v>0</v>
      </c>
      <c r="Y595" s="268">
        <f>IF(G595=Precios!$CJ$4,Precios!$CM$4,IF(G595=Precios!$CJ$5,Precios!$CM$5,IF(G595=Precios!$CJ$6,Precios!$CM$6,IF(G595=Precios!$CJ$7,Precios!$CM$7,IF(G595=Precios!$CJ$8,Precios!$CM$8,IF(G595=Precios!$CJ$9,Precios!$CM$9,IF(G595=Precios!$CJ$10,Precios!$CM$10,IF(G595=Precios!$CJ$11,Precios!$CM$11,IF(G595=Precios!$CJ$12,Precios!$CM$12,IF(G595=Precios!$CJ$1105,Precios!$CM$1105,IF(G595=Precios!$CJ$14,Precios!$CM$14,IF(G595=Precios!$CJ$15,Precios!$CM$15,IF(G595=Precios!$CJ$16,Precios!$CM$16,IF(G595=Precios!$CJ$17,Precios!$CM$17,IF(G595=Precios!$CJ$18,Precios!$CM$18,0)))))))))))))))*H595</f>
        <v>0</v>
      </c>
      <c r="Z595" s="269">
        <f>+V595-SUM(Y595:Y599)</f>
        <v>0</v>
      </c>
      <c r="AA595" s="270" t="e">
        <f>+Z595/M595</f>
        <v>#DIV/0!</v>
      </c>
    </row>
    <row r="596" spans="1:27" x14ac:dyDescent="0.25">
      <c r="A596" s="234"/>
      <c r="B596" s="40"/>
      <c r="C596" s="41"/>
      <c r="D596" s="42"/>
      <c r="E596" s="42"/>
      <c r="F596" s="42"/>
      <c r="G596" s="48"/>
      <c r="H596" s="50"/>
      <c r="I596" s="168">
        <f>IF(G596=Precios!$CJ$4,Precios!$CK$4,IF(G596=Precios!$CJ$5,Precios!$CK$5,IF(G596=Precios!$CJ$6,Precios!$CK$6,IF(G596=Precios!$CJ$7,Precios!$CK$7,IF(G596=Precios!$CJ$8,Precios!$CK$8,IF(G596=Precios!$CJ$9,Precios!$CK$9,IF(G596=Precios!$CJ$10,Precios!$CK$10,IF(G596=Precios!$CJ$11,Precios!$CK$11,IF(G596=Precios!$CJ$12,Precios!$CK$12,IF(G596=Precios!$CJ$1105,Precios!$CK$1105,IF(G596=Precios!$CJ$14,Precios!$CK$14,IF(G596=Precios!$CJ$15,Precios!$CK$15,IF(G596=Precios!$CJ$16,Precios!$CK$16,IF(G596=Precios!$CJ$17,Precios!$CK$17,IF(G596=Precios!$CJ$18,Precios!$CK$18,0)))))))))))))))</f>
        <v>0</v>
      </c>
      <c r="J596" s="50"/>
      <c r="K596" s="169">
        <f>+IF(J596=1,I596,IF(J596=2,I596*(1-Precios!$CP$3),0))</f>
        <v>0</v>
      </c>
      <c r="L596" s="169">
        <f t="shared" si="39"/>
        <v>0</v>
      </c>
      <c r="M596" s="49"/>
      <c r="N596" s="43"/>
      <c r="O596" s="43"/>
      <c r="P596" s="43"/>
      <c r="Q596" s="43"/>
      <c r="R596" s="43"/>
      <c r="S596" s="43"/>
      <c r="T596" s="43"/>
      <c r="U596" s="91"/>
      <c r="V596" s="43"/>
      <c r="W596" s="43"/>
      <c r="X596" s="43"/>
      <c r="Y596" s="38">
        <f>IF(G596=Precios!$CJ$4,Precios!$CM$4,IF(G596=Precios!$CJ$5,Precios!$CM$5,IF(G596=Precios!$CJ$6,Precios!$CM$6,IF(G596=Precios!$CJ$7,Precios!$CM$7,IF(G596=Precios!$CJ$8,Precios!$CM$8,IF(G596=Precios!$CJ$9,Precios!$CM$9,IF(G596=Precios!$CJ$10,Precios!$CM$10,IF(G596=Precios!$CJ$11,Precios!$CM$11,IF(G596=Precios!$CJ$12,Precios!$CM$12,IF(G596=Precios!$CJ$1105,Precios!$CM$1105,IF(G596=Precios!$CJ$14,Precios!$CM$14,IF(G596=Precios!$CJ$15,Precios!$CM$15,IF(G596=Precios!$CJ$16,Precios!$CM$16,IF(G596=Precios!$CJ$17,Precios!$CM$17,IF(G596=Precios!$CJ$18,Precios!$CM$18,0)))))))))))))))*H596</f>
        <v>0</v>
      </c>
      <c r="Z596" s="46"/>
      <c r="AA596" s="271"/>
    </row>
    <row r="597" spans="1:27" x14ac:dyDescent="0.25">
      <c r="A597" s="234"/>
      <c r="B597" s="40"/>
      <c r="C597" s="41"/>
      <c r="D597" s="42"/>
      <c r="E597" s="42"/>
      <c r="F597" s="42"/>
      <c r="G597" s="48"/>
      <c r="H597" s="50"/>
      <c r="I597" s="168">
        <f>IF(G597=Precios!$CJ$4,Precios!$CK$4,IF(G597=Precios!$CJ$5,Precios!$CK$5,IF(G597=Precios!$CJ$6,Precios!$CK$6,IF(G597=Precios!$CJ$7,Precios!$CK$7,IF(G597=Precios!$CJ$8,Precios!$CK$8,IF(G597=Precios!$CJ$9,Precios!$CK$9,IF(G597=Precios!$CJ$10,Precios!$CK$10,IF(G597=Precios!$CJ$11,Precios!$CK$11,IF(G597=Precios!$CJ$12,Precios!$CK$12,IF(G597=Precios!$CJ$1105,Precios!$CK$1105,IF(G597=Precios!$CJ$14,Precios!$CK$14,IF(G597=Precios!$CJ$15,Precios!$CK$15,IF(G597=Precios!$CJ$16,Precios!$CK$16,IF(G597=Precios!$CJ$17,Precios!$CK$17,IF(G597=Precios!$CJ$18,Precios!$CK$18,0)))))))))))))))</f>
        <v>0</v>
      </c>
      <c r="J597" s="50"/>
      <c r="K597" s="169">
        <f>+IF(J597=1,I597,IF(J597=2,I597*(1-Precios!$CP$3),0))</f>
        <v>0</v>
      </c>
      <c r="L597" s="169">
        <f t="shared" si="39"/>
        <v>0</v>
      </c>
      <c r="M597" s="49"/>
      <c r="N597" s="43"/>
      <c r="O597" s="43"/>
      <c r="P597" s="43"/>
      <c r="Q597" s="43"/>
      <c r="R597" s="43"/>
      <c r="S597" s="43"/>
      <c r="T597" s="43"/>
      <c r="U597" s="91"/>
      <c r="V597" s="43"/>
      <c r="W597" s="43"/>
      <c r="X597" s="43"/>
      <c r="Y597" s="38">
        <f>IF(G597=Precios!$CJ$4,Precios!$CM$4,IF(G597=Precios!$CJ$5,Precios!$CM$5,IF(G597=Precios!$CJ$6,Precios!$CM$6,IF(G597=Precios!$CJ$7,Precios!$CM$7,IF(G597=Precios!$CJ$8,Precios!$CM$8,IF(G597=Precios!$CJ$9,Precios!$CM$9,IF(G597=Precios!$CJ$10,Precios!$CM$10,IF(G597=Precios!$CJ$11,Precios!$CM$11,IF(G597=Precios!$CJ$12,Precios!$CM$12,IF(G597=Precios!$CJ$1105,Precios!$CM$1105,IF(G597=Precios!$CJ$14,Precios!$CM$14,IF(G597=Precios!$CJ$15,Precios!$CM$15,IF(G597=Precios!$CJ$16,Precios!$CM$16,IF(G597=Precios!$CJ$17,Precios!$CM$17,IF(G597=Precios!$CJ$18,Precios!$CM$18,0)))))))))))))))*H597</f>
        <v>0</v>
      </c>
      <c r="Z597" s="46"/>
      <c r="AA597" s="271"/>
    </row>
    <row r="598" spans="1:27" x14ac:dyDescent="0.25">
      <c r="A598" s="234"/>
      <c r="B598" s="40"/>
      <c r="C598" s="41"/>
      <c r="D598" s="42"/>
      <c r="E598" s="42"/>
      <c r="F598" s="42"/>
      <c r="G598" s="48"/>
      <c r="H598" s="50"/>
      <c r="I598" s="168">
        <f>IF(G598=Precios!$CJ$4,Precios!$CK$4,IF(G598=Precios!$CJ$5,Precios!$CK$5,IF(G598=Precios!$CJ$6,Precios!$CK$6,IF(G598=Precios!$CJ$7,Precios!$CK$7,IF(G598=Precios!$CJ$8,Precios!$CK$8,IF(G598=Precios!$CJ$9,Precios!$CK$9,IF(G598=Precios!$CJ$10,Precios!$CK$10,IF(G598=Precios!$CJ$11,Precios!$CK$11,IF(G598=Precios!$CJ$12,Precios!$CK$12,IF(G598=Precios!$CJ$1105,Precios!$CK$1105,IF(G598=Precios!$CJ$14,Precios!$CK$14,IF(G598=Precios!$CJ$15,Precios!$CK$15,IF(G598=Precios!$CJ$16,Precios!$CK$16,IF(G598=Precios!$CJ$17,Precios!$CK$17,IF(G598=Precios!$CJ$18,Precios!$CK$18,0)))))))))))))))</f>
        <v>0</v>
      </c>
      <c r="J598" s="50"/>
      <c r="K598" s="169">
        <f>+IF(J598=1,I598,IF(J598=2,I598*(1-Precios!$CP$3),0))</f>
        <v>0</v>
      </c>
      <c r="L598" s="169">
        <f t="shared" si="39"/>
        <v>0</v>
      </c>
      <c r="M598" s="49"/>
      <c r="N598" s="43"/>
      <c r="O598" s="43"/>
      <c r="P598" s="43"/>
      <c r="Q598" s="43"/>
      <c r="R598" s="43"/>
      <c r="S598" s="43"/>
      <c r="T598" s="43"/>
      <c r="U598" s="91"/>
      <c r="V598" s="43"/>
      <c r="W598" s="43"/>
      <c r="X598" s="43"/>
      <c r="Y598" s="38">
        <f>IF(G598=Precios!$CJ$4,Precios!$CM$4,IF(G598=Precios!$CJ$5,Precios!$CM$5,IF(G598=Precios!$CJ$6,Precios!$CM$6,IF(G598=Precios!$CJ$7,Precios!$CM$7,IF(G598=Precios!$CJ$8,Precios!$CM$8,IF(G598=Precios!$CJ$9,Precios!$CM$9,IF(G598=Precios!$CJ$10,Precios!$CM$10,IF(G598=Precios!$CJ$11,Precios!$CM$11,IF(G598=Precios!$CJ$12,Precios!$CM$12,IF(G598=Precios!$CJ$1105,Precios!$CM$1105,IF(G598=Precios!$CJ$14,Precios!$CM$14,IF(G598=Precios!$CJ$15,Precios!$CM$15,IF(G598=Precios!$CJ$16,Precios!$CM$16,IF(G598=Precios!$CJ$17,Precios!$CM$17,IF(G598=Precios!$CJ$18,Precios!$CM$18,0)))))))))))))))*H598</f>
        <v>0</v>
      </c>
      <c r="Z598" s="46"/>
      <c r="AA598" s="271"/>
    </row>
    <row r="599" spans="1:27" ht="15.75" thickBot="1" x14ac:dyDescent="0.3">
      <c r="A599" s="236"/>
      <c r="B599" s="237"/>
      <c r="C599" s="247"/>
      <c r="D599" s="239"/>
      <c r="E599" s="239"/>
      <c r="F599" s="239"/>
      <c r="G599" s="240"/>
      <c r="H599" s="241"/>
      <c r="I599" s="242">
        <f>IF(G599=Precios!$CJ$4,Precios!$CK$4,IF(G599=Precios!$CJ$5,Precios!$CK$5,IF(G599=Precios!$CJ$6,Precios!$CK$6,IF(G599=Precios!$CJ$7,Precios!$CK$7,IF(G599=Precios!$CJ$8,Precios!$CK$8,IF(G599=Precios!$CJ$9,Precios!$CK$9,IF(G599=Precios!$CJ$10,Precios!$CK$10,IF(G599=Precios!$CJ$11,Precios!$CK$11,IF(G599=Precios!$CJ$12,Precios!$CK$12,IF(G599=Precios!$CJ$1105,Precios!$CK$1105,IF(G599=Precios!$CJ$14,Precios!$CK$14,IF(G599=Precios!$CJ$15,Precios!$CK$15,IF(G599=Precios!$CJ$16,Precios!$CK$16,IF(G599=Precios!$CJ$17,Precios!$CK$17,IF(G599=Precios!$CJ$18,Precios!$CK$18,0)))))))))))))))</f>
        <v>0</v>
      </c>
      <c r="J599" s="241"/>
      <c r="K599" s="243">
        <f>+IF(J599=1,I599,IF(J599=2,I599*(1-Precios!$CP$3),0))</f>
        <v>0</v>
      </c>
      <c r="L599" s="243">
        <f t="shared" si="39"/>
        <v>0</v>
      </c>
      <c r="M599" s="272"/>
      <c r="N599" s="273"/>
      <c r="O599" s="273"/>
      <c r="P599" s="273"/>
      <c r="Q599" s="273"/>
      <c r="R599" s="273"/>
      <c r="S599" s="273"/>
      <c r="T599" s="273"/>
      <c r="U599" s="274"/>
      <c r="V599" s="273"/>
      <c r="W599" s="273"/>
      <c r="X599" s="273"/>
      <c r="Y599" s="281">
        <f>IF(G599=Precios!$CJ$4,Precios!$CM$4,IF(G599=Precios!$CJ$5,Precios!$CM$5,IF(G599=Precios!$CJ$6,Precios!$CM$6,IF(G599=Precios!$CJ$7,Precios!$CM$7,IF(G599=Precios!$CJ$8,Precios!$CM$8,IF(G599=Precios!$CJ$9,Precios!$CM$9,IF(G599=Precios!$CJ$10,Precios!$CM$10,IF(G599=Precios!$CJ$11,Precios!$CM$11,IF(G599=Precios!$CJ$12,Precios!$CM$12,IF(G599=Precios!$CJ$1105,Precios!$CM$1105,IF(G599=Precios!$CJ$14,Precios!$CM$14,IF(G599=Precios!$CJ$15,Precios!$CM$15,IF(G599=Precios!$CJ$16,Precios!$CM$16,IF(G599=Precios!$CJ$17,Precios!$CM$17,IF(G599=Precios!$CJ$18,Precios!$CM$18,0)))))))))))))))*H599</f>
        <v>0</v>
      </c>
      <c r="Z599" s="275"/>
      <c r="AA599" s="276"/>
    </row>
    <row r="600" spans="1:27" x14ac:dyDescent="0.25">
      <c r="A600" s="225"/>
      <c r="B600" s="226"/>
      <c r="C600" s="227"/>
      <c r="D600" s="228"/>
      <c r="E600" s="228"/>
      <c r="F600" s="228"/>
      <c r="G600" s="230"/>
      <c r="H600" s="231"/>
      <c r="I600" s="232">
        <f>IF(G600=Precios!$CJ$4,Precios!$CK$4,IF(G600=Precios!$CJ$5,Precios!$CK$5,IF(G600=Precios!$CJ$6,Precios!$CK$6,IF(G600=Precios!$CJ$7,Precios!$CK$7,IF(G600=Precios!$CJ$8,Precios!$CK$8,IF(G600=Precios!$CJ$9,Precios!$CK$9,IF(G600=Precios!$CJ$10,Precios!$CK$10,IF(G600=Precios!$CJ$11,Precios!$CK$11,IF(G600=Precios!$CJ$12,Precios!$CK$12,IF(G600=Precios!$CJ$1105,Precios!$CK$1105,IF(G600=Precios!$CJ$14,Precios!$CK$14,IF(G600=Precios!$CJ$15,Precios!$CK$15,IF(G600=Precios!$CJ$16,Precios!$CK$16,IF(G600=Precios!$CJ$17,Precios!$CK$17,IF(G600=Precios!$CJ$18,Precios!$CK$18,0)))))))))))))))</f>
        <v>0</v>
      </c>
      <c r="J600" s="230"/>
      <c r="K600" s="233">
        <f>+IF(J600=1,I600,IF(J600=2,I600*(1-Precios!$CP$3),0))</f>
        <v>0</v>
      </c>
      <c r="L600" s="233">
        <f t="shared" si="39"/>
        <v>0</v>
      </c>
      <c r="M600" s="259">
        <f>+SUM(L600:L604)</f>
        <v>0</v>
      </c>
      <c r="N600" s="260">
        <f>+M600+P600+R600+S600</f>
        <v>0</v>
      </c>
      <c r="O600" s="261">
        <f>+IF(J600=1,N600*$O$549,0)</f>
        <v>0</v>
      </c>
      <c r="P600" s="262"/>
      <c r="Q600" s="263">
        <f>+N600-SUM(O600:P600)</f>
        <v>0</v>
      </c>
      <c r="R600" s="262"/>
      <c r="S600" s="262"/>
      <c r="T600" s="262"/>
      <c r="U600" s="264" t="e">
        <f>+(+O600+#REF!)/M600</f>
        <v>#REF!</v>
      </c>
      <c r="V600" s="265">
        <f>+Q600-SUM(R600:T600)</f>
        <v>0</v>
      </c>
      <c r="W600" s="266">
        <f>IF(J600=2,V600,0)</f>
        <v>0</v>
      </c>
      <c r="X600" s="267">
        <f>IF(J600=1,V600,0)</f>
        <v>0</v>
      </c>
      <c r="Y600" s="268">
        <f>IF(G600=Precios!$CJ$4,Precios!$CM$4,IF(G600=Precios!$CJ$5,Precios!$CM$5,IF(G600=Precios!$CJ$6,Precios!$CM$6,IF(G600=Precios!$CJ$7,Precios!$CM$7,IF(G600=Precios!$CJ$8,Precios!$CM$8,IF(G600=Precios!$CJ$9,Precios!$CM$9,IF(G600=Precios!$CJ$10,Precios!$CM$10,IF(G600=Precios!$CJ$11,Precios!$CM$11,IF(G600=Precios!$CJ$12,Precios!$CM$12,IF(G600=Precios!$CJ$1105,Precios!$CM$1105,IF(G600=Precios!$CJ$14,Precios!$CM$14,IF(G600=Precios!$CJ$15,Precios!$CM$15,IF(G600=Precios!$CJ$16,Precios!$CM$16,IF(G600=Precios!$CJ$17,Precios!$CM$17,IF(G600=Precios!$CJ$18,Precios!$CM$18,0)))))))))))))))*H600</f>
        <v>0</v>
      </c>
      <c r="Z600" s="269">
        <f>+V600-SUM(Y600:Y604)</f>
        <v>0</v>
      </c>
      <c r="AA600" s="270" t="e">
        <f>+Z600/M600</f>
        <v>#DIV/0!</v>
      </c>
    </row>
    <row r="601" spans="1:27" x14ac:dyDescent="0.25">
      <c r="A601" s="234"/>
      <c r="B601" s="40"/>
      <c r="C601" s="41"/>
      <c r="D601" s="42"/>
      <c r="E601" s="42"/>
      <c r="F601" s="42"/>
      <c r="G601" s="48"/>
      <c r="H601" s="50"/>
      <c r="I601" s="168">
        <f>IF(G601=Precios!$CJ$4,Precios!$CK$4,IF(G601=Precios!$CJ$5,Precios!$CK$5,IF(G601=Precios!$CJ$6,Precios!$CK$6,IF(G601=Precios!$CJ$7,Precios!$CK$7,IF(G601=Precios!$CJ$8,Precios!$CK$8,IF(G601=Precios!$CJ$9,Precios!$CK$9,IF(G601=Precios!$CJ$10,Precios!$CK$10,IF(G601=Precios!$CJ$11,Precios!$CK$11,IF(G601=Precios!$CJ$12,Precios!$CK$12,IF(G601=Precios!$CJ$1105,Precios!$CK$1105,IF(G601=Precios!$CJ$14,Precios!$CK$14,IF(G601=Precios!$CJ$15,Precios!$CK$15,IF(G601=Precios!$CJ$16,Precios!$CK$16,IF(G601=Precios!$CJ$17,Precios!$CK$17,IF(G601=Precios!$CJ$18,Precios!$CK$18,0)))))))))))))))</f>
        <v>0</v>
      </c>
      <c r="J601" s="50"/>
      <c r="K601" s="169">
        <f>+IF(J601=1,I601,IF(J601=2,I601*(1-Precios!$CP$3),0))</f>
        <v>0</v>
      </c>
      <c r="L601" s="169">
        <f t="shared" si="39"/>
        <v>0</v>
      </c>
      <c r="M601" s="49"/>
      <c r="N601" s="43"/>
      <c r="O601" s="43"/>
      <c r="P601" s="43"/>
      <c r="Q601" s="43"/>
      <c r="R601" s="43"/>
      <c r="S601" s="43"/>
      <c r="T601" s="43"/>
      <c r="U601" s="91"/>
      <c r="V601" s="43"/>
      <c r="W601" s="43"/>
      <c r="X601" s="43"/>
      <c r="Y601" s="38">
        <f>IF(G601=Precios!$CJ$4,Precios!$CM$4,IF(G601=Precios!$CJ$5,Precios!$CM$5,IF(G601=Precios!$CJ$6,Precios!$CM$6,IF(G601=Precios!$CJ$7,Precios!$CM$7,IF(G601=Precios!$CJ$8,Precios!$CM$8,IF(G601=Precios!$CJ$9,Precios!$CM$9,IF(G601=Precios!$CJ$10,Precios!$CM$10,IF(G601=Precios!$CJ$11,Precios!$CM$11,IF(G601=Precios!$CJ$12,Precios!$CM$12,IF(G601=Precios!$CJ$1105,Precios!$CM$1105,IF(G601=Precios!$CJ$14,Precios!$CM$14,IF(G601=Precios!$CJ$15,Precios!$CM$15,IF(G601=Precios!$CJ$16,Precios!$CM$16,IF(G601=Precios!$CJ$17,Precios!$CM$17,IF(G601=Precios!$CJ$18,Precios!$CM$18,0)))))))))))))))*H601</f>
        <v>0</v>
      </c>
      <c r="Z601" s="46"/>
      <c r="AA601" s="271"/>
    </row>
    <row r="602" spans="1:27" x14ac:dyDescent="0.25">
      <c r="A602" s="234"/>
      <c r="B602" s="40"/>
      <c r="C602" s="41"/>
      <c r="D602" s="42"/>
      <c r="E602" s="42"/>
      <c r="F602" s="42"/>
      <c r="G602" s="48"/>
      <c r="H602" s="50"/>
      <c r="I602" s="168">
        <f>IF(G602=Precios!$CJ$4,Precios!$CK$4,IF(G602=Precios!$CJ$5,Precios!$CK$5,IF(G602=Precios!$CJ$6,Precios!$CK$6,IF(G602=Precios!$CJ$7,Precios!$CK$7,IF(G602=Precios!$CJ$8,Precios!$CK$8,IF(G602=Precios!$CJ$9,Precios!$CK$9,IF(G602=Precios!$CJ$10,Precios!$CK$10,IF(G602=Precios!$CJ$11,Precios!$CK$11,IF(G602=Precios!$CJ$12,Precios!$CK$12,IF(G602=Precios!$CJ$1105,Precios!$CK$1105,IF(G602=Precios!$CJ$14,Precios!$CK$14,IF(G602=Precios!$CJ$15,Precios!$CK$15,IF(G602=Precios!$CJ$16,Precios!$CK$16,IF(G602=Precios!$CJ$17,Precios!$CK$17,IF(G602=Precios!$CJ$18,Precios!$CK$18,0)))))))))))))))</f>
        <v>0</v>
      </c>
      <c r="J602" s="50"/>
      <c r="K602" s="169">
        <f>+IF(J602=1,I602,IF(J602=2,I602*(1-Precios!$CP$3),0))</f>
        <v>0</v>
      </c>
      <c r="L602" s="169">
        <f t="shared" si="39"/>
        <v>0</v>
      </c>
      <c r="M602" s="49"/>
      <c r="N602" s="43"/>
      <c r="O602" s="43"/>
      <c r="P602" s="43"/>
      <c r="Q602" s="43"/>
      <c r="R602" s="43"/>
      <c r="S602" s="43"/>
      <c r="T602" s="43"/>
      <c r="U602" s="91"/>
      <c r="V602" s="43"/>
      <c r="W602" s="43"/>
      <c r="X602" s="43"/>
      <c r="Y602" s="38">
        <f>IF(G602=Precios!$CJ$4,Precios!$CM$4,IF(G602=Precios!$CJ$5,Precios!$CM$5,IF(G602=Precios!$CJ$6,Precios!$CM$6,IF(G602=Precios!$CJ$7,Precios!$CM$7,IF(G602=Precios!$CJ$8,Precios!$CM$8,IF(G602=Precios!$CJ$9,Precios!$CM$9,IF(G602=Precios!$CJ$10,Precios!$CM$10,IF(G602=Precios!$CJ$11,Precios!$CM$11,IF(G602=Precios!$CJ$12,Precios!$CM$12,IF(G602=Precios!$CJ$1105,Precios!$CM$1105,IF(G602=Precios!$CJ$14,Precios!$CM$14,IF(G602=Precios!$CJ$15,Precios!$CM$15,IF(G602=Precios!$CJ$16,Precios!$CM$16,IF(G602=Precios!$CJ$17,Precios!$CM$17,IF(G602=Precios!$CJ$18,Precios!$CM$18,0)))))))))))))))*H602</f>
        <v>0</v>
      </c>
      <c r="Z602" s="46"/>
      <c r="AA602" s="271"/>
    </row>
    <row r="603" spans="1:27" x14ac:dyDescent="0.25">
      <c r="A603" s="234"/>
      <c r="B603" s="40"/>
      <c r="C603" s="41"/>
      <c r="D603" s="42"/>
      <c r="E603" s="42"/>
      <c r="F603" s="42"/>
      <c r="G603" s="48"/>
      <c r="H603" s="50"/>
      <c r="I603" s="168">
        <f>IF(G603=Precios!$CJ$4,Precios!$CK$4,IF(G603=Precios!$CJ$5,Precios!$CK$5,IF(G603=Precios!$CJ$6,Precios!$CK$6,IF(G603=Precios!$CJ$7,Precios!$CK$7,IF(G603=Precios!$CJ$8,Precios!$CK$8,IF(G603=Precios!$CJ$9,Precios!$CK$9,IF(G603=Precios!$CJ$10,Precios!$CK$10,IF(G603=Precios!$CJ$11,Precios!$CK$11,IF(G603=Precios!$CJ$12,Precios!$CK$12,IF(G603=Precios!$CJ$1105,Precios!$CK$1105,IF(G603=Precios!$CJ$14,Precios!$CK$14,IF(G603=Precios!$CJ$15,Precios!$CK$15,IF(G603=Precios!$CJ$16,Precios!$CK$16,IF(G603=Precios!$CJ$17,Precios!$CK$17,IF(G603=Precios!$CJ$18,Precios!$CK$18,0)))))))))))))))</f>
        <v>0</v>
      </c>
      <c r="J603" s="50"/>
      <c r="K603" s="169">
        <f>+IF(J603=1,I603,IF(J603=2,I603*(1-Precios!$CP$3),0))</f>
        <v>0</v>
      </c>
      <c r="L603" s="169">
        <f t="shared" si="39"/>
        <v>0</v>
      </c>
      <c r="M603" s="49"/>
      <c r="N603" s="43"/>
      <c r="O603" s="43"/>
      <c r="P603" s="43"/>
      <c r="Q603" s="43"/>
      <c r="R603" s="43"/>
      <c r="S603" s="43"/>
      <c r="T603" s="43"/>
      <c r="U603" s="91"/>
      <c r="V603" s="43"/>
      <c r="W603" s="43"/>
      <c r="X603" s="43"/>
      <c r="Y603" s="38">
        <f>IF(G603=Precios!$CJ$4,Precios!$CM$4,IF(G603=Precios!$CJ$5,Precios!$CM$5,IF(G603=Precios!$CJ$6,Precios!$CM$6,IF(G603=Precios!$CJ$7,Precios!$CM$7,IF(G603=Precios!$CJ$8,Precios!$CM$8,IF(G603=Precios!$CJ$9,Precios!$CM$9,IF(G603=Precios!$CJ$10,Precios!$CM$10,IF(G603=Precios!$CJ$11,Precios!$CM$11,IF(G603=Precios!$CJ$12,Precios!$CM$12,IF(G603=Precios!$CJ$1105,Precios!$CM$1105,IF(G603=Precios!$CJ$14,Precios!$CM$14,IF(G603=Precios!$CJ$15,Precios!$CM$15,IF(G603=Precios!$CJ$16,Precios!$CM$16,IF(G603=Precios!$CJ$17,Precios!$CM$17,IF(G603=Precios!$CJ$18,Precios!$CM$18,0)))))))))))))))*H603</f>
        <v>0</v>
      </c>
      <c r="Z603" s="46"/>
      <c r="AA603" s="271"/>
    </row>
    <row r="604" spans="1:27" ht="15.75" thickBot="1" x14ac:dyDescent="0.3">
      <c r="A604" s="236"/>
      <c r="B604" s="237"/>
      <c r="C604" s="247"/>
      <c r="D604" s="239"/>
      <c r="E604" s="239"/>
      <c r="F604" s="239"/>
      <c r="G604" s="240"/>
      <c r="H604" s="241"/>
      <c r="I604" s="242">
        <f>IF(G604=Precios!$CJ$4,Precios!$CK$4,IF(G604=Precios!$CJ$5,Precios!$CK$5,IF(G604=Precios!$CJ$6,Precios!$CK$6,IF(G604=Precios!$CJ$7,Precios!$CK$7,IF(G604=Precios!$CJ$8,Precios!$CK$8,IF(G604=Precios!$CJ$9,Precios!$CK$9,IF(G604=Precios!$CJ$10,Precios!$CK$10,IF(G604=Precios!$CJ$11,Precios!$CK$11,IF(G604=Precios!$CJ$12,Precios!$CK$12,IF(G604=Precios!$CJ$1105,Precios!$CK$1105,IF(G604=Precios!$CJ$14,Precios!$CK$14,IF(G604=Precios!$CJ$15,Precios!$CK$15,IF(G604=Precios!$CJ$16,Precios!$CK$16,IF(G604=Precios!$CJ$17,Precios!$CK$17,IF(G604=Precios!$CJ$18,Precios!$CK$18,0)))))))))))))))</f>
        <v>0</v>
      </c>
      <c r="J604" s="241"/>
      <c r="K604" s="243">
        <f>+IF(J604=1,I604,IF(J604=2,I604*(1-Precios!$CP$3),0))</f>
        <v>0</v>
      </c>
      <c r="L604" s="243">
        <f t="shared" si="39"/>
        <v>0</v>
      </c>
      <c r="M604" s="272"/>
      <c r="N604" s="273"/>
      <c r="O604" s="273"/>
      <c r="P604" s="273"/>
      <c r="Q604" s="273"/>
      <c r="R604" s="273"/>
      <c r="S604" s="273"/>
      <c r="T604" s="273"/>
      <c r="U604" s="274"/>
      <c r="V604" s="273"/>
      <c r="W604" s="273"/>
      <c r="X604" s="273"/>
      <c r="Y604" s="281">
        <f>IF(G604=Precios!$CJ$4,Precios!$CM$4,IF(G604=Precios!$CJ$5,Precios!$CM$5,IF(G604=Precios!$CJ$6,Precios!$CM$6,IF(G604=Precios!$CJ$7,Precios!$CM$7,IF(G604=Precios!$CJ$8,Precios!$CM$8,IF(G604=Precios!$CJ$9,Precios!$CM$9,IF(G604=Precios!$CJ$10,Precios!$CM$10,IF(G604=Precios!$CJ$11,Precios!$CM$11,IF(G604=Precios!$CJ$12,Precios!$CM$12,IF(G604=Precios!$CJ$1105,Precios!$CM$1105,IF(G604=Precios!$CJ$14,Precios!$CM$14,IF(G604=Precios!$CJ$15,Precios!$CM$15,IF(G604=Precios!$CJ$16,Precios!$CM$16,IF(G604=Precios!$CJ$17,Precios!$CM$17,IF(G604=Precios!$CJ$18,Precios!$CM$18,0)))))))))))))))*H604</f>
        <v>0</v>
      </c>
      <c r="Z604" s="275"/>
      <c r="AA604" s="276"/>
    </row>
    <row r="605" spans="1:27" x14ac:dyDescent="0.25">
      <c r="A605" s="225"/>
      <c r="B605" s="226"/>
      <c r="C605" s="227"/>
      <c r="D605" s="228"/>
      <c r="E605" s="228"/>
      <c r="F605" s="228"/>
      <c r="G605" s="230"/>
      <c r="H605" s="231"/>
      <c r="I605" s="232">
        <f>IF(G605=Precios!$CJ$4,Precios!$CK$4,IF(G605=Precios!$CJ$5,Precios!$CK$5,IF(G605=Precios!$CJ$6,Precios!$CK$6,IF(G605=Precios!$CJ$7,Precios!$CK$7,IF(G605=Precios!$CJ$8,Precios!$CK$8,IF(G605=Precios!$CJ$9,Precios!$CK$9,IF(G605=Precios!$CJ$10,Precios!$CK$10,IF(G605=Precios!$CJ$11,Precios!$CK$11,IF(G605=Precios!$CJ$12,Precios!$CK$12,IF(G605=Precios!$CJ$1105,Precios!$CK$1105,IF(G605=Precios!$CJ$14,Precios!$CK$14,IF(G605=Precios!$CJ$15,Precios!$CK$15,IF(G605=Precios!$CJ$16,Precios!$CK$16,IF(G605=Precios!$CJ$17,Precios!$CK$17,IF(G605=Precios!$CJ$18,Precios!$CK$18,0)))))))))))))))</f>
        <v>0</v>
      </c>
      <c r="J605" s="230"/>
      <c r="K605" s="233">
        <f>+IF(J605=1,I605,IF(J605=2,I605*(1-Precios!$CP$3),0))</f>
        <v>0</v>
      </c>
      <c r="L605" s="233">
        <f t="shared" ref="L605:L614" si="40">H605*K605</f>
        <v>0</v>
      </c>
      <c r="M605" s="259">
        <f>+SUM(L605:L609)</f>
        <v>0</v>
      </c>
      <c r="N605" s="260">
        <f>+M605+P605+R605+S605</f>
        <v>0</v>
      </c>
      <c r="O605" s="261">
        <f>+IF(J605=1,N605*$O$549,0)</f>
        <v>0</v>
      </c>
      <c r="P605" s="262"/>
      <c r="Q605" s="263">
        <f>+N605-SUM(O605:P605)</f>
        <v>0</v>
      </c>
      <c r="R605" s="262"/>
      <c r="S605" s="262"/>
      <c r="T605" s="262"/>
      <c r="U605" s="264" t="e">
        <f>+(+O605+#REF!)/M605</f>
        <v>#REF!</v>
      </c>
      <c r="V605" s="265">
        <f>+Q605-SUM(R605:T605)</f>
        <v>0</v>
      </c>
      <c r="W605" s="266">
        <f>IF(J605=2,V605,0)</f>
        <v>0</v>
      </c>
      <c r="X605" s="267">
        <f>IF(J605=1,V605,0)</f>
        <v>0</v>
      </c>
      <c r="Y605" s="268">
        <f>IF(G605=Precios!$CJ$4,Precios!$CM$4,IF(G605=Precios!$CJ$5,Precios!$CM$5,IF(G605=Precios!$CJ$6,Precios!$CM$6,IF(G605=Precios!$CJ$7,Precios!$CM$7,IF(G605=Precios!$CJ$8,Precios!$CM$8,IF(G605=Precios!$CJ$9,Precios!$CM$9,IF(G605=Precios!$CJ$10,Precios!$CM$10,IF(G605=Precios!$CJ$11,Precios!$CM$11,IF(G605=Precios!$CJ$12,Precios!$CM$12,IF(G605=Precios!$CJ$1105,Precios!$CM$1105,IF(G605=Precios!$CJ$14,Precios!$CM$14,IF(G605=Precios!$CJ$15,Precios!$CM$15,IF(G605=Precios!$CJ$16,Precios!$CM$16,IF(G605=Precios!$CJ$17,Precios!$CM$17,IF(G605=Precios!$CJ$18,Precios!$CM$18,0)))))))))))))))*H605</f>
        <v>0</v>
      </c>
      <c r="Z605" s="269">
        <f>+V605-SUM(Y605:Y609)</f>
        <v>0</v>
      </c>
      <c r="AA605" s="270" t="e">
        <f>+Z605/M605</f>
        <v>#DIV/0!</v>
      </c>
    </row>
    <row r="606" spans="1:27" x14ac:dyDescent="0.25">
      <c r="A606" s="234"/>
      <c r="B606" s="40"/>
      <c r="C606" s="41"/>
      <c r="D606" s="42"/>
      <c r="E606" s="42"/>
      <c r="F606" s="42"/>
      <c r="G606" s="48"/>
      <c r="H606" s="50"/>
      <c r="I606" s="168">
        <f>IF(G606=Precios!$CJ$4,Precios!$CK$4,IF(G606=Precios!$CJ$5,Precios!$CK$5,IF(G606=Precios!$CJ$6,Precios!$CK$6,IF(G606=Precios!$CJ$7,Precios!$CK$7,IF(G606=Precios!$CJ$8,Precios!$CK$8,IF(G606=Precios!$CJ$9,Precios!$CK$9,IF(G606=Precios!$CJ$10,Precios!$CK$10,IF(G606=Precios!$CJ$11,Precios!$CK$11,IF(G606=Precios!$CJ$12,Precios!$CK$12,IF(G606=Precios!$CJ$1105,Precios!$CK$1105,IF(G606=Precios!$CJ$14,Precios!$CK$14,IF(G606=Precios!$CJ$15,Precios!$CK$15,IF(G606=Precios!$CJ$16,Precios!$CK$16,IF(G606=Precios!$CJ$17,Precios!$CK$17,IF(G606=Precios!$CJ$18,Precios!$CK$18,0)))))))))))))))</f>
        <v>0</v>
      </c>
      <c r="J606" s="50"/>
      <c r="K606" s="169">
        <f>+IF(J606=1,I606,IF(J606=2,I606*(1-Precios!$CP$3),0))</f>
        <v>0</v>
      </c>
      <c r="L606" s="169">
        <f t="shared" si="40"/>
        <v>0</v>
      </c>
      <c r="M606" s="49"/>
      <c r="N606" s="43"/>
      <c r="O606" s="43"/>
      <c r="P606" s="43"/>
      <c r="Q606" s="43"/>
      <c r="R606" s="43"/>
      <c r="S606" s="43"/>
      <c r="T606" s="43"/>
      <c r="U606" s="91"/>
      <c r="V606" s="43"/>
      <c r="W606" s="43"/>
      <c r="X606" s="43"/>
      <c r="Y606" s="38">
        <f>IF(G606=Precios!$CJ$4,Precios!$CM$4,IF(G606=Precios!$CJ$5,Precios!$CM$5,IF(G606=Precios!$CJ$6,Precios!$CM$6,IF(G606=Precios!$CJ$7,Precios!$CM$7,IF(G606=Precios!$CJ$8,Precios!$CM$8,IF(G606=Precios!$CJ$9,Precios!$CM$9,IF(G606=Precios!$CJ$10,Precios!$CM$10,IF(G606=Precios!$CJ$11,Precios!$CM$11,IF(G606=Precios!$CJ$12,Precios!$CM$12,IF(G606=Precios!$CJ$1105,Precios!$CM$1105,IF(G606=Precios!$CJ$14,Precios!$CM$14,IF(G606=Precios!$CJ$15,Precios!$CM$15,IF(G606=Precios!$CJ$16,Precios!$CM$16,IF(G606=Precios!$CJ$17,Precios!$CM$17,IF(G606=Precios!$CJ$18,Precios!$CM$18,0)))))))))))))))*H606</f>
        <v>0</v>
      </c>
      <c r="Z606" s="46"/>
      <c r="AA606" s="271"/>
    </row>
    <row r="607" spans="1:27" x14ac:dyDescent="0.25">
      <c r="A607" s="234"/>
      <c r="B607" s="40"/>
      <c r="C607" s="41"/>
      <c r="D607" s="42"/>
      <c r="E607" s="42"/>
      <c r="F607" s="42"/>
      <c r="G607" s="48"/>
      <c r="H607" s="50"/>
      <c r="I607" s="168">
        <f>IF(G607=Precios!$CJ$4,Precios!$CK$4,IF(G607=Precios!$CJ$5,Precios!$CK$5,IF(G607=Precios!$CJ$6,Precios!$CK$6,IF(G607=Precios!$CJ$7,Precios!$CK$7,IF(G607=Precios!$CJ$8,Precios!$CK$8,IF(G607=Precios!$CJ$9,Precios!$CK$9,IF(G607=Precios!$CJ$10,Precios!$CK$10,IF(G607=Precios!$CJ$11,Precios!$CK$11,IF(G607=Precios!$CJ$12,Precios!$CK$12,IF(G607=Precios!$CJ$1105,Precios!$CK$1105,IF(G607=Precios!$CJ$14,Precios!$CK$14,IF(G607=Precios!$CJ$15,Precios!$CK$15,IF(G607=Precios!$CJ$16,Precios!$CK$16,IF(G607=Precios!$CJ$17,Precios!$CK$17,IF(G607=Precios!$CJ$18,Precios!$CK$18,0)))))))))))))))</f>
        <v>0</v>
      </c>
      <c r="J607" s="50"/>
      <c r="K607" s="169">
        <f>+IF(J607=1,I607,IF(J607=2,I607*(1-Precios!$CP$3),0))</f>
        <v>0</v>
      </c>
      <c r="L607" s="169">
        <f t="shared" si="40"/>
        <v>0</v>
      </c>
      <c r="M607" s="49"/>
      <c r="N607" s="43"/>
      <c r="O607" s="43"/>
      <c r="P607" s="43"/>
      <c r="Q607" s="43"/>
      <c r="R607" s="43"/>
      <c r="S607" s="43"/>
      <c r="T607" s="43"/>
      <c r="U607" s="91"/>
      <c r="V607" s="43"/>
      <c r="W607" s="43"/>
      <c r="X607" s="43"/>
      <c r="Y607" s="38">
        <f>IF(G607=Precios!$CJ$4,Precios!$CM$4,IF(G607=Precios!$CJ$5,Precios!$CM$5,IF(G607=Precios!$CJ$6,Precios!$CM$6,IF(G607=Precios!$CJ$7,Precios!$CM$7,IF(G607=Precios!$CJ$8,Precios!$CM$8,IF(G607=Precios!$CJ$9,Precios!$CM$9,IF(G607=Precios!$CJ$10,Precios!$CM$10,IF(G607=Precios!$CJ$11,Precios!$CM$11,IF(G607=Precios!$CJ$12,Precios!$CM$12,IF(G607=Precios!$CJ$1105,Precios!$CM$1105,IF(G607=Precios!$CJ$14,Precios!$CM$14,IF(G607=Precios!$CJ$15,Precios!$CM$15,IF(G607=Precios!$CJ$16,Precios!$CM$16,IF(G607=Precios!$CJ$17,Precios!$CM$17,IF(G607=Precios!$CJ$18,Precios!$CM$18,0)))))))))))))))*H607</f>
        <v>0</v>
      </c>
      <c r="Z607" s="46"/>
      <c r="AA607" s="271"/>
    </row>
    <row r="608" spans="1:27" x14ac:dyDescent="0.25">
      <c r="A608" s="234"/>
      <c r="B608" s="40"/>
      <c r="C608" s="41"/>
      <c r="D608" s="42"/>
      <c r="E608" s="42"/>
      <c r="F608" s="42"/>
      <c r="G608" s="48"/>
      <c r="H608" s="50"/>
      <c r="I608" s="168">
        <f>IF(G608=Precios!$CJ$4,Precios!$CK$4,IF(G608=Precios!$CJ$5,Precios!$CK$5,IF(G608=Precios!$CJ$6,Precios!$CK$6,IF(G608=Precios!$CJ$7,Precios!$CK$7,IF(G608=Precios!$CJ$8,Precios!$CK$8,IF(G608=Precios!$CJ$9,Precios!$CK$9,IF(G608=Precios!$CJ$10,Precios!$CK$10,IF(G608=Precios!$CJ$11,Precios!$CK$11,IF(G608=Precios!$CJ$12,Precios!$CK$12,IF(G608=Precios!$CJ$1105,Precios!$CK$1105,IF(G608=Precios!$CJ$14,Precios!$CK$14,IF(G608=Precios!$CJ$15,Precios!$CK$15,IF(G608=Precios!$CJ$16,Precios!$CK$16,IF(G608=Precios!$CJ$17,Precios!$CK$17,IF(G608=Precios!$CJ$18,Precios!$CK$18,0)))))))))))))))</f>
        <v>0</v>
      </c>
      <c r="J608" s="50"/>
      <c r="K608" s="169">
        <f>+IF(J608=1,I608,IF(J608=2,I608*(1-Precios!$CP$3),0))</f>
        <v>0</v>
      </c>
      <c r="L608" s="169">
        <f t="shared" si="40"/>
        <v>0</v>
      </c>
      <c r="M608" s="49"/>
      <c r="N608" s="43"/>
      <c r="O608" s="43"/>
      <c r="P608" s="43"/>
      <c r="Q608" s="43"/>
      <c r="R608" s="43"/>
      <c r="S608" s="43"/>
      <c r="T608" s="43"/>
      <c r="U608" s="91"/>
      <c r="V608" s="43"/>
      <c r="W608" s="43"/>
      <c r="X608" s="43"/>
      <c r="Y608" s="38">
        <f>IF(G608=Precios!$CJ$4,Precios!$CM$4,IF(G608=Precios!$CJ$5,Precios!$CM$5,IF(G608=Precios!$CJ$6,Precios!$CM$6,IF(G608=Precios!$CJ$7,Precios!$CM$7,IF(G608=Precios!$CJ$8,Precios!$CM$8,IF(G608=Precios!$CJ$9,Precios!$CM$9,IF(G608=Precios!$CJ$10,Precios!$CM$10,IF(G608=Precios!$CJ$11,Precios!$CM$11,IF(G608=Precios!$CJ$12,Precios!$CM$12,IF(G608=Precios!$CJ$1105,Precios!$CM$1105,IF(G608=Precios!$CJ$14,Precios!$CM$14,IF(G608=Precios!$CJ$15,Precios!$CM$15,IF(G608=Precios!$CJ$16,Precios!$CM$16,IF(G608=Precios!$CJ$17,Precios!$CM$17,IF(G608=Precios!$CJ$18,Precios!$CM$18,0)))))))))))))))*H608</f>
        <v>0</v>
      </c>
      <c r="Z608" s="46"/>
      <c r="AA608" s="271"/>
    </row>
    <row r="609" spans="1:27" ht="15.75" thickBot="1" x14ac:dyDescent="0.3">
      <c r="A609" s="236"/>
      <c r="B609" s="237"/>
      <c r="C609" s="247"/>
      <c r="D609" s="239"/>
      <c r="E609" s="239"/>
      <c r="F609" s="239"/>
      <c r="G609" s="240"/>
      <c r="H609" s="241"/>
      <c r="I609" s="242">
        <f>IF(G609=Precios!$CJ$4,Precios!$CK$4,IF(G609=Precios!$CJ$5,Precios!$CK$5,IF(G609=Precios!$CJ$6,Precios!$CK$6,IF(G609=Precios!$CJ$7,Precios!$CK$7,IF(G609=Precios!$CJ$8,Precios!$CK$8,IF(G609=Precios!$CJ$9,Precios!$CK$9,IF(G609=Precios!$CJ$10,Precios!$CK$10,IF(G609=Precios!$CJ$11,Precios!$CK$11,IF(G609=Precios!$CJ$12,Precios!$CK$12,IF(G609=Precios!$CJ$1105,Precios!$CK$1105,IF(G609=Precios!$CJ$14,Precios!$CK$14,IF(G609=Precios!$CJ$15,Precios!$CK$15,IF(G609=Precios!$CJ$16,Precios!$CK$16,IF(G609=Precios!$CJ$17,Precios!$CK$17,IF(G609=Precios!$CJ$18,Precios!$CK$18,0)))))))))))))))</f>
        <v>0</v>
      </c>
      <c r="J609" s="241"/>
      <c r="K609" s="243">
        <f>+IF(J609=1,I609,IF(J609=2,I609*(1-Precios!$CP$3),0))</f>
        <v>0</v>
      </c>
      <c r="L609" s="243">
        <f t="shared" si="40"/>
        <v>0</v>
      </c>
      <c r="M609" s="272"/>
      <c r="N609" s="273"/>
      <c r="O609" s="273"/>
      <c r="P609" s="273"/>
      <c r="Q609" s="273"/>
      <c r="R609" s="273"/>
      <c r="S609" s="273"/>
      <c r="T609" s="273"/>
      <c r="U609" s="274"/>
      <c r="V609" s="273"/>
      <c r="W609" s="273"/>
      <c r="X609" s="273"/>
      <c r="Y609" s="281">
        <f>IF(G609=Precios!$CJ$4,Precios!$CM$4,IF(G609=Precios!$CJ$5,Precios!$CM$5,IF(G609=Precios!$CJ$6,Precios!$CM$6,IF(G609=Precios!$CJ$7,Precios!$CM$7,IF(G609=Precios!$CJ$8,Precios!$CM$8,IF(G609=Precios!$CJ$9,Precios!$CM$9,IF(G609=Precios!$CJ$10,Precios!$CM$10,IF(G609=Precios!$CJ$11,Precios!$CM$11,IF(G609=Precios!$CJ$12,Precios!$CM$12,IF(G609=Precios!$CJ$1105,Precios!$CM$1105,IF(G609=Precios!$CJ$14,Precios!$CM$14,IF(G609=Precios!$CJ$15,Precios!$CM$15,IF(G609=Precios!$CJ$16,Precios!$CM$16,IF(G609=Precios!$CJ$17,Precios!$CM$17,IF(G609=Precios!$CJ$18,Precios!$CM$18,0)))))))))))))))*H609</f>
        <v>0</v>
      </c>
      <c r="Z609" s="275"/>
      <c r="AA609" s="276"/>
    </row>
    <row r="610" spans="1:27" x14ac:dyDescent="0.25">
      <c r="A610" s="225"/>
      <c r="B610" s="226"/>
      <c r="C610" s="227"/>
      <c r="D610" s="228"/>
      <c r="E610" s="228"/>
      <c r="F610" s="228"/>
      <c r="G610" s="230"/>
      <c r="H610" s="231"/>
      <c r="I610" s="232">
        <f>IF(G610=Precios!$CJ$4,Precios!$CK$4,IF(G610=Precios!$CJ$5,Precios!$CK$5,IF(G610=Precios!$CJ$6,Precios!$CK$6,IF(G610=Precios!$CJ$7,Precios!$CK$7,IF(G610=Precios!$CJ$8,Precios!$CK$8,IF(G610=Precios!$CJ$9,Precios!$CK$9,IF(G610=Precios!$CJ$10,Precios!$CK$10,IF(G610=Precios!$CJ$11,Precios!$CK$11,IF(G610=Precios!$CJ$12,Precios!$CK$12,IF(G610=Precios!$CJ$1105,Precios!$CK$1105,IF(G610=Precios!$CJ$14,Precios!$CK$14,IF(G610=Precios!$CJ$15,Precios!$CK$15,IF(G610=Precios!$CJ$16,Precios!$CK$16,IF(G610=Precios!$CJ$17,Precios!$CK$17,IF(G610=Precios!$CJ$18,Precios!$CK$18,0)))))))))))))))</f>
        <v>0</v>
      </c>
      <c r="J610" s="230"/>
      <c r="K610" s="233">
        <f>+IF(J610=1,I610,IF(J610=2,I610*(1-Precios!$CP$3),0))</f>
        <v>0</v>
      </c>
      <c r="L610" s="233">
        <f t="shared" si="40"/>
        <v>0</v>
      </c>
      <c r="M610" s="259">
        <f>+SUM(L610:L614)</f>
        <v>0</v>
      </c>
      <c r="N610" s="260">
        <f>+M610+P610+R610+S610</f>
        <v>0</v>
      </c>
      <c r="O610" s="261">
        <f>+IF(J610=1,N610*$O$549,0)</f>
        <v>0</v>
      </c>
      <c r="P610" s="262"/>
      <c r="Q610" s="263">
        <f>+N610-SUM(O610:P610)</f>
        <v>0</v>
      </c>
      <c r="R610" s="262"/>
      <c r="S610" s="262"/>
      <c r="T610" s="262"/>
      <c r="U610" s="264" t="e">
        <f>+(+O610+#REF!)/M610</f>
        <v>#REF!</v>
      </c>
      <c r="V610" s="265">
        <f>+Q610-SUM(R610:T610)</f>
        <v>0</v>
      </c>
      <c r="W610" s="266">
        <f>IF(J610=2,V610,0)</f>
        <v>0</v>
      </c>
      <c r="X610" s="267">
        <f>IF(J610=1,V610,0)</f>
        <v>0</v>
      </c>
      <c r="Y610" s="268">
        <f>IF(G610=Precios!$CJ$4,Precios!$CM$4,IF(G610=Precios!$CJ$5,Precios!$CM$5,IF(G610=Precios!$CJ$6,Precios!$CM$6,IF(G610=Precios!$CJ$7,Precios!$CM$7,IF(G610=Precios!$CJ$8,Precios!$CM$8,IF(G610=Precios!$CJ$9,Precios!$CM$9,IF(G610=Precios!$CJ$10,Precios!$CM$10,IF(G610=Precios!$CJ$11,Precios!$CM$11,IF(G610=Precios!$CJ$12,Precios!$CM$12,IF(G610=Precios!$CJ$1105,Precios!$CM$1105,IF(G610=Precios!$CJ$14,Precios!$CM$14,IF(G610=Precios!$CJ$15,Precios!$CM$15,IF(G610=Precios!$CJ$16,Precios!$CM$16,IF(G610=Precios!$CJ$17,Precios!$CM$17,IF(G610=Precios!$CJ$18,Precios!$CM$18,0)))))))))))))))*H610</f>
        <v>0</v>
      </c>
      <c r="Z610" s="269">
        <f>+V610-SUM(Y610:Y614)</f>
        <v>0</v>
      </c>
      <c r="AA610" s="270" t="e">
        <f>+Z610/M610</f>
        <v>#DIV/0!</v>
      </c>
    </row>
    <row r="611" spans="1:27" x14ac:dyDescent="0.25">
      <c r="A611" s="234"/>
      <c r="B611" s="40"/>
      <c r="C611" s="41"/>
      <c r="D611" s="42"/>
      <c r="E611" s="42"/>
      <c r="F611" s="42"/>
      <c r="G611" s="48"/>
      <c r="H611" s="50"/>
      <c r="I611" s="168">
        <f>IF(G611=Precios!$CJ$4,Precios!$CK$4,IF(G611=Precios!$CJ$5,Precios!$CK$5,IF(G611=Precios!$CJ$6,Precios!$CK$6,IF(G611=Precios!$CJ$7,Precios!$CK$7,IF(G611=Precios!$CJ$8,Precios!$CK$8,IF(G611=Precios!$CJ$9,Precios!$CK$9,IF(G611=Precios!$CJ$10,Precios!$CK$10,IF(G611=Precios!$CJ$11,Precios!$CK$11,IF(G611=Precios!$CJ$12,Precios!$CK$12,IF(G611=Precios!$CJ$1105,Precios!$CK$1105,IF(G611=Precios!$CJ$14,Precios!$CK$14,IF(G611=Precios!$CJ$15,Precios!$CK$15,IF(G611=Precios!$CJ$16,Precios!$CK$16,IF(G611=Precios!$CJ$17,Precios!$CK$17,IF(G611=Precios!$CJ$18,Precios!$CK$18,0)))))))))))))))</f>
        <v>0</v>
      </c>
      <c r="J611" s="50"/>
      <c r="K611" s="169">
        <f>+IF(J611=1,I611,IF(J611=2,I611*(1-Precios!$CP$3),0))</f>
        <v>0</v>
      </c>
      <c r="L611" s="169">
        <f t="shared" si="40"/>
        <v>0</v>
      </c>
      <c r="M611" s="49"/>
      <c r="N611" s="43"/>
      <c r="O611" s="43"/>
      <c r="P611" s="43"/>
      <c r="Q611" s="43"/>
      <c r="R611" s="43"/>
      <c r="S611" s="43"/>
      <c r="T611" s="43"/>
      <c r="U611" s="91"/>
      <c r="V611" s="43"/>
      <c r="W611" s="43"/>
      <c r="X611" s="43"/>
      <c r="Y611" s="38">
        <f>IF(G611=Precios!$CJ$4,Precios!$CM$4,IF(G611=Precios!$CJ$5,Precios!$CM$5,IF(G611=Precios!$CJ$6,Precios!$CM$6,IF(G611=Precios!$CJ$7,Precios!$CM$7,IF(G611=Precios!$CJ$8,Precios!$CM$8,IF(G611=Precios!$CJ$9,Precios!$CM$9,IF(G611=Precios!$CJ$10,Precios!$CM$10,IF(G611=Precios!$CJ$11,Precios!$CM$11,IF(G611=Precios!$CJ$12,Precios!$CM$12,IF(G611=Precios!$CJ$1105,Precios!$CM$1105,IF(G611=Precios!$CJ$14,Precios!$CM$14,IF(G611=Precios!$CJ$15,Precios!$CM$15,IF(G611=Precios!$CJ$16,Precios!$CM$16,IF(G611=Precios!$CJ$17,Precios!$CM$17,IF(G611=Precios!$CJ$18,Precios!$CM$18,0)))))))))))))))*H611</f>
        <v>0</v>
      </c>
      <c r="Z611" s="46"/>
      <c r="AA611" s="271"/>
    </row>
    <row r="612" spans="1:27" x14ac:dyDescent="0.25">
      <c r="A612" s="234"/>
      <c r="B612" s="40"/>
      <c r="C612" s="41"/>
      <c r="D612" s="42"/>
      <c r="E612" s="42"/>
      <c r="F612" s="42"/>
      <c r="G612" s="48"/>
      <c r="H612" s="50"/>
      <c r="I612" s="168">
        <f>IF(G612=Precios!$CJ$4,Precios!$CK$4,IF(G612=Precios!$CJ$5,Precios!$CK$5,IF(G612=Precios!$CJ$6,Precios!$CK$6,IF(G612=Precios!$CJ$7,Precios!$CK$7,IF(G612=Precios!$CJ$8,Precios!$CK$8,IF(G612=Precios!$CJ$9,Precios!$CK$9,IF(G612=Precios!$CJ$10,Precios!$CK$10,IF(G612=Precios!$CJ$11,Precios!$CK$11,IF(G612=Precios!$CJ$12,Precios!$CK$12,IF(G612=Precios!$CJ$1105,Precios!$CK$1105,IF(G612=Precios!$CJ$14,Precios!$CK$14,IF(G612=Precios!$CJ$15,Precios!$CK$15,IF(G612=Precios!$CJ$16,Precios!$CK$16,IF(G612=Precios!$CJ$17,Precios!$CK$17,IF(G612=Precios!$CJ$18,Precios!$CK$18,0)))))))))))))))</f>
        <v>0</v>
      </c>
      <c r="J612" s="50"/>
      <c r="K612" s="169">
        <f>+IF(J612=1,I612,IF(J612=2,I612*(1-Precios!$CP$3),0))</f>
        <v>0</v>
      </c>
      <c r="L612" s="169">
        <f t="shared" si="40"/>
        <v>0</v>
      </c>
      <c r="M612" s="49"/>
      <c r="N612" s="43"/>
      <c r="O612" s="43"/>
      <c r="P612" s="43"/>
      <c r="Q612" s="43"/>
      <c r="R612" s="43"/>
      <c r="S612" s="43"/>
      <c r="T612" s="43"/>
      <c r="U612" s="91"/>
      <c r="V612" s="43"/>
      <c r="W612" s="43"/>
      <c r="X612" s="43"/>
      <c r="Y612" s="38">
        <f>IF(G612=Precios!$CJ$4,Precios!$CM$4,IF(G612=Precios!$CJ$5,Precios!$CM$5,IF(G612=Precios!$CJ$6,Precios!$CM$6,IF(G612=Precios!$CJ$7,Precios!$CM$7,IF(G612=Precios!$CJ$8,Precios!$CM$8,IF(G612=Precios!$CJ$9,Precios!$CM$9,IF(G612=Precios!$CJ$10,Precios!$CM$10,IF(G612=Precios!$CJ$11,Precios!$CM$11,IF(G612=Precios!$CJ$12,Precios!$CM$12,IF(G612=Precios!$CJ$1105,Precios!$CM$1105,IF(G612=Precios!$CJ$14,Precios!$CM$14,IF(G612=Precios!$CJ$15,Precios!$CM$15,IF(G612=Precios!$CJ$16,Precios!$CM$16,IF(G612=Precios!$CJ$17,Precios!$CM$17,IF(G612=Precios!$CJ$18,Precios!$CM$18,0)))))))))))))))*H612</f>
        <v>0</v>
      </c>
      <c r="Z612" s="46"/>
      <c r="AA612" s="271"/>
    </row>
    <row r="613" spans="1:27" x14ac:dyDescent="0.25">
      <c r="A613" s="234"/>
      <c r="B613" s="40"/>
      <c r="C613" s="41"/>
      <c r="D613" s="42"/>
      <c r="E613" s="42"/>
      <c r="F613" s="42"/>
      <c r="G613" s="48"/>
      <c r="H613" s="50"/>
      <c r="I613" s="168">
        <f>IF(G613=Precios!$CJ$4,Precios!$CK$4,IF(G613=Precios!$CJ$5,Precios!$CK$5,IF(G613=Precios!$CJ$6,Precios!$CK$6,IF(G613=Precios!$CJ$7,Precios!$CK$7,IF(G613=Precios!$CJ$8,Precios!$CK$8,IF(G613=Precios!$CJ$9,Precios!$CK$9,IF(G613=Precios!$CJ$10,Precios!$CK$10,IF(G613=Precios!$CJ$11,Precios!$CK$11,IF(G613=Precios!$CJ$12,Precios!$CK$12,IF(G613=Precios!$CJ$1105,Precios!$CK$1105,IF(G613=Precios!$CJ$14,Precios!$CK$14,IF(G613=Precios!$CJ$15,Precios!$CK$15,IF(G613=Precios!$CJ$16,Precios!$CK$16,IF(G613=Precios!$CJ$17,Precios!$CK$17,IF(G613=Precios!$CJ$18,Precios!$CK$18,0)))))))))))))))</f>
        <v>0</v>
      </c>
      <c r="J613" s="50"/>
      <c r="K613" s="169">
        <f>+IF(J613=1,I613,IF(J613=2,I613*(1-Precios!$CP$3),0))</f>
        <v>0</v>
      </c>
      <c r="L613" s="169">
        <f t="shared" si="40"/>
        <v>0</v>
      </c>
      <c r="M613" s="49"/>
      <c r="N613" s="43"/>
      <c r="O613" s="43"/>
      <c r="P613" s="43"/>
      <c r="Q613" s="43"/>
      <c r="R613" s="43"/>
      <c r="S613" s="43"/>
      <c r="T613" s="43"/>
      <c r="U613" s="91"/>
      <c r="V613" s="43"/>
      <c r="W613" s="43"/>
      <c r="X613" s="43"/>
      <c r="Y613" s="38">
        <f>IF(G613=Precios!$CJ$4,Precios!$CM$4,IF(G613=Precios!$CJ$5,Precios!$CM$5,IF(G613=Precios!$CJ$6,Precios!$CM$6,IF(G613=Precios!$CJ$7,Precios!$CM$7,IF(G613=Precios!$CJ$8,Precios!$CM$8,IF(G613=Precios!$CJ$9,Precios!$CM$9,IF(G613=Precios!$CJ$10,Precios!$CM$10,IF(G613=Precios!$CJ$11,Precios!$CM$11,IF(G613=Precios!$CJ$12,Precios!$CM$12,IF(G613=Precios!$CJ$1105,Precios!$CM$1105,IF(G613=Precios!$CJ$14,Precios!$CM$14,IF(G613=Precios!$CJ$15,Precios!$CM$15,IF(G613=Precios!$CJ$16,Precios!$CM$16,IF(G613=Precios!$CJ$17,Precios!$CM$17,IF(G613=Precios!$CJ$18,Precios!$CM$18,0)))))))))))))))*H613</f>
        <v>0</v>
      </c>
      <c r="Z613" s="46"/>
      <c r="AA613" s="271"/>
    </row>
    <row r="614" spans="1:27" ht="15.75" thickBot="1" x14ac:dyDescent="0.3">
      <c r="A614" s="236"/>
      <c r="B614" s="237"/>
      <c r="C614" s="247"/>
      <c r="D614" s="239"/>
      <c r="E614" s="239"/>
      <c r="F614" s="239"/>
      <c r="G614" s="240"/>
      <c r="H614" s="241"/>
      <c r="I614" s="242">
        <f>IF(G614=Precios!$CJ$4,Precios!$CK$4,IF(G614=Precios!$CJ$5,Precios!$CK$5,IF(G614=Precios!$CJ$6,Precios!$CK$6,IF(G614=Precios!$CJ$7,Precios!$CK$7,IF(G614=Precios!$CJ$8,Precios!$CK$8,IF(G614=Precios!$CJ$9,Precios!$CK$9,IF(G614=Precios!$CJ$10,Precios!$CK$10,IF(G614=Precios!$CJ$11,Precios!$CK$11,IF(G614=Precios!$CJ$12,Precios!$CK$12,IF(G614=Precios!$CJ$1105,Precios!$CK$1105,IF(G614=Precios!$CJ$14,Precios!$CK$14,IF(G614=Precios!$CJ$15,Precios!$CK$15,IF(G614=Precios!$CJ$16,Precios!$CK$16,IF(G614=Precios!$CJ$17,Precios!$CK$17,IF(G614=Precios!$CJ$18,Precios!$CK$18,0)))))))))))))))</f>
        <v>0</v>
      </c>
      <c r="J614" s="241"/>
      <c r="K614" s="243">
        <f>+IF(J614=1,I614,IF(J614=2,I614*(1-Precios!$CP$3),0))</f>
        <v>0</v>
      </c>
      <c r="L614" s="243">
        <f t="shared" si="40"/>
        <v>0</v>
      </c>
      <c r="M614" s="272"/>
      <c r="N614" s="273"/>
      <c r="O614" s="273"/>
      <c r="P614" s="273"/>
      <c r="Q614" s="273"/>
      <c r="R614" s="273"/>
      <c r="S614" s="273"/>
      <c r="T614" s="273"/>
      <c r="U614" s="274"/>
      <c r="V614" s="273"/>
      <c r="W614" s="273"/>
      <c r="X614" s="273"/>
      <c r="Y614" s="281">
        <f>IF(G614=Precios!$CJ$4,Precios!$CM$4,IF(G614=Precios!$CJ$5,Precios!$CM$5,IF(G614=Precios!$CJ$6,Precios!$CM$6,IF(G614=Precios!$CJ$7,Precios!$CM$7,IF(G614=Precios!$CJ$8,Precios!$CM$8,IF(G614=Precios!$CJ$9,Precios!$CM$9,IF(G614=Precios!$CJ$10,Precios!$CM$10,IF(G614=Precios!$CJ$11,Precios!$CM$11,IF(G614=Precios!$CJ$12,Precios!$CM$12,IF(G614=Precios!$CJ$1105,Precios!$CM$1105,IF(G614=Precios!$CJ$14,Precios!$CM$14,IF(G614=Precios!$CJ$15,Precios!$CM$15,IF(G614=Precios!$CJ$16,Precios!$CM$16,IF(G614=Precios!$CJ$17,Precios!$CM$17,IF(G614=Precios!$CJ$18,Precios!$CM$18,0)))))))))))))))*H614</f>
        <v>0</v>
      </c>
      <c r="Z614" s="275"/>
      <c r="AA614" s="276"/>
    </row>
    <row r="615" spans="1:27" x14ac:dyDescent="0.25">
      <c r="A615" s="225"/>
      <c r="B615" s="226"/>
      <c r="C615" s="227"/>
      <c r="D615" s="228"/>
      <c r="E615" s="228"/>
      <c r="F615" s="228"/>
      <c r="G615" s="230"/>
      <c r="H615" s="231"/>
      <c r="I615" s="232">
        <f>IF(G615=Precios!$CJ$4,Precios!$CK$4,IF(G615=Precios!$CJ$5,Precios!$CK$5,IF(G615=Precios!$CJ$6,Precios!$CK$6,IF(G615=Precios!$CJ$7,Precios!$CK$7,IF(G615=Precios!$CJ$8,Precios!$CK$8,IF(G615=Precios!$CJ$9,Precios!$CK$9,IF(G615=Precios!$CJ$10,Precios!$CK$10,IF(G615=Precios!$CJ$11,Precios!$CK$11,IF(G615=Precios!$CJ$12,Precios!$CK$12,IF(G615=Precios!$CJ$1105,Precios!$CK$1105,IF(G615=Precios!$CJ$14,Precios!$CK$14,IF(G615=Precios!$CJ$15,Precios!$CK$15,IF(G615=Precios!$CJ$16,Precios!$CK$16,IF(G615=Precios!$CJ$17,Precios!$CK$17,IF(G615=Precios!$CJ$18,Precios!$CK$18,0)))))))))))))))</f>
        <v>0</v>
      </c>
      <c r="J615" s="230"/>
      <c r="K615" s="233">
        <f>+IF(J615=1,I615,IF(J615=2,I615*(1-Precios!$CP$3),0))</f>
        <v>0</v>
      </c>
      <c r="L615" s="233">
        <f t="shared" ref="L615:L629" si="41">H615*K615</f>
        <v>0</v>
      </c>
      <c r="M615" s="259">
        <f>+SUM(L615:L619)</f>
        <v>0</v>
      </c>
      <c r="N615" s="260">
        <f>+M615+P615+R615+S615</f>
        <v>0</v>
      </c>
      <c r="O615" s="261">
        <f>+IF(J615=1,N615*$O$549,0)</f>
        <v>0</v>
      </c>
      <c r="P615" s="262"/>
      <c r="Q615" s="263">
        <f>+N615-SUM(O615:P615)</f>
        <v>0</v>
      </c>
      <c r="R615" s="262"/>
      <c r="S615" s="262"/>
      <c r="T615" s="262"/>
      <c r="U615" s="264" t="e">
        <f>+(+O615+#REF!)/M615</f>
        <v>#REF!</v>
      </c>
      <c r="V615" s="265">
        <f>+Q615-SUM(R615:T615)</f>
        <v>0</v>
      </c>
      <c r="W615" s="266">
        <f>IF(J615=2,V615,0)</f>
        <v>0</v>
      </c>
      <c r="X615" s="267">
        <f>IF(J615=1,V615,0)</f>
        <v>0</v>
      </c>
      <c r="Y615" s="268">
        <f>IF(G615=Precios!$CJ$4,Precios!$CM$4,IF(G615=Precios!$CJ$5,Precios!$CM$5,IF(G615=Precios!$CJ$6,Precios!$CM$6,IF(G615=Precios!$CJ$7,Precios!$CM$7,IF(G615=Precios!$CJ$8,Precios!$CM$8,IF(G615=Precios!$CJ$9,Precios!$CM$9,IF(G615=Precios!$CJ$10,Precios!$CM$10,IF(G615=Precios!$CJ$11,Precios!$CM$11,IF(G615=Precios!$CJ$12,Precios!$CM$12,IF(G615=Precios!$CJ$1105,Precios!$CM$1105,IF(G615=Precios!$CJ$14,Precios!$CM$14,IF(G615=Precios!$CJ$15,Precios!$CM$15,IF(G615=Precios!$CJ$16,Precios!$CM$16,IF(G615=Precios!$CJ$17,Precios!$CM$17,IF(G615=Precios!$CJ$18,Precios!$CM$18,0)))))))))))))))*H615</f>
        <v>0</v>
      </c>
      <c r="Z615" s="269">
        <f>+V615-SUM(Y615:Y619)</f>
        <v>0</v>
      </c>
      <c r="AA615" s="270" t="e">
        <f>+Z615/M615</f>
        <v>#DIV/0!</v>
      </c>
    </row>
    <row r="616" spans="1:27" x14ac:dyDescent="0.25">
      <c r="A616" s="234"/>
      <c r="B616" s="40"/>
      <c r="C616" s="41"/>
      <c r="D616" s="42"/>
      <c r="E616" s="42"/>
      <c r="F616" s="42"/>
      <c r="G616" s="48"/>
      <c r="H616" s="50"/>
      <c r="I616" s="168">
        <f>IF(G616=Precios!$CJ$4,Precios!$CK$4,IF(G616=Precios!$CJ$5,Precios!$CK$5,IF(G616=Precios!$CJ$6,Precios!$CK$6,IF(G616=Precios!$CJ$7,Precios!$CK$7,IF(G616=Precios!$CJ$8,Precios!$CK$8,IF(G616=Precios!$CJ$9,Precios!$CK$9,IF(G616=Precios!$CJ$10,Precios!$CK$10,IF(G616=Precios!$CJ$11,Precios!$CK$11,IF(G616=Precios!$CJ$12,Precios!$CK$12,IF(G616=Precios!$CJ$1105,Precios!$CK$1105,IF(G616=Precios!$CJ$14,Precios!$CK$14,IF(G616=Precios!$CJ$15,Precios!$CK$15,IF(G616=Precios!$CJ$16,Precios!$CK$16,IF(G616=Precios!$CJ$17,Precios!$CK$17,IF(G616=Precios!$CJ$18,Precios!$CK$18,0)))))))))))))))</f>
        <v>0</v>
      </c>
      <c r="J616" s="50"/>
      <c r="K616" s="169">
        <f>+IF(J616=1,I616,IF(J616=2,I616*(1-Precios!$CP$3),0))</f>
        <v>0</v>
      </c>
      <c r="L616" s="169">
        <f t="shared" si="41"/>
        <v>0</v>
      </c>
      <c r="M616" s="49"/>
      <c r="N616" s="43"/>
      <c r="O616" s="43"/>
      <c r="P616" s="43"/>
      <c r="Q616" s="43"/>
      <c r="R616" s="43"/>
      <c r="S616" s="43"/>
      <c r="T616" s="43"/>
      <c r="U616" s="91"/>
      <c r="V616" s="43"/>
      <c r="W616" s="43"/>
      <c r="X616" s="43"/>
      <c r="Y616" s="38">
        <f>IF(G616=Precios!$CJ$4,Precios!$CM$4,IF(G616=Precios!$CJ$5,Precios!$CM$5,IF(G616=Precios!$CJ$6,Precios!$CM$6,IF(G616=Precios!$CJ$7,Precios!$CM$7,IF(G616=Precios!$CJ$8,Precios!$CM$8,IF(G616=Precios!$CJ$9,Precios!$CM$9,IF(G616=Precios!$CJ$10,Precios!$CM$10,IF(G616=Precios!$CJ$11,Precios!$CM$11,IF(G616=Precios!$CJ$12,Precios!$CM$12,IF(G616=Precios!$CJ$1105,Precios!$CM$1105,IF(G616=Precios!$CJ$14,Precios!$CM$14,IF(G616=Precios!$CJ$15,Precios!$CM$15,IF(G616=Precios!$CJ$16,Precios!$CM$16,IF(G616=Precios!$CJ$17,Precios!$CM$17,IF(G616=Precios!$CJ$18,Precios!$CM$18,0)))))))))))))))*H616</f>
        <v>0</v>
      </c>
      <c r="Z616" s="46"/>
      <c r="AA616" s="271"/>
    </row>
    <row r="617" spans="1:27" x14ac:dyDescent="0.25">
      <c r="A617" s="234"/>
      <c r="B617" s="40"/>
      <c r="C617" s="41"/>
      <c r="D617" s="42"/>
      <c r="E617" s="42"/>
      <c r="F617" s="42"/>
      <c r="G617" s="48"/>
      <c r="H617" s="50"/>
      <c r="I617" s="168">
        <f>IF(G617=Precios!$CJ$4,Precios!$CK$4,IF(G617=Precios!$CJ$5,Precios!$CK$5,IF(G617=Precios!$CJ$6,Precios!$CK$6,IF(G617=Precios!$CJ$7,Precios!$CK$7,IF(G617=Precios!$CJ$8,Precios!$CK$8,IF(G617=Precios!$CJ$9,Precios!$CK$9,IF(G617=Precios!$CJ$10,Precios!$CK$10,IF(G617=Precios!$CJ$11,Precios!$CK$11,IF(G617=Precios!$CJ$12,Precios!$CK$12,IF(G617=Precios!$CJ$1105,Precios!$CK$1105,IF(G617=Precios!$CJ$14,Precios!$CK$14,IF(G617=Precios!$CJ$15,Precios!$CK$15,IF(G617=Precios!$CJ$16,Precios!$CK$16,IF(G617=Precios!$CJ$17,Precios!$CK$17,IF(G617=Precios!$CJ$18,Precios!$CK$18,0)))))))))))))))</f>
        <v>0</v>
      </c>
      <c r="J617" s="50"/>
      <c r="K617" s="169">
        <f>+IF(J617=1,I617,IF(J617=2,I617*(1-Precios!$CP$3),0))</f>
        <v>0</v>
      </c>
      <c r="L617" s="169">
        <f t="shared" si="41"/>
        <v>0</v>
      </c>
      <c r="M617" s="49"/>
      <c r="N617" s="43"/>
      <c r="O617" s="43"/>
      <c r="P617" s="43"/>
      <c r="Q617" s="43"/>
      <c r="R617" s="43"/>
      <c r="S617" s="43"/>
      <c r="T617" s="43"/>
      <c r="U617" s="91"/>
      <c r="V617" s="43"/>
      <c r="W617" s="43"/>
      <c r="X617" s="43"/>
      <c r="Y617" s="38">
        <f>IF(G617=Precios!$CJ$4,Precios!$CM$4,IF(G617=Precios!$CJ$5,Precios!$CM$5,IF(G617=Precios!$CJ$6,Precios!$CM$6,IF(G617=Precios!$CJ$7,Precios!$CM$7,IF(G617=Precios!$CJ$8,Precios!$CM$8,IF(G617=Precios!$CJ$9,Precios!$CM$9,IF(G617=Precios!$CJ$10,Precios!$CM$10,IF(G617=Precios!$CJ$11,Precios!$CM$11,IF(G617=Precios!$CJ$12,Precios!$CM$12,IF(G617=Precios!$CJ$1105,Precios!$CM$1105,IF(G617=Precios!$CJ$14,Precios!$CM$14,IF(G617=Precios!$CJ$15,Precios!$CM$15,IF(G617=Precios!$CJ$16,Precios!$CM$16,IF(G617=Precios!$CJ$17,Precios!$CM$17,IF(G617=Precios!$CJ$18,Precios!$CM$18,0)))))))))))))))*H617</f>
        <v>0</v>
      </c>
      <c r="Z617" s="46"/>
      <c r="AA617" s="271"/>
    </row>
    <row r="618" spans="1:27" x14ac:dyDescent="0.25">
      <c r="A618" s="234"/>
      <c r="B618" s="40"/>
      <c r="C618" s="41"/>
      <c r="D618" s="42"/>
      <c r="E618" s="42"/>
      <c r="F618" s="42"/>
      <c r="G618" s="48"/>
      <c r="H618" s="50"/>
      <c r="I618" s="168">
        <f>IF(G618=Precios!$CJ$4,Precios!$CK$4,IF(G618=Precios!$CJ$5,Precios!$CK$5,IF(G618=Precios!$CJ$6,Precios!$CK$6,IF(G618=Precios!$CJ$7,Precios!$CK$7,IF(G618=Precios!$CJ$8,Precios!$CK$8,IF(G618=Precios!$CJ$9,Precios!$CK$9,IF(G618=Precios!$CJ$10,Precios!$CK$10,IF(G618=Precios!$CJ$11,Precios!$CK$11,IF(G618=Precios!$CJ$12,Precios!$CK$12,IF(G618=Precios!$CJ$1105,Precios!$CK$1105,IF(G618=Precios!$CJ$14,Precios!$CK$14,IF(G618=Precios!$CJ$15,Precios!$CK$15,IF(G618=Precios!$CJ$16,Precios!$CK$16,IF(G618=Precios!$CJ$17,Precios!$CK$17,IF(G618=Precios!$CJ$18,Precios!$CK$18,0)))))))))))))))</f>
        <v>0</v>
      </c>
      <c r="J618" s="50"/>
      <c r="K618" s="169">
        <f>+IF(J618=1,I618,IF(J618=2,I618*(1-Precios!$CP$3),0))</f>
        <v>0</v>
      </c>
      <c r="L618" s="169">
        <f t="shared" si="41"/>
        <v>0</v>
      </c>
      <c r="M618" s="49"/>
      <c r="N618" s="43"/>
      <c r="O618" s="43"/>
      <c r="P618" s="43"/>
      <c r="Q618" s="43"/>
      <c r="R618" s="43"/>
      <c r="S618" s="43"/>
      <c r="T618" s="43"/>
      <c r="U618" s="91"/>
      <c r="V618" s="43"/>
      <c r="W618" s="43"/>
      <c r="X618" s="43"/>
      <c r="Y618" s="38">
        <f>IF(G618=Precios!$CJ$4,Precios!$CM$4,IF(G618=Precios!$CJ$5,Precios!$CM$5,IF(G618=Precios!$CJ$6,Precios!$CM$6,IF(G618=Precios!$CJ$7,Precios!$CM$7,IF(G618=Precios!$CJ$8,Precios!$CM$8,IF(G618=Precios!$CJ$9,Precios!$CM$9,IF(G618=Precios!$CJ$10,Precios!$CM$10,IF(G618=Precios!$CJ$11,Precios!$CM$11,IF(G618=Precios!$CJ$12,Precios!$CM$12,IF(G618=Precios!$CJ$1105,Precios!$CM$1105,IF(G618=Precios!$CJ$14,Precios!$CM$14,IF(G618=Precios!$CJ$15,Precios!$CM$15,IF(G618=Precios!$CJ$16,Precios!$CM$16,IF(G618=Precios!$CJ$17,Precios!$CM$17,IF(G618=Precios!$CJ$18,Precios!$CM$18,0)))))))))))))))*H618</f>
        <v>0</v>
      </c>
      <c r="Z618" s="46"/>
      <c r="AA618" s="271"/>
    </row>
    <row r="619" spans="1:27" ht="15.75" thickBot="1" x14ac:dyDescent="0.3">
      <c r="A619" s="236"/>
      <c r="B619" s="237"/>
      <c r="C619" s="247"/>
      <c r="D619" s="239"/>
      <c r="E619" s="239"/>
      <c r="F619" s="239"/>
      <c r="G619" s="240"/>
      <c r="H619" s="241"/>
      <c r="I619" s="242">
        <f>IF(G619=Precios!$CJ$4,Precios!$CK$4,IF(G619=Precios!$CJ$5,Precios!$CK$5,IF(G619=Precios!$CJ$6,Precios!$CK$6,IF(G619=Precios!$CJ$7,Precios!$CK$7,IF(G619=Precios!$CJ$8,Precios!$CK$8,IF(G619=Precios!$CJ$9,Precios!$CK$9,IF(G619=Precios!$CJ$10,Precios!$CK$10,IF(G619=Precios!$CJ$11,Precios!$CK$11,IF(G619=Precios!$CJ$12,Precios!$CK$12,IF(G619=Precios!$CJ$1105,Precios!$CK$1105,IF(G619=Precios!$CJ$14,Precios!$CK$14,IF(G619=Precios!$CJ$15,Precios!$CK$15,IF(G619=Precios!$CJ$16,Precios!$CK$16,IF(G619=Precios!$CJ$17,Precios!$CK$17,IF(G619=Precios!$CJ$18,Precios!$CK$18,0)))))))))))))))</f>
        <v>0</v>
      </c>
      <c r="J619" s="241"/>
      <c r="K619" s="243">
        <f>+IF(J619=1,I619,IF(J619=2,I619*(1-Precios!$CP$3),0))</f>
        <v>0</v>
      </c>
      <c r="L619" s="243">
        <f t="shared" si="41"/>
        <v>0</v>
      </c>
      <c r="M619" s="272"/>
      <c r="N619" s="273"/>
      <c r="O619" s="273"/>
      <c r="P619" s="273"/>
      <c r="Q619" s="273"/>
      <c r="R619" s="273"/>
      <c r="S619" s="273"/>
      <c r="T619" s="273"/>
      <c r="U619" s="274"/>
      <c r="V619" s="273"/>
      <c r="W619" s="273"/>
      <c r="X619" s="273"/>
      <c r="Y619" s="281">
        <f>IF(G619=Precios!$CJ$4,Precios!$CM$4,IF(G619=Precios!$CJ$5,Precios!$CM$5,IF(G619=Precios!$CJ$6,Precios!$CM$6,IF(G619=Precios!$CJ$7,Precios!$CM$7,IF(G619=Precios!$CJ$8,Precios!$CM$8,IF(G619=Precios!$CJ$9,Precios!$CM$9,IF(G619=Precios!$CJ$10,Precios!$CM$10,IF(G619=Precios!$CJ$11,Precios!$CM$11,IF(G619=Precios!$CJ$12,Precios!$CM$12,IF(G619=Precios!$CJ$1105,Precios!$CM$1105,IF(G619=Precios!$CJ$14,Precios!$CM$14,IF(G619=Precios!$CJ$15,Precios!$CM$15,IF(G619=Precios!$CJ$16,Precios!$CM$16,IF(G619=Precios!$CJ$17,Precios!$CM$17,IF(G619=Precios!$CJ$18,Precios!$CM$18,0)))))))))))))))*H619</f>
        <v>0</v>
      </c>
      <c r="Z619" s="275"/>
      <c r="AA619" s="276"/>
    </row>
    <row r="620" spans="1:27" x14ac:dyDescent="0.25">
      <c r="A620" s="225"/>
      <c r="B620" s="226"/>
      <c r="C620" s="227"/>
      <c r="D620" s="228"/>
      <c r="E620" s="228"/>
      <c r="F620" s="228"/>
      <c r="G620" s="230"/>
      <c r="H620" s="231"/>
      <c r="I620" s="232">
        <f>IF(G620=Precios!$CJ$4,Precios!$CK$4,IF(G620=Precios!$CJ$5,Precios!$CK$5,IF(G620=Precios!$CJ$6,Precios!$CK$6,IF(G620=Precios!$CJ$7,Precios!$CK$7,IF(G620=Precios!$CJ$8,Precios!$CK$8,IF(G620=Precios!$CJ$9,Precios!$CK$9,IF(G620=Precios!$CJ$10,Precios!$CK$10,IF(G620=Precios!$CJ$11,Precios!$CK$11,IF(G620=Precios!$CJ$12,Precios!$CK$12,IF(G620=Precios!$CJ$1105,Precios!$CK$1105,IF(G620=Precios!$CJ$14,Precios!$CK$14,IF(G620=Precios!$CJ$15,Precios!$CK$15,IF(G620=Precios!$CJ$16,Precios!$CK$16,IF(G620=Precios!$CJ$17,Precios!$CK$17,IF(G620=Precios!$CJ$18,Precios!$CK$18,0)))))))))))))))</f>
        <v>0</v>
      </c>
      <c r="J620" s="230"/>
      <c r="K620" s="233">
        <f>+IF(J620=1,I620,IF(J620=2,I620*(1-Precios!$CP$3),0))</f>
        <v>0</v>
      </c>
      <c r="L620" s="233">
        <f t="shared" si="41"/>
        <v>0</v>
      </c>
      <c r="M620" s="259">
        <f>+SUM(L620:L624)</f>
        <v>0</v>
      </c>
      <c r="N620" s="260">
        <f>+M620+P620+R620+S620</f>
        <v>0</v>
      </c>
      <c r="O620" s="261">
        <f>+IF(J620=1,N620*$O$549,0)</f>
        <v>0</v>
      </c>
      <c r="P620" s="262"/>
      <c r="Q620" s="263">
        <f>+N620-SUM(O620:P620)</f>
        <v>0</v>
      </c>
      <c r="R620" s="262"/>
      <c r="S620" s="262"/>
      <c r="T620" s="262"/>
      <c r="U620" s="264" t="e">
        <f>+(+O620+#REF!)/M620</f>
        <v>#REF!</v>
      </c>
      <c r="V620" s="265">
        <f>+Q620-SUM(R620:T620)</f>
        <v>0</v>
      </c>
      <c r="W620" s="266">
        <f>IF(J620=2,V620,0)</f>
        <v>0</v>
      </c>
      <c r="X620" s="267">
        <f>IF(J620=1,V620,0)</f>
        <v>0</v>
      </c>
      <c r="Y620" s="268">
        <f>IF(G620=Precios!$CJ$4,Precios!$CM$4,IF(G620=Precios!$CJ$5,Precios!$CM$5,IF(G620=Precios!$CJ$6,Precios!$CM$6,IF(G620=Precios!$CJ$7,Precios!$CM$7,IF(G620=Precios!$CJ$8,Precios!$CM$8,IF(G620=Precios!$CJ$9,Precios!$CM$9,IF(G620=Precios!$CJ$10,Precios!$CM$10,IF(G620=Precios!$CJ$11,Precios!$CM$11,IF(G620=Precios!$CJ$12,Precios!$CM$12,IF(G620=Precios!$CJ$1105,Precios!$CM$1105,IF(G620=Precios!$CJ$14,Precios!$CM$14,IF(G620=Precios!$CJ$15,Precios!$CM$15,IF(G620=Precios!$CJ$16,Precios!$CM$16,IF(G620=Precios!$CJ$17,Precios!$CM$17,IF(G620=Precios!$CJ$18,Precios!$CM$18,0)))))))))))))))*H620</f>
        <v>0</v>
      </c>
      <c r="Z620" s="269">
        <f>+V620-SUM(Y620:Y624)</f>
        <v>0</v>
      </c>
      <c r="AA620" s="270" t="e">
        <f>+Z620/M620</f>
        <v>#DIV/0!</v>
      </c>
    </row>
    <row r="621" spans="1:27" x14ac:dyDescent="0.25">
      <c r="A621" s="234"/>
      <c r="B621" s="40"/>
      <c r="C621" s="41"/>
      <c r="D621" s="42"/>
      <c r="E621" s="42"/>
      <c r="F621" s="42"/>
      <c r="G621" s="48"/>
      <c r="H621" s="50"/>
      <c r="I621" s="168">
        <f>IF(G621=Precios!$CJ$4,Precios!$CK$4,IF(G621=Precios!$CJ$5,Precios!$CK$5,IF(G621=Precios!$CJ$6,Precios!$CK$6,IF(G621=Precios!$CJ$7,Precios!$CK$7,IF(G621=Precios!$CJ$8,Precios!$CK$8,IF(G621=Precios!$CJ$9,Precios!$CK$9,IF(G621=Precios!$CJ$10,Precios!$CK$10,IF(G621=Precios!$CJ$11,Precios!$CK$11,IF(G621=Precios!$CJ$12,Precios!$CK$12,IF(G621=Precios!$CJ$1105,Precios!$CK$1105,IF(G621=Precios!$CJ$14,Precios!$CK$14,IF(G621=Precios!$CJ$15,Precios!$CK$15,IF(G621=Precios!$CJ$16,Precios!$CK$16,IF(G621=Precios!$CJ$17,Precios!$CK$17,IF(G621=Precios!$CJ$18,Precios!$CK$18,0)))))))))))))))</f>
        <v>0</v>
      </c>
      <c r="J621" s="50"/>
      <c r="K621" s="169">
        <f>+IF(J621=1,I621,IF(J621=2,I621*(1-Precios!$CP$3),0))</f>
        <v>0</v>
      </c>
      <c r="L621" s="169">
        <f t="shared" si="41"/>
        <v>0</v>
      </c>
      <c r="M621" s="49"/>
      <c r="N621" s="43"/>
      <c r="O621" s="43"/>
      <c r="P621" s="43"/>
      <c r="Q621" s="43"/>
      <c r="R621" s="43"/>
      <c r="S621" s="43"/>
      <c r="T621" s="43"/>
      <c r="U621" s="91"/>
      <c r="V621" s="43"/>
      <c r="W621" s="43"/>
      <c r="X621" s="43"/>
      <c r="Y621" s="38">
        <f>IF(G621=Precios!$CJ$4,Precios!$CM$4,IF(G621=Precios!$CJ$5,Precios!$CM$5,IF(G621=Precios!$CJ$6,Precios!$CM$6,IF(G621=Precios!$CJ$7,Precios!$CM$7,IF(G621=Precios!$CJ$8,Precios!$CM$8,IF(G621=Precios!$CJ$9,Precios!$CM$9,IF(G621=Precios!$CJ$10,Precios!$CM$10,IF(G621=Precios!$CJ$11,Precios!$CM$11,IF(G621=Precios!$CJ$12,Precios!$CM$12,IF(G621=Precios!$CJ$1105,Precios!$CM$1105,IF(G621=Precios!$CJ$14,Precios!$CM$14,IF(G621=Precios!$CJ$15,Precios!$CM$15,IF(G621=Precios!$CJ$16,Precios!$CM$16,IF(G621=Precios!$CJ$17,Precios!$CM$17,IF(G621=Precios!$CJ$18,Precios!$CM$18,0)))))))))))))))*H621</f>
        <v>0</v>
      </c>
      <c r="Z621" s="46"/>
      <c r="AA621" s="271"/>
    </row>
    <row r="622" spans="1:27" x14ac:dyDescent="0.25">
      <c r="A622" s="234"/>
      <c r="B622" s="40"/>
      <c r="C622" s="41"/>
      <c r="D622" s="42"/>
      <c r="E622" s="42"/>
      <c r="F622" s="42"/>
      <c r="G622" s="48"/>
      <c r="H622" s="50"/>
      <c r="I622" s="168">
        <f>IF(G622=Precios!$CJ$4,Precios!$CK$4,IF(G622=Precios!$CJ$5,Precios!$CK$5,IF(G622=Precios!$CJ$6,Precios!$CK$6,IF(G622=Precios!$CJ$7,Precios!$CK$7,IF(G622=Precios!$CJ$8,Precios!$CK$8,IF(G622=Precios!$CJ$9,Precios!$CK$9,IF(G622=Precios!$CJ$10,Precios!$CK$10,IF(G622=Precios!$CJ$11,Precios!$CK$11,IF(G622=Precios!$CJ$12,Precios!$CK$12,IF(G622=Precios!$CJ$1105,Precios!$CK$1105,IF(G622=Precios!$CJ$14,Precios!$CK$14,IF(G622=Precios!$CJ$15,Precios!$CK$15,IF(G622=Precios!$CJ$16,Precios!$CK$16,IF(G622=Precios!$CJ$17,Precios!$CK$17,IF(G622=Precios!$CJ$18,Precios!$CK$18,0)))))))))))))))</f>
        <v>0</v>
      </c>
      <c r="J622" s="50"/>
      <c r="K622" s="169">
        <f>+IF(J622=1,I622,IF(J622=2,I622*(1-Precios!$CP$3),0))</f>
        <v>0</v>
      </c>
      <c r="L622" s="169">
        <f t="shared" si="41"/>
        <v>0</v>
      </c>
      <c r="M622" s="49"/>
      <c r="N622" s="43"/>
      <c r="O622" s="43"/>
      <c r="P622" s="43"/>
      <c r="Q622" s="43"/>
      <c r="R622" s="43"/>
      <c r="S622" s="43"/>
      <c r="T622" s="43"/>
      <c r="U622" s="91"/>
      <c r="V622" s="43"/>
      <c r="W622" s="43"/>
      <c r="X622" s="43"/>
      <c r="Y622" s="38">
        <f>IF(G622=Precios!$CJ$4,Precios!$CM$4,IF(G622=Precios!$CJ$5,Precios!$CM$5,IF(G622=Precios!$CJ$6,Precios!$CM$6,IF(G622=Precios!$CJ$7,Precios!$CM$7,IF(G622=Precios!$CJ$8,Precios!$CM$8,IF(G622=Precios!$CJ$9,Precios!$CM$9,IF(G622=Precios!$CJ$10,Precios!$CM$10,IF(G622=Precios!$CJ$11,Precios!$CM$11,IF(G622=Precios!$CJ$12,Precios!$CM$12,IF(G622=Precios!$CJ$1105,Precios!$CM$1105,IF(G622=Precios!$CJ$14,Precios!$CM$14,IF(G622=Precios!$CJ$15,Precios!$CM$15,IF(G622=Precios!$CJ$16,Precios!$CM$16,IF(G622=Precios!$CJ$17,Precios!$CM$17,IF(G622=Precios!$CJ$18,Precios!$CM$18,0)))))))))))))))*H622</f>
        <v>0</v>
      </c>
      <c r="Z622" s="46"/>
      <c r="AA622" s="271"/>
    </row>
    <row r="623" spans="1:27" x14ac:dyDescent="0.25">
      <c r="A623" s="234"/>
      <c r="B623" s="40"/>
      <c r="C623" s="41"/>
      <c r="D623" s="42"/>
      <c r="E623" s="42"/>
      <c r="F623" s="42"/>
      <c r="G623" s="48"/>
      <c r="H623" s="50"/>
      <c r="I623" s="168">
        <f>IF(G623=Precios!$CJ$4,Precios!$CK$4,IF(G623=Precios!$CJ$5,Precios!$CK$5,IF(G623=Precios!$CJ$6,Precios!$CK$6,IF(G623=Precios!$CJ$7,Precios!$CK$7,IF(G623=Precios!$CJ$8,Precios!$CK$8,IF(G623=Precios!$CJ$9,Precios!$CK$9,IF(G623=Precios!$CJ$10,Precios!$CK$10,IF(G623=Precios!$CJ$11,Precios!$CK$11,IF(G623=Precios!$CJ$12,Precios!$CK$12,IF(G623=Precios!$CJ$1105,Precios!$CK$1105,IF(G623=Precios!$CJ$14,Precios!$CK$14,IF(G623=Precios!$CJ$15,Precios!$CK$15,IF(G623=Precios!$CJ$16,Precios!$CK$16,IF(G623=Precios!$CJ$17,Precios!$CK$17,IF(G623=Precios!$CJ$18,Precios!$CK$18,0)))))))))))))))</f>
        <v>0</v>
      </c>
      <c r="J623" s="50"/>
      <c r="K623" s="169">
        <f>+IF(J623=1,I623,IF(J623=2,I623*(1-Precios!$CP$3),0))</f>
        <v>0</v>
      </c>
      <c r="L623" s="169">
        <f t="shared" si="41"/>
        <v>0</v>
      </c>
      <c r="M623" s="49"/>
      <c r="N623" s="43"/>
      <c r="O623" s="43"/>
      <c r="P623" s="43"/>
      <c r="Q623" s="43"/>
      <c r="R623" s="43"/>
      <c r="S623" s="43"/>
      <c r="T623" s="43"/>
      <c r="U623" s="91"/>
      <c r="V623" s="43"/>
      <c r="W623" s="43"/>
      <c r="X623" s="43"/>
      <c r="Y623" s="38">
        <f>IF(G623=Precios!$CJ$4,Precios!$CM$4,IF(G623=Precios!$CJ$5,Precios!$CM$5,IF(G623=Precios!$CJ$6,Precios!$CM$6,IF(G623=Precios!$CJ$7,Precios!$CM$7,IF(G623=Precios!$CJ$8,Precios!$CM$8,IF(G623=Precios!$CJ$9,Precios!$CM$9,IF(G623=Precios!$CJ$10,Precios!$CM$10,IF(G623=Precios!$CJ$11,Precios!$CM$11,IF(G623=Precios!$CJ$12,Precios!$CM$12,IF(G623=Precios!$CJ$1105,Precios!$CM$1105,IF(G623=Precios!$CJ$14,Precios!$CM$14,IF(G623=Precios!$CJ$15,Precios!$CM$15,IF(G623=Precios!$CJ$16,Precios!$CM$16,IF(G623=Precios!$CJ$17,Precios!$CM$17,IF(G623=Precios!$CJ$18,Precios!$CM$18,0)))))))))))))))*H623</f>
        <v>0</v>
      </c>
      <c r="Z623" s="46"/>
      <c r="AA623" s="271"/>
    </row>
    <row r="624" spans="1:27" ht="15.75" thickBot="1" x14ac:dyDescent="0.3">
      <c r="A624" s="236"/>
      <c r="B624" s="237"/>
      <c r="C624" s="247"/>
      <c r="D624" s="239"/>
      <c r="E624" s="239"/>
      <c r="F624" s="239"/>
      <c r="G624" s="240"/>
      <c r="H624" s="241"/>
      <c r="I624" s="242">
        <f>IF(G624=Precios!$CJ$4,Precios!$CK$4,IF(G624=Precios!$CJ$5,Precios!$CK$5,IF(G624=Precios!$CJ$6,Precios!$CK$6,IF(G624=Precios!$CJ$7,Precios!$CK$7,IF(G624=Precios!$CJ$8,Precios!$CK$8,IF(G624=Precios!$CJ$9,Precios!$CK$9,IF(G624=Precios!$CJ$10,Precios!$CK$10,IF(G624=Precios!$CJ$11,Precios!$CK$11,IF(G624=Precios!$CJ$12,Precios!$CK$12,IF(G624=Precios!$CJ$1105,Precios!$CK$1105,IF(G624=Precios!$CJ$14,Precios!$CK$14,IF(G624=Precios!$CJ$15,Precios!$CK$15,IF(G624=Precios!$CJ$16,Precios!$CK$16,IF(G624=Precios!$CJ$17,Precios!$CK$17,IF(G624=Precios!$CJ$18,Precios!$CK$18,0)))))))))))))))</f>
        <v>0</v>
      </c>
      <c r="J624" s="241"/>
      <c r="K624" s="243">
        <f>+IF(J624=1,I624,IF(J624=2,I624*(1-Precios!$CP$3),0))</f>
        <v>0</v>
      </c>
      <c r="L624" s="243">
        <f t="shared" si="41"/>
        <v>0</v>
      </c>
      <c r="M624" s="272"/>
      <c r="N624" s="273"/>
      <c r="O624" s="273"/>
      <c r="P624" s="273"/>
      <c r="Q624" s="273"/>
      <c r="R624" s="273"/>
      <c r="S624" s="273"/>
      <c r="T624" s="273"/>
      <c r="U624" s="274"/>
      <c r="V624" s="273"/>
      <c r="W624" s="273"/>
      <c r="X624" s="273"/>
      <c r="Y624" s="281">
        <f>IF(G624=Precios!$CJ$4,Precios!$CM$4,IF(G624=Precios!$CJ$5,Precios!$CM$5,IF(G624=Precios!$CJ$6,Precios!$CM$6,IF(G624=Precios!$CJ$7,Precios!$CM$7,IF(G624=Precios!$CJ$8,Precios!$CM$8,IF(G624=Precios!$CJ$9,Precios!$CM$9,IF(G624=Precios!$CJ$10,Precios!$CM$10,IF(G624=Precios!$CJ$11,Precios!$CM$11,IF(G624=Precios!$CJ$12,Precios!$CM$12,IF(G624=Precios!$CJ$1105,Precios!$CM$1105,IF(G624=Precios!$CJ$14,Precios!$CM$14,IF(G624=Precios!$CJ$15,Precios!$CM$15,IF(G624=Precios!$CJ$16,Precios!$CM$16,IF(G624=Precios!$CJ$17,Precios!$CM$17,IF(G624=Precios!$CJ$18,Precios!$CM$18,0)))))))))))))))*H624</f>
        <v>0</v>
      </c>
      <c r="Z624" s="275"/>
      <c r="AA624" s="276"/>
    </row>
    <row r="625" spans="1:27" x14ac:dyDescent="0.25">
      <c r="A625" s="225"/>
      <c r="B625" s="226"/>
      <c r="C625" s="227"/>
      <c r="D625" s="228"/>
      <c r="E625" s="228"/>
      <c r="F625" s="228"/>
      <c r="G625" s="230"/>
      <c r="H625" s="231"/>
      <c r="I625" s="232">
        <f>IF(G625=Precios!$CJ$4,Precios!$CK$4,IF(G625=Precios!$CJ$5,Precios!$CK$5,IF(G625=Precios!$CJ$6,Precios!$CK$6,IF(G625=Precios!$CJ$7,Precios!$CK$7,IF(G625=Precios!$CJ$8,Precios!$CK$8,IF(G625=Precios!$CJ$9,Precios!$CK$9,IF(G625=Precios!$CJ$10,Precios!$CK$10,IF(G625=Precios!$CJ$11,Precios!$CK$11,IF(G625=Precios!$CJ$12,Precios!$CK$12,IF(G625=Precios!$CJ$1105,Precios!$CK$1105,IF(G625=Precios!$CJ$14,Precios!$CK$14,IF(G625=Precios!$CJ$15,Precios!$CK$15,IF(G625=Precios!$CJ$16,Precios!$CK$16,IF(G625=Precios!$CJ$17,Precios!$CK$17,IF(G625=Precios!$CJ$18,Precios!$CK$18,0)))))))))))))))</f>
        <v>0</v>
      </c>
      <c r="J625" s="230"/>
      <c r="K625" s="233">
        <f>+IF(J625=1,I625,IF(J625=2,I625*(1-Precios!$CP$3),0))</f>
        <v>0</v>
      </c>
      <c r="L625" s="233">
        <f t="shared" si="41"/>
        <v>0</v>
      </c>
      <c r="M625" s="259">
        <f>+SUM(L625:L629)</f>
        <v>0</v>
      </c>
      <c r="N625" s="260">
        <f>+M625+P625+R625+S625</f>
        <v>0</v>
      </c>
      <c r="O625" s="261">
        <f>+IF(J625=1,N625*$O$549,0)</f>
        <v>0</v>
      </c>
      <c r="P625" s="262"/>
      <c r="Q625" s="263">
        <f>+N625-SUM(O625:P625)</f>
        <v>0</v>
      </c>
      <c r="R625" s="262"/>
      <c r="S625" s="262"/>
      <c r="T625" s="262"/>
      <c r="U625" s="264" t="e">
        <f>+(+O625+#REF!)/M625</f>
        <v>#REF!</v>
      </c>
      <c r="V625" s="265">
        <f>+Q625-SUM(R625:T625)</f>
        <v>0</v>
      </c>
      <c r="W625" s="266">
        <f>IF(J625=2,V625,0)</f>
        <v>0</v>
      </c>
      <c r="X625" s="267">
        <f>IF(J625=1,V625,0)</f>
        <v>0</v>
      </c>
      <c r="Y625" s="268">
        <f>IF(G625=Precios!$CJ$4,Precios!$CM$4,IF(G625=Precios!$CJ$5,Precios!$CM$5,IF(G625=Precios!$CJ$6,Precios!$CM$6,IF(G625=Precios!$CJ$7,Precios!$CM$7,IF(G625=Precios!$CJ$8,Precios!$CM$8,IF(G625=Precios!$CJ$9,Precios!$CM$9,IF(G625=Precios!$CJ$10,Precios!$CM$10,IF(G625=Precios!$CJ$11,Precios!$CM$11,IF(G625=Precios!$CJ$12,Precios!$CM$12,IF(G625=Precios!$CJ$1105,Precios!$CM$1105,IF(G625=Precios!$CJ$14,Precios!$CM$14,IF(G625=Precios!$CJ$15,Precios!$CM$15,IF(G625=Precios!$CJ$16,Precios!$CM$16,IF(G625=Precios!$CJ$17,Precios!$CM$17,IF(G625=Precios!$CJ$18,Precios!$CM$18,0)))))))))))))))*H625</f>
        <v>0</v>
      </c>
      <c r="Z625" s="269">
        <f>+V625-SUM(Y625:Y629)</f>
        <v>0</v>
      </c>
      <c r="AA625" s="270" t="e">
        <f>+Z625/M625</f>
        <v>#DIV/0!</v>
      </c>
    </row>
    <row r="626" spans="1:27" x14ac:dyDescent="0.25">
      <c r="A626" s="234"/>
      <c r="B626" s="40"/>
      <c r="C626" s="41"/>
      <c r="D626" s="42"/>
      <c r="E626" s="42"/>
      <c r="F626" s="42"/>
      <c r="G626" s="48"/>
      <c r="H626" s="50"/>
      <c r="I626" s="168">
        <f>IF(G626=Precios!$CJ$4,Precios!$CK$4,IF(G626=Precios!$CJ$5,Precios!$CK$5,IF(G626=Precios!$CJ$6,Precios!$CK$6,IF(G626=Precios!$CJ$7,Precios!$CK$7,IF(G626=Precios!$CJ$8,Precios!$CK$8,IF(G626=Precios!$CJ$9,Precios!$CK$9,IF(G626=Precios!$CJ$10,Precios!$CK$10,IF(G626=Precios!$CJ$11,Precios!$CK$11,IF(G626=Precios!$CJ$12,Precios!$CK$12,IF(G626=Precios!$CJ$1105,Precios!$CK$1105,IF(G626=Precios!$CJ$14,Precios!$CK$14,IF(G626=Precios!$CJ$15,Precios!$CK$15,IF(G626=Precios!$CJ$16,Precios!$CK$16,IF(G626=Precios!$CJ$17,Precios!$CK$17,IF(G626=Precios!$CJ$18,Precios!$CK$18,0)))))))))))))))</f>
        <v>0</v>
      </c>
      <c r="J626" s="50"/>
      <c r="K626" s="169">
        <f>+IF(J626=1,I626,IF(J626=2,I626*(1-Precios!$CP$3),0))</f>
        <v>0</v>
      </c>
      <c r="L626" s="169">
        <f t="shared" si="41"/>
        <v>0</v>
      </c>
      <c r="M626" s="49"/>
      <c r="N626" s="43"/>
      <c r="O626" s="43"/>
      <c r="P626" s="43"/>
      <c r="Q626" s="43"/>
      <c r="R626" s="43"/>
      <c r="S626" s="43"/>
      <c r="T626" s="43"/>
      <c r="U626" s="91"/>
      <c r="V626" s="43"/>
      <c r="W626" s="43"/>
      <c r="X626" s="43"/>
      <c r="Y626" s="38">
        <f>IF(G626=Precios!$CJ$4,Precios!$CM$4,IF(G626=Precios!$CJ$5,Precios!$CM$5,IF(G626=Precios!$CJ$6,Precios!$CM$6,IF(G626=Precios!$CJ$7,Precios!$CM$7,IF(G626=Precios!$CJ$8,Precios!$CM$8,IF(G626=Precios!$CJ$9,Precios!$CM$9,IF(G626=Precios!$CJ$10,Precios!$CM$10,IF(G626=Precios!$CJ$11,Precios!$CM$11,IF(G626=Precios!$CJ$12,Precios!$CM$12,IF(G626=Precios!$CJ$1105,Precios!$CM$1105,IF(G626=Precios!$CJ$14,Precios!$CM$14,IF(G626=Precios!$CJ$15,Precios!$CM$15,IF(G626=Precios!$CJ$16,Precios!$CM$16,IF(G626=Precios!$CJ$17,Precios!$CM$17,IF(G626=Precios!$CJ$18,Precios!$CM$18,0)))))))))))))))*H626</f>
        <v>0</v>
      </c>
      <c r="Z626" s="46"/>
      <c r="AA626" s="271"/>
    </row>
    <row r="627" spans="1:27" x14ac:dyDescent="0.25">
      <c r="A627" s="234"/>
      <c r="B627" s="40"/>
      <c r="C627" s="41"/>
      <c r="D627" s="42"/>
      <c r="E627" s="42"/>
      <c r="F627" s="42"/>
      <c r="G627" s="48"/>
      <c r="H627" s="50"/>
      <c r="I627" s="168">
        <f>IF(G627=Precios!$CJ$4,Precios!$CK$4,IF(G627=Precios!$CJ$5,Precios!$CK$5,IF(G627=Precios!$CJ$6,Precios!$CK$6,IF(G627=Precios!$CJ$7,Precios!$CK$7,IF(G627=Precios!$CJ$8,Precios!$CK$8,IF(G627=Precios!$CJ$9,Precios!$CK$9,IF(G627=Precios!$CJ$10,Precios!$CK$10,IF(G627=Precios!$CJ$11,Precios!$CK$11,IF(G627=Precios!$CJ$12,Precios!$CK$12,IF(G627=Precios!$CJ$1105,Precios!$CK$1105,IF(G627=Precios!$CJ$14,Precios!$CK$14,IF(G627=Precios!$CJ$15,Precios!$CK$15,IF(G627=Precios!$CJ$16,Precios!$CK$16,IF(G627=Precios!$CJ$17,Precios!$CK$17,IF(G627=Precios!$CJ$18,Precios!$CK$18,0)))))))))))))))</f>
        <v>0</v>
      </c>
      <c r="J627" s="50"/>
      <c r="K627" s="169">
        <f>+IF(J627=1,I627,IF(J627=2,I627*(1-Precios!$CP$3),0))</f>
        <v>0</v>
      </c>
      <c r="L627" s="169">
        <f t="shared" si="41"/>
        <v>0</v>
      </c>
      <c r="M627" s="49"/>
      <c r="N627" s="43"/>
      <c r="O627" s="43"/>
      <c r="P627" s="43"/>
      <c r="Q627" s="43"/>
      <c r="R627" s="43"/>
      <c r="S627" s="43"/>
      <c r="T627" s="43"/>
      <c r="U627" s="91"/>
      <c r="V627" s="43"/>
      <c r="W627" s="43"/>
      <c r="X627" s="43"/>
      <c r="Y627" s="38">
        <f>IF(G627=Precios!$CJ$4,Precios!$CM$4,IF(G627=Precios!$CJ$5,Precios!$CM$5,IF(G627=Precios!$CJ$6,Precios!$CM$6,IF(G627=Precios!$CJ$7,Precios!$CM$7,IF(G627=Precios!$CJ$8,Precios!$CM$8,IF(G627=Precios!$CJ$9,Precios!$CM$9,IF(G627=Precios!$CJ$10,Precios!$CM$10,IF(G627=Precios!$CJ$11,Precios!$CM$11,IF(G627=Precios!$CJ$12,Precios!$CM$12,IF(G627=Precios!$CJ$1105,Precios!$CM$1105,IF(G627=Precios!$CJ$14,Precios!$CM$14,IF(G627=Precios!$CJ$15,Precios!$CM$15,IF(G627=Precios!$CJ$16,Precios!$CM$16,IF(G627=Precios!$CJ$17,Precios!$CM$17,IF(G627=Precios!$CJ$18,Precios!$CM$18,0)))))))))))))))*H627</f>
        <v>0</v>
      </c>
      <c r="Z627" s="46"/>
      <c r="AA627" s="271"/>
    </row>
    <row r="628" spans="1:27" x14ac:dyDescent="0.25">
      <c r="A628" s="234"/>
      <c r="B628" s="40"/>
      <c r="C628" s="41"/>
      <c r="D628" s="42"/>
      <c r="E628" s="42"/>
      <c r="F628" s="42"/>
      <c r="G628" s="48"/>
      <c r="H628" s="50"/>
      <c r="I628" s="168">
        <f>IF(G628=Precios!$CJ$4,Precios!$CK$4,IF(G628=Precios!$CJ$5,Precios!$CK$5,IF(G628=Precios!$CJ$6,Precios!$CK$6,IF(G628=Precios!$CJ$7,Precios!$CK$7,IF(G628=Precios!$CJ$8,Precios!$CK$8,IF(G628=Precios!$CJ$9,Precios!$CK$9,IF(G628=Precios!$CJ$10,Precios!$CK$10,IF(G628=Precios!$CJ$11,Precios!$CK$11,IF(G628=Precios!$CJ$12,Precios!$CK$12,IF(G628=Precios!$CJ$1105,Precios!$CK$1105,IF(G628=Precios!$CJ$14,Precios!$CK$14,IF(G628=Precios!$CJ$15,Precios!$CK$15,IF(G628=Precios!$CJ$16,Precios!$CK$16,IF(G628=Precios!$CJ$17,Precios!$CK$17,IF(G628=Precios!$CJ$18,Precios!$CK$18,0)))))))))))))))</f>
        <v>0</v>
      </c>
      <c r="J628" s="50"/>
      <c r="K628" s="169">
        <f>+IF(J628=1,I628,IF(J628=2,I628*(1-Precios!$CP$3),0))</f>
        <v>0</v>
      </c>
      <c r="L628" s="169">
        <f t="shared" si="41"/>
        <v>0</v>
      </c>
      <c r="M628" s="49"/>
      <c r="N628" s="43"/>
      <c r="O628" s="43"/>
      <c r="P628" s="43"/>
      <c r="Q628" s="43"/>
      <c r="R628" s="43"/>
      <c r="S628" s="43"/>
      <c r="T628" s="43"/>
      <c r="U628" s="91"/>
      <c r="V628" s="43"/>
      <c r="W628" s="43"/>
      <c r="X628" s="43"/>
      <c r="Y628" s="38">
        <f>IF(G628=Precios!$CJ$4,Precios!$CM$4,IF(G628=Precios!$CJ$5,Precios!$CM$5,IF(G628=Precios!$CJ$6,Precios!$CM$6,IF(G628=Precios!$CJ$7,Precios!$CM$7,IF(G628=Precios!$CJ$8,Precios!$CM$8,IF(G628=Precios!$CJ$9,Precios!$CM$9,IF(G628=Precios!$CJ$10,Precios!$CM$10,IF(G628=Precios!$CJ$11,Precios!$CM$11,IF(G628=Precios!$CJ$12,Precios!$CM$12,IF(G628=Precios!$CJ$1105,Precios!$CM$1105,IF(G628=Precios!$CJ$14,Precios!$CM$14,IF(G628=Precios!$CJ$15,Precios!$CM$15,IF(G628=Precios!$CJ$16,Precios!$CM$16,IF(G628=Precios!$CJ$17,Precios!$CM$17,IF(G628=Precios!$CJ$18,Precios!$CM$18,0)))))))))))))))*H628</f>
        <v>0</v>
      </c>
      <c r="Z628" s="46"/>
      <c r="AA628" s="271"/>
    </row>
    <row r="629" spans="1:27" ht="15.75" thickBot="1" x14ac:dyDescent="0.3">
      <c r="A629" s="236"/>
      <c r="B629" s="237"/>
      <c r="C629" s="247"/>
      <c r="D629" s="239"/>
      <c r="E629" s="239"/>
      <c r="F629" s="239"/>
      <c r="G629" s="240"/>
      <c r="H629" s="241"/>
      <c r="I629" s="242">
        <f>IF(G629=Precios!$CJ$4,Precios!$CK$4,IF(G629=Precios!$CJ$5,Precios!$CK$5,IF(G629=Precios!$CJ$6,Precios!$CK$6,IF(G629=Precios!$CJ$7,Precios!$CK$7,IF(G629=Precios!$CJ$8,Precios!$CK$8,IF(G629=Precios!$CJ$9,Precios!$CK$9,IF(G629=Precios!$CJ$10,Precios!$CK$10,IF(G629=Precios!$CJ$11,Precios!$CK$11,IF(G629=Precios!$CJ$12,Precios!$CK$12,IF(G629=Precios!$CJ$1105,Precios!$CK$1105,IF(G629=Precios!$CJ$14,Precios!$CK$14,IF(G629=Precios!$CJ$15,Precios!$CK$15,IF(G629=Precios!$CJ$16,Precios!$CK$16,IF(G629=Precios!$CJ$17,Precios!$CK$17,IF(G629=Precios!$CJ$18,Precios!$CK$18,0)))))))))))))))</f>
        <v>0</v>
      </c>
      <c r="J629" s="241"/>
      <c r="K629" s="243">
        <f>+IF(J629=1,I629,IF(J629=2,I629*(1-Precios!$CP$3),0))</f>
        <v>0</v>
      </c>
      <c r="L629" s="243">
        <f t="shared" si="41"/>
        <v>0</v>
      </c>
      <c r="M629" s="272"/>
      <c r="N629" s="273"/>
      <c r="O629" s="273"/>
      <c r="P629" s="273"/>
      <c r="Q629" s="273"/>
      <c r="R629" s="273"/>
      <c r="S629" s="273"/>
      <c r="T629" s="273"/>
      <c r="U629" s="274"/>
      <c r="V629" s="273"/>
      <c r="W629" s="273"/>
      <c r="X629" s="273"/>
      <c r="Y629" s="281">
        <f>IF(G629=Precios!$CJ$4,Precios!$CM$4,IF(G629=Precios!$CJ$5,Precios!$CM$5,IF(G629=Precios!$CJ$6,Precios!$CM$6,IF(G629=Precios!$CJ$7,Precios!$CM$7,IF(G629=Precios!$CJ$8,Precios!$CM$8,IF(G629=Precios!$CJ$9,Precios!$CM$9,IF(G629=Precios!$CJ$10,Precios!$CM$10,IF(G629=Precios!$CJ$11,Precios!$CM$11,IF(G629=Precios!$CJ$12,Precios!$CM$12,IF(G629=Precios!$CJ$1105,Precios!$CM$1105,IF(G629=Precios!$CJ$14,Precios!$CM$14,IF(G629=Precios!$CJ$15,Precios!$CM$15,IF(G629=Precios!$CJ$16,Precios!$CM$16,IF(G629=Precios!$CJ$17,Precios!$CM$17,IF(G629=Precios!$CJ$18,Precios!$CM$18,0)))))))))))))))*H629</f>
        <v>0</v>
      </c>
      <c r="Z629" s="275"/>
      <c r="AA629" s="276"/>
    </row>
    <row r="630" spans="1:27" x14ac:dyDescent="0.25">
      <c r="A630" s="225"/>
      <c r="B630" s="226"/>
      <c r="C630" s="227"/>
      <c r="D630" s="228"/>
      <c r="E630" s="228"/>
      <c r="F630" s="228"/>
      <c r="G630" s="230"/>
      <c r="H630" s="231"/>
      <c r="I630" s="232">
        <f>IF(G630=Precios!$CJ$4,Precios!$CK$4,IF(G630=Precios!$CJ$5,Precios!$CK$5,IF(G630=Precios!$CJ$6,Precios!$CK$6,IF(G630=Precios!$CJ$7,Precios!$CK$7,IF(G630=Precios!$CJ$8,Precios!$CK$8,IF(G630=Precios!$CJ$9,Precios!$CK$9,IF(G630=Precios!$CJ$10,Precios!$CK$10,IF(G630=Precios!$CJ$11,Precios!$CK$11,IF(G630=Precios!$CJ$12,Precios!$CK$12,IF(G630=Precios!$CJ$1105,Precios!$CK$1105,IF(G630=Precios!$CJ$14,Precios!$CK$14,IF(G630=Precios!$CJ$15,Precios!$CK$15,IF(G630=Precios!$CJ$16,Precios!$CK$16,IF(G630=Precios!$CJ$17,Precios!$CK$17,IF(G630=Precios!$CJ$18,Precios!$CK$18,0)))))))))))))))</f>
        <v>0</v>
      </c>
      <c r="J630" s="230"/>
      <c r="K630" s="233">
        <f>+IF(J630=1,I630,IF(J630=2,I630*(1-Precios!$CP$3),0))</f>
        <v>0</v>
      </c>
      <c r="L630" s="233">
        <f t="shared" ref="L630:L639" si="42">H630*K630</f>
        <v>0</v>
      </c>
      <c r="M630" s="259">
        <f>+SUM(L630:L634)</f>
        <v>0</v>
      </c>
      <c r="N630" s="260">
        <f>+M630+P630+R630+S630</f>
        <v>0</v>
      </c>
      <c r="O630" s="261">
        <f>+IF(J630=1,N630*$O$549,0)</f>
        <v>0</v>
      </c>
      <c r="P630" s="262"/>
      <c r="Q630" s="263">
        <f>+N630-SUM(O630:P630)</f>
        <v>0</v>
      </c>
      <c r="R630" s="262"/>
      <c r="S630" s="262"/>
      <c r="T630" s="262"/>
      <c r="U630" s="264" t="e">
        <f>+(+O630+#REF!)/M630</f>
        <v>#REF!</v>
      </c>
      <c r="V630" s="265">
        <f>+Q630-SUM(R630:T630)</f>
        <v>0</v>
      </c>
      <c r="W630" s="266">
        <f>IF(J630=2,V630,0)</f>
        <v>0</v>
      </c>
      <c r="X630" s="267">
        <f>IF(J630=1,V630,0)</f>
        <v>0</v>
      </c>
      <c r="Y630" s="268">
        <f>IF(G630=Precios!$CJ$4,Precios!$CM$4,IF(G630=Precios!$CJ$5,Precios!$CM$5,IF(G630=Precios!$CJ$6,Precios!$CM$6,IF(G630=Precios!$CJ$7,Precios!$CM$7,IF(G630=Precios!$CJ$8,Precios!$CM$8,IF(G630=Precios!$CJ$9,Precios!$CM$9,IF(G630=Precios!$CJ$10,Precios!$CM$10,IF(G630=Precios!$CJ$11,Precios!$CM$11,IF(G630=Precios!$CJ$12,Precios!$CM$12,IF(G630=Precios!$CJ$1105,Precios!$CM$1105,IF(G630=Precios!$CJ$14,Precios!$CM$14,IF(G630=Precios!$CJ$15,Precios!$CM$15,IF(G630=Precios!$CJ$16,Precios!$CM$16,IF(G630=Precios!$CJ$17,Precios!$CM$17,IF(G630=Precios!$CJ$18,Precios!$CM$18,0)))))))))))))))*H630</f>
        <v>0</v>
      </c>
      <c r="Z630" s="269">
        <f>+V630-SUM(Y630:Y634)</f>
        <v>0</v>
      </c>
      <c r="AA630" s="270" t="e">
        <f>+Z630/M630</f>
        <v>#DIV/0!</v>
      </c>
    </row>
    <row r="631" spans="1:27" x14ac:dyDescent="0.25">
      <c r="A631" s="234"/>
      <c r="B631" s="40"/>
      <c r="C631" s="41"/>
      <c r="D631" s="42"/>
      <c r="E631" s="42"/>
      <c r="F631" s="42"/>
      <c r="G631" s="48"/>
      <c r="H631" s="50"/>
      <c r="I631" s="168">
        <f>IF(G631=Precios!$CJ$4,Precios!$CK$4,IF(G631=Precios!$CJ$5,Precios!$CK$5,IF(G631=Precios!$CJ$6,Precios!$CK$6,IF(G631=Precios!$CJ$7,Precios!$CK$7,IF(G631=Precios!$CJ$8,Precios!$CK$8,IF(G631=Precios!$CJ$9,Precios!$CK$9,IF(G631=Precios!$CJ$10,Precios!$CK$10,IF(G631=Precios!$CJ$11,Precios!$CK$11,IF(G631=Precios!$CJ$12,Precios!$CK$12,IF(G631=Precios!$CJ$1105,Precios!$CK$1105,IF(G631=Precios!$CJ$14,Precios!$CK$14,IF(G631=Precios!$CJ$15,Precios!$CK$15,IF(G631=Precios!$CJ$16,Precios!$CK$16,IF(G631=Precios!$CJ$17,Precios!$CK$17,IF(G631=Precios!$CJ$18,Precios!$CK$18,0)))))))))))))))</f>
        <v>0</v>
      </c>
      <c r="J631" s="50"/>
      <c r="K631" s="169">
        <f>+IF(J631=1,I631,IF(J631=2,I631*(1-Precios!$CP$3),0))</f>
        <v>0</v>
      </c>
      <c r="L631" s="169">
        <f t="shared" si="42"/>
        <v>0</v>
      </c>
      <c r="M631" s="49"/>
      <c r="N631" s="43"/>
      <c r="O631" s="43"/>
      <c r="P631" s="43"/>
      <c r="Q631" s="43"/>
      <c r="R631" s="43"/>
      <c r="S631" s="43"/>
      <c r="T631" s="43"/>
      <c r="U631" s="91"/>
      <c r="V631" s="43"/>
      <c r="W631" s="43"/>
      <c r="X631" s="43"/>
      <c r="Y631" s="38">
        <f>IF(G631=Precios!$CJ$4,Precios!$CM$4,IF(G631=Precios!$CJ$5,Precios!$CM$5,IF(G631=Precios!$CJ$6,Precios!$CM$6,IF(G631=Precios!$CJ$7,Precios!$CM$7,IF(G631=Precios!$CJ$8,Precios!$CM$8,IF(G631=Precios!$CJ$9,Precios!$CM$9,IF(G631=Precios!$CJ$10,Precios!$CM$10,IF(G631=Precios!$CJ$11,Precios!$CM$11,IF(G631=Precios!$CJ$12,Precios!$CM$12,IF(G631=Precios!$CJ$1105,Precios!$CM$1105,IF(G631=Precios!$CJ$14,Precios!$CM$14,IF(G631=Precios!$CJ$15,Precios!$CM$15,IF(G631=Precios!$CJ$16,Precios!$CM$16,IF(G631=Precios!$CJ$17,Precios!$CM$17,IF(G631=Precios!$CJ$18,Precios!$CM$18,0)))))))))))))))*H631</f>
        <v>0</v>
      </c>
      <c r="Z631" s="46"/>
      <c r="AA631" s="271"/>
    </row>
    <row r="632" spans="1:27" x14ac:dyDescent="0.25">
      <c r="A632" s="234"/>
      <c r="B632" s="40"/>
      <c r="C632" s="41"/>
      <c r="D632" s="42"/>
      <c r="E632" s="42"/>
      <c r="F632" s="42"/>
      <c r="G632" s="48"/>
      <c r="H632" s="50"/>
      <c r="I632" s="168">
        <f>IF(G632=Precios!$CJ$4,Precios!$CK$4,IF(G632=Precios!$CJ$5,Precios!$CK$5,IF(G632=Precios!$CJ$6,Precios!$CK$6,IF(G632=Precios!$CJ$7,Precios!$CK$7,IF(G632=Precios!$CJ$8,Precios!$CK$8,IF(G632=Precios!$CJ$9,Precios!$CK$9,IF(G632=Precios!$CJ$10,Precios!$CK$10,IF(G632=Precios!$CJ$11,Precios!$CK$11,IF(G632=Precios!$CJ$12,Precios!$CK$12,IF(G632=Precios!$CJ$1105,Precios!$CK$1105,IF(G632=Precios!$CJ$14,Precios!$CK$14,IF(G632=Precios!$CJ$15,Precios!$CK$15,IF(G632=Precios!$CJ$16,Precios!$CK$16,IF(G632=Precios!$CJ$17,Precios!$CK$17,IF(G632=Precios!$CJ$18,Precios!$CK$18,0)))))))))))))))</f>
        <v>0</v>
      </c>
      <c r="J632" s="50"/>
      <c r="K632" s="169">
        <f>+IF(J632=1,I632,IF(J632=2,I632*(1-Precios!$CP$3),0))</f>
        <v>0</v>
      </c>
      <c r="L632" s="169">
        <f t="shared" si="42"/>
        <v>0</v>
      </c>
      <c r="M632" s="49"/>
      <c r="N632" s="43"/>
      <c r="O632" s="43"/>
      <c r="P632" s="43"/>
      <c r="Q632" s="43"/>
      <c r="R632" s="43"/>
      <c r="S632" s="43"/>
      <c r="T632" s="43"/>
      <c r="U632" s="91"/>
      <c r="V632" s="43"/>
      <c r="W632" s="43"/>
      <c r="X632" s="43"/>
      <c r="Y632" s="38">
        <f>IF(G632=Precios!$CJ$4,Precios!$CM$4,IF(G632=Precios!$CJ$5,Precios!$CM$5,IF(G632=Precios!$CJ$6,Precios!$CM$6,IF(G632=Precios!$CJ$7,Precios!$CM$7,IF(G632=Precios!$CJ$8,Precios!$CM$8,IF(G632=Precios!$CJ$9,Precios!$CM$9,IF(G632=Precios!$CJ$10,Precios!$CM$10,IF(G632=Precios!$CJ$11,Precios!$CM$11,IF(G632=Precios!$CJ$12,Precios!$CM$12,IF(G632=Precios!$CJ$1105,Precios!$CM$1105,IF(G632=Precios!$CJ$14,Precios!$CM$14,IF(G632=Precios!$CJ$15,Precios!$CM$15,IF(G632=Precios!$CJ$16,Precios!$CM$16,IF(G632=Precios!$CJ$17,Precios!$CM$17,IF(G632=Precios!$CJ$18,Precios!$CM$18,0)))))))))))))))*H632</f>
        <v>0</v>
      </c>
      <c r="Z632" s="46"/>
      <c r="AA632" s="271"/>
    </row>
    <row r="633" spans="1:27" x14ac:dyDescent="0.25">
      <c r="A633" s="234"/>
      <c r="B633" s="40"/>
      <c r="C633" s="41"/>
      <c r="D633" s="42"/>
      <c r="E633" s="42"/>
      <c r="F633" s="42"/>
      <c r="G633" s="48"/>
      <c r="H633" s="50"/>
      <c r="I633" s="168">
        <f>IF(G633=Precios!$CJ$4,Precios!$CK$4,IF(G633=Precios!$CJ$5,Precios!$CK$5,IF(G633=Precios!$CJ$6,Precios!$CK$6,IF(G633=Precios!$CJ$7,Precios!$CK$7,IF(G633=Precios!$CJ$8,Precios!$CK$8,IF(G633=Precios!$CJ$9,Precios!$CK$9,IF(G633=Precios!$CJ$10,Precios!$CK$10,IF(G633=Precios!$CJ$11,Precios!$CK$11,IF(G633=Precios!$CJ$12,Precios!$CK$12,IF(G633=Precios!$CJ$1105,Precios!$CK$1105,IF(G633=Precios!$CJ$14,Precios!$CK$14,IF(G633=Precios!$CJ$15,Precios!$CK$15,IF(G633=Precios!$CJ$16,Precios!$CK$16,IF(G633=Precios!$CJ$17,Precios!$CK$17,IF(G633=Precios!$CJ$18,Precios!$CK$18,0)))))))))))))))</f>
        <v>0</v>
      </c>
      <c r="J633" s="50"/>
      <c r="K633" s="169">
        <f>+IF(J633=1,I633,IF(J633=2,I633*(1-Precios!$CP$3),0))</f>
        <v>0</v>
      </c>
      <c r="L633" s="169">
        <f t="shared" si="42"/>
        <v>0</v>
      </c>
      <c r="M633" s="49"/>
      <c r="N633" s="43"/>
      <c r="O633" s="43"/>
      <c r="P633" s="43"/>
      <c r="Q633" s="43"/>
      <c r="R633" s="43"/>
      <c r="S633" s="43"/>
      <c r="T633" s="43"/>
      <c r="U633" s="91"/>
      <c r="V633" s="43"/>
      <c r="W633" s="43"/>
      <c r="X633" s="43"/>
      <c r="Y633" s="38">
        <f>IF(G633=Precios!$CJ$4,Precios!$CM$4,IF(G633=Precios!$CJ$5,Precios!$CM$5,IF(G633=Precios!$CJ$6,Precios!$CM$6,IF(G633=Precios!$CJ$7,Precios!$CM$7,IF(G633=Precios!$CJ$8,Precios!$CM$8,IF(G633=Precios!$CJ$9,Precios!$CM$9,IF(G633=Precios!$CJ$10,Precios!$CM$10,IF(G633=Precios!$CJ$11,Precios!$CM$11,IF(G633=Precios!$CJ$12,Precios!$CM$12,IF(G633=Precios!$CJ$1105,Precios!$CM$1105,IF(G633=Precios!$CJ$14,Precios!$CM$14,IF(G633=Precios!$CJ$15,Precios!$CM$15,IF(G633=Precios!$CJ$16,Precios!$CM$16,IF(G633=Precios!$CJ$17,Precios!$CM$17,IF(G633=Precios!$CJ$18,Precios!$CM$18,0)))))))))))))))*H633</f>
        <v>0</v>
      </c>
      <c r="Z633" s="46"/>
      <c r="AA633" s="271"/>
    </row>
    <row r="634" spans="1:27" ht="15.75" thickBot="1" x14ac:dyDescent="0.3">
      <c r="A634" s="236"/>
      <c r="B634" s="237"/>
      <c r="C634" s="247"/>
      <c r="D634" s="239"/>
      <c r="E634" s="239"/>
      <c r="F634" s="239"/>
      <c r="G634" s="240"/>
      <c r="H634" s="241"/>
      <c r="I634" s="242">
        <f>IF(G634=Precios!$CJ$4,Precios!$CK$4,IF(G634=Precios!$CJ$5,Precios!$CK$5,IF(G634=Precios!$CJ$6,Precios!$CK$6,IF(G634=Precios!$CJ$7,Precios!$CK$7,IF(G634=Precios!$CJ$8,Precios!$CK$8,IF(G634=Precios!$CJ$9,Precios!$CK$9,IF(G634=Precios!$CJ$10,Precios!$CK$10,IF(G634=Precios!$CJ$11,Precios!$CK$11,IF(G634=Precios!$CJ$12,Precios!$CK$12,IF(G634=Precios!$CJ$1105,Precios!$CK$1105,IF(G634=Precios!$CJ$14,Precios!$CK$14,IF(G634=Precios!$CJ$15,Precios!$CK$15,IF(G634=Precios!$CJ$16,Precios!$CK$16,IF(G634=Precios!$CJ$17,Precios!$CK$17,IF(G634=Precios!$CJ$18,Precios!$CK$18,0)))))))))))))))</f>
        <v>0</v>
      </c>
      <c r="J634" s="241"/>
      <c r="K634" s="243">
        <f>+IF(J634=1,I634,IF(J634=2,I634*(1-Precios!$CP$3),0))</f>
        <v>0</v>
      </c>
      <c r="L634" s="243">
        <f t="shared" si="42"/>
        <v>0</v>
      </c>
      <c r="M634" s="272"/>
      <c r="N634" s="273"/>
      <c r="O634" s="273"/>
      <c r="P634" s="273"/>
      <c r="Q634" s="273"/>
      <c r="R634" s="273"/>
      <c r="S634" s="273"/>
      <c r="T634" s="273"/>
      <c r="U634" s="274"/>
      <c r="V634" s="273"/>
      <c r="W634" s="273"/>
      <c r="X634" s="273"/>
      <c r="Y634" s="281">
        <f>IF(G634=Precios!$CJ$4,Precios!$CM$4,IF(G634=Precios!$CJ$5,Precios!$CM$5,IF(G634=Precios!$CJ$6,Precios!$CM$6,IF(G634=Precios!$CJ$7,Precios!$CM$7,IF(G634=Precios!$CJ$8,Precios!$CM$8,IF(G634=Precios!$CJ$9,Precios!$CM$9,IF(G634=Precios!$CJ$10,Precios!$CM$10,IF(G634=Precios!$CJ$11,Precios!$CM$11,IF(G634=Precios!$CJ$12,Precios!$CM$12,IF(G634=Precios!$CJ$1105,Precios!$CM$1105,IF(G634=Precios!$CJ$14,Precios!$CM$14,IF(G634=Precios!$CJ$15,Precios!$CM$15,IF(G634=Precios!$CJ$16,Precios!$CM$16,IF(G634=Precios!$CJ$17,Precios!$CM$17,IF(G634=Precios!$CJ$18,Precios!$CM$18,0)))))))))))))))*H634</f>
        <v>0</v>
      </c>
      <c r="Z634" s="275"/>
      <c r="AA634" s="276"/>
    </row>
    <row r="635" spans="1:27" x14ac:dyDescent="0.25">
      <c r="A635" s="225"/>
      <c r="B635" s="226"/>
      <c r="C635" s="227"/>
      <c r="D635" s="228"/>
      <c r="E635" s="228"/>
      <c r="F635" s="228"/>
      <c r="G635" s="230"/>
      <c r="H635" s="231"/>
      <c r="I635" s="232">
        <f>IF(G635=Precios!$CJ$4,Precios!$CK$4,IF(G635=Precios!$CJ$5,Precios!$CK$5,IF(G635=Precios!$CJ$6,Precios!$CK$6,IF(G635=Precios!$CJ$7,Precios!$CK$7,IF(G635=Precios!$CJ$8,Precios!$CK$8,IF(G635=Precios!$CJ$9,Precios!$CK$9,IF(G635=Precios!$CJ$10,Precios!$CK$10,IF(G635=Precios!$CJ$11,Precios!$CK$11,IF(G635=Precios!$CJ$12,Precios!$CK$12,IF(G635=Precios!$CJ$1105,Precios!$CK$1105,IF(G635=Precios!$CJ$14,Precios!$CK$14,IF(G635=Precios!$CJ$15,Precios!$CK$15,IF(G635=Precios!$CJ$16,Precios!$CK$16,IF(G635=Precios!$CJ$17,Precios!$CK$17,IF(G635=Precios!$CJ$18,Precios!$CK$18,0)))))))))))))))</f>
        <v>0</v>
      </c>
      <c r="J635" s="230"/>
      <c r="K635" s="233">
        <f>+IF(J635=1,I635,IF(J635=2,I635*(1-Precios!$CP$3),0))</f>
        <v>0</v>
      </c>
      <c r="L635" s="233">
        <f t="shared" si="42"/>
        <v>0</v>
      </c>
      <c r="M635" s="259">
        <f>+SUM(L635:L639)</f>
        <v>0</v>
      </c>
      <c r="N635" s="260">
        <f>+M635+P635+R635+S635</f>
        <v>0</v>
      </c>
      <c r="O635" s="261">
        <f>+IF(J635=1,N635*$O$549,0)</f>
        <v>0</v>
      </c>
      <c r="P635" s="262"/>
      <c r="Q635" s="263">
        <f>+N635-SUM(O635:P635)</f>
        <v>0</v>
      </c>
      <c r="R635" s="262"/>
      <c r="S635" s="262"/>
      <c r="T635" s="262"/>
      <c r="U635" s="264" t="e">
        <f>+(+O635+#REF!)/M635</f>
        <v>#REF!</v>
      </c>
      <c r="V635" s="265">
        <f>+Q635-SUM(R635:T635)</f>
        <v>0</v>
      </c>
      <c r="W635" s="266">
        <f>IF(J635=2,V635,0)</f>
        <v>0</v>
      </c>
      <c r="X635" s="267">
        <f>IF(J635=1,V635,0)</f>
        <v>0</v>
      </c>
      <c r="Y635" s="268">
        <f>IF(G635=Precios!$CJ$4,Precios!$CM$4,IF(G635=Precios!$CJ$5,Precios!$CM$5,IF(G635=Precios!$CJ$6,Precios!$CM$6,IF(G635=Precios!$CJ$7,Precios!$CM$7,IF(G635=Precios!$CJ$8,Precios!$CM$8,IF(G635=Precios!$CJ$9,Precios!$CM$9,IF(G635=Precios!$CJ$10,Precios!$CM$10,IF(G635=Precios!$CJ$11,Precios!$CM$11,IF(G635=Precios!$CJ$12,Precios!$CM$12,IF(G635=Precios!$CJ$1105,Precios!$CM$1105,IF(G635=Precios!$CJ$14,Precios!$CM$14,IF(G635=Precios!$CJ$15,Precios!$CM$15,IF(G635=Precios!$CJ$16,Precios!$CM$16,IF(G635=Precios!$CJ$17,Precios!$CM$17,IF(G635=Precios!$CJ$18,Precios!$CM$18,0)))))))))))))))*H635</f>
        <v>0</v>
      </c>
      <c r="Z635" s="269">
        <f>+V635-SUM(Y635:Y639)</f>
        <v>0</v>
      </c>
      <c r="AA635" s="270" t="e">
        <f>+Z635/M635</f>
        <v>#DIV/0!</v>
      </c>
    </row>
    <row r="636" spans="1:27" x14ac:dyDescent="0.25">
      <c r="A636" s="234"/>
      <c r="B636" s="40"/>
      <c r="C636" s="41"/>
      <c r="D636" s="42"/>
      <c r="E636" s="42"/>
      <c r="F636" s="42"/>
      <c r="G636" s="48"/>
      <c r="H636" s="50"/>
      <c r="I636" s="168">
        <f>IF(G636=Precios!$CJ$4,Precios!$CK$4,IF(G636=Precios!$CJ$5,Precios!$CK$5,IF(G636=Precios!$CJ$6,Precios!$CK$6,IF(G636=Precios!$CJ$7,Precios!$CK$7,IF(G636=Precios!$CJ$8,Precios!$CK$8,IF(G636=Precios!$CJ$9,Precios!$CK$9,IF(G636=Precios!$CJ$10,Precios!$CK$10,IF(G636=Precios!$CJ$11,Precios!$CK$11,IF(G636=Precios!$CJ$12,Precios!$CK$12,IF(G636=Precios!$CJ$1105,Precios!$CK$1105,IF(G636=Precios!$CJ$14,Precios!$CK$14,IF(G636=Precios!$CJ$15,Precios!$CK$15,IF(G636=Precios!$CJ$16,Precios!$CK$16,IF(G636=Precios!$CJ$17,Precios!$CK$17,IF(G636=Precios!$CJ$18,Precios!$CK$18,0)))))))))))))))</f>
        <v>0</v>
      </c>
      <c r="J636" s="50"/>
      <c r="K636" s="169">
        <f>+IF(J636=1,I636,IF(J636=2,I636*(1-Precios!$CP$3),0))</f>
        <v>0</v>
      </c>
      <c r="L636" s="169">
        <f t="shared" si="42"/>
        <v>0</v>
      </c>
      <c r="M636" s="49"/>
      <c r="N636" s="43"/>
      <c r="O636" s="43"/>
      <c r="P636" s="43"/>
      <c r="Q636" s="43"/>
      <c r="R636" s="43"/>
      <c r="S636" s="43"/>
      <c r="T636" s="43"/>
      <c r="U636" s="91"/>
      <c r="V636" s="43"/>
      <c r="W636" s="43"/>
      <c r="X636" s="43"/>
      <c r="Y636" s="38">
        <f>IF(G636=Precios!$CJ$4,Precios!$CM$4,IF(G636=Precios!$CJ$5,Precios!$CM$5,IF(G636=Precios!$CJ$6,Precios!$CM$6,IF(G636=Precios!$CJ$7,Precios!$CM$7,IF(G636=Precios!$CJ$8,Precios!$CM$8,IF(G636=Precios!$CJ$9,Precios!$CM$9,IF(G636=Precios!$CJ$10,Precios!$CM$10,IF(G636=Precios!$CJ$11,Precios!$CM$11,IF(G636=Precios!$CJ$12,Precios!$CM$12,IF(G636=Precios!$CJ$1105,Precios!$CM$1105,IF(G636=Precios!$CJ$14,Precios!$CM$14,IF(G636=Precios!$CJ$15,Precios!$CM$15,IF(G636=Precios!$CJ$16,Precios!$CM$16,IF(G636=Precios!$CJ$17,Precios!$CM$17,IF(G636=Precios!$CJ$18,Precios!$CM$18,0)))))))))))))))*H636</f>
        <v>0</v>
      </c>
      <c r="Z636" s="46"/>
      <c r="AA636" s="271"/>
    </row>
    <row r="637" spans="1:27" x14ac:dyDescent="0.25">
      <c r="A637" s="234"/>
      <c r="B637" s="40"/>
      <c r="C637" s="41"/>
      <c r="D637" s="42"/>
      <c r="E637" s="42"/>
      <c r="F637" s="42"/>
      <c r="G637" s="48"/>
      <c r="H637" s="50"/>
      <c r="I637" s="168">
        <f>IF(G637=Precios!$CJ$4,Precios!$CK$4,IF(G637=Precios!$CJ$5,Precios!$CK$5,IF(G637=Precios!$CJ$6,Precios!$CK$6,IF(G637=Precios!$CJ$7,Precios!$CK$7,IF(G637=Precios!$CJ$8,Precios!$CK$8,IF(G637=Precios!$CJ$9,Precios!$CK$9,IF(G637=Precios!$CJ$10,Precios!$CK$10,IF(G637=Precios!$CJ$11,Precios!$CK$11,IF(G637=Precios!$CJ$12,Precios!$CK$12,IF(G637=Precios!$CJ$1105,Precios!$CK$1105,IF(G637=Precios!$CJ$14,Precios!$CK$14,IF(G637=Precios!$CJ$15,Precios!$CK$15,IF(G637=Precios!$CJ$16,Precios!$CK$16,IF(G637=Precios!$CJ$17,Precios!$CK$17,IF(G637=Precios!$CJ$18,Precios!$CK$18,0)))))))))))))))</f>
        <v>0</v>
      </c>
      <c r="J637" s="50"/>
      <c r="K637" s="169">
        <f>+IF(J637=1,I637,IF(J637=2,I637*(1-Precios!$CP$3),0))</f>
        <v>0</v>
      </c>
      <c r="L637" s="169">
        <f t="shared" si="42"/>
        <v>0</v>
      </c>
      <c r="M637" s="49"/>
      <c r="N637" s="43"/>
      <c r="O637" s="43"/>
      <c r="P637" s="43"/>
      <c r="Q637" s="43"/>
      <c r="R637" s="43"/>
      <c r="S637" s="43"/>
      <c r="T637" s="43"/>
      <c r="U637" s="91"/>
      <c r="V637" s="43"/>
      <c r="W637" s="43"/>
      <c r="X637" s="43"/>
      <c r="Y637" s="38">
        <f>IF(G637=Precios!$CJ$4,Precios!$CM$4,IF(G637=Precios!$CJ$5,Precios!$CM$5,IF(G637=Precios!$CJ$6,Precios!$CM$6,IF(G637=Precios!$CJ$7,Precios!$CM$7,IF(G637=Precios!$CJ$8,Precios!$CM$8,IF(G637=Precios!$CJ$9,Precios!$CM$9,IF(G637=Precios!$CJ$10,Precios!$CM$10,IF(G637=Precios!$CJ$11,Precios!$CM$11,IF(G637=Precios!$CJ$12,Precios!$CM$12,IF(G637=Precios!$CJ$1105,Precios!$CM$1105,IF(G637=Precios!$CJ$14,Precios!$CM$14,IF(G637=Precios!$CJ$15,Precios!$CM$15,IF(G637=Precios!$CJ$16,Precios!$CM$16,IF(G637=Precios!$CJ$17,Precios!$CM$17,IF(G637=Precios!$CJ$18,Precios!$CM$18,0)))))))))))))))*H637</f>
        <v>0</v>
      </c>
      <c r="Z637" s="46"/>
      <c r="AA637" s="271"/>
    </row>
    <row r="638" spans="1:27" x14ac:dyDescent="0.25">
      <c r="A638" s="234"/>
      <c r="B638" s="40"/>
      <c r="C638" s="41"/>
      <c r="D638" s="42"/>
      <c r="E638" s="42"/>
      <c r="F638" s="42"/>
      <c r="G638" s="48"/>
      <c r="H638" s="50"/>
      <c r="I638" s="168">
        <f>IF(G638=Precios!$CJ$4,Precios!$CK$4,IF(G638=Precios!$CJ$5,Precios!$CK$5,IF(G638=Precios!$CJ$6,Precios!$CK$6,IF(G638=Precios!$CJ$7,Precios!$CK$7,IF(G638=Precios!$CJ$8,Precios!$CK$8,IF(G638=Precios!$CJ$9,Precios!$CK$9,IF(G638=Precios!$CJ$10,Precios!$CK$10,IF(G638=Precios!$CJ$11,Precios!$CK$11,IF(G638=Precios!$CJ$12,Precios!$CK$12,IF(G638=Precios!$CJ$1105,Precios!$CK$1105,IF(G638=Precios!$CJ$14,Precios!$CK$14,IF(G638=Precios!$CJ$15,Precios!$CK$15,IF(G638=Precios!$CJ$16,Precios!$CK$16,IF(G638=Precios!$CJ$17,Precios!$CK$17,IF(G638=Precios!$CJ$18,Precios!$CK$18,0)))))))))))))))</f>
        <v>0</v>
      </c>
      <c r="J638" s="50"/>
      <c r="K638" s="169">
        <f>+IF(J638=1,I638,IF(J638=2,I638*(1-Precios!$CP$3),0))</f>
        <v>0</v>
      </c>
      <c r="L638" s="169">
        <f t="shared" si="42"/>
        <v>0</v>
      </c>
      <c r="M638" s="49"/>
      <c r="N638" s="43"/>
      <c r="O638" s="43"/>
      <c r="P638" s="43"/>
      <c r="Q638" s="43"/>
      <c r="R638" s="43"/>
      <c r="S638" s="43"/>
      <c r="T638" s="43"/>
      <c r="U638" s="91"/>
      <c r="V638" s="43"/>
      <c r="W638" s="43"/>
      <c r="X638" s="43"/>
      <c r="Y638" s="38">
        <f>IF(G638=Precios!$CJ$4,Precios!$CM$4,IF(G638=Precios!$CJ$5,Precios!$CM$5,IF(G638=Precios!$CJ$6,Precios!$CM$6,IF(G638=Precios!$CJ$7,Precios!$CM$7,IF(G638=Precios!$CJ$8,Precios!$CM$8,IF(G638=Precios!$CJ$9,Precios!$CM$9,IF(G638=Precios!$CJ$10,Precios!$CM$10,IF(G638=Precios!$CJ$11,Precios!$CM$11,IF(G638=Precios!$CJ$12,Precios!$CM$12,IF(G638=Precios!$CJ$1105,Precios!$CM$1105,IF(G638=Precios!$CJ$14,Precios!$CM$14,IF(G638=Precios!$CJ$15,Precios!$CM$15,IF(G638=Precios!$CJ$16,Precios!$CM$16,IF(G638=Precios!$CJ$17,Precios!$CM$17,IF(G638=Precios!$CJ$18,Precios!$CM$18,0)))))))))))))))*H638</f>
        <v>0</v>
      </c>
      <c r="Z638" s="46"/>
      <c r="AA638" s="271"/>
    </row>
    <row r="639" spans="1:27" ht="15.75" thickBot="1" x14ac:dyDescent="0.3">
      <c r="A639" s="236"/>
      <c r="B639" s="237"/>
      <c r="C639" s="247"/>
      <c r="D639" s="239"/>
      <c r="E639" s="239"/>
      <c r="F639" s="239"/>
      <c r="G639" s="240"/>
      <c r="H639" s="241"/>
      <c r="I639" s="242">
        <f>IF(G639=Precios!$CJ$4,Precios!$CK$4,IF(G639=Precios!$CJ$5,Precios!$CK$5,IF(G639=Precios!$CJ$6,Precios!$CK$6,IF(G639=Precios!$CJ$7,Precios!$CK$7,IF(G639=Precios!$CJ$8,Precios!$CK$8,IF(G639=Precios!$CJ$9,Precios!$CK$9,IF(G639=Precios!$CJ$10,Precios!$CK$10,IF(G639=Precios!$CJ$11,Precios!$CK$11,IF(G639=Precios!$CJ$12,Precios!$CK$12,IF(G639=Precios!$CJ$1105,Precios!$CK$1105,IF(G639=Precios!$CJ$14,Precios!$CK$14,IF(G639=Precios!$CJ$15,Precios!$CK$15,IF(G639=Precios!$CJ$16,Precios!$CK$16,IF(G639=Precios!$CJ$17,Precios!$CK$17,IF(G639=Precios!$CJ$18,Precios!$CK$18,0)))))))))))))))</f>
        <v>0</v>
      </c>
      <c r="J639" s="241"/>
      <c r="K639" s="243">
        <f>+IF(J639=1,I639,IF(J639=2,I639*(1-Precios!$CP$3),0))</f>
        <v>0</v>
      </c>
      <c r="L639" s="243">
        <f t="shared" si="42"/>
        <v>0</v>
      </c>
      <c r="M639" s="272"/>
      <c r="N639" s="273"/>
      <c r="O639" s="273"/>
      <c r="P639" s="273"/>
      <c r="Q639" s="273"/>
      <c r="R639" s="273"/>
      <c r="S639" s="273"/>
      <c r="T639" s="273"/>
      <c r="U639" s="274"/>
      <c r="V639" s="273"/>
      <c r="W639" s="273"/>
      <c r="X639" s="273"/>
      <c r="Y639" s="281">
        <f>IF(G639=Precios!$CJ$4,Precios!$CM$4,IF(G639=Precios!$CJ$5,Precios!$CM$5,IF(G639=Precios!$CJ$6,Precios!$CM$6,IF(G639=Precios!$CJ$7,Precios!$CM$7,IF(G639=Precios!$CJ$8,Precios!$CM$8,IF(G639=Precios!$CJ$9,Precios!$CM$9,IF(G639=Precios!$CJ$10,Precios!$CM$10,IF(G639=Precios!$CJ$11,Precios!$CM$11,IF(G639=Precios!$CJ$12,Precios!$CM$12,IF(G639=Precios!$CJ$1105,Precios!$CM$1105,IF(G639=Precios!$CJ$14,Precios!$CM$14,IF(G639=Precios!$CJ$15,Precios!$CM$15,IF(G639=Precios!$CJ$16,Precios!$CM$16,IF(G639=Precios!$CJ$17,Precios!$CM$17,IF(G639=Precios!$CJ$18,Precios!$CM$18,0)))))))))))))))*H639</f>
        <v>0</v>
      </c>
      <c r="Z639" s="275"/>
      <c r="AA639" s="276"/>
    </row>
    <row r="640" spans="1:27" s="21" customFormat="1" x14ac:dyDescent="0.25">
      <c r="A640" s="248" t="s">
        <v>96</v>
      </c>
      <c r="B640" s="249">
        <f>COUNT(A550:A639)</f>
        <v>0</v>
      </c>
      <c r="C640" s="89"/>
      <c r="D640" s="89"/>
      <c r="E640" s="89"/>
      <c r="F640" s="89"/>
      <c r="G640" s="90"/>
      <c r="H640" s="90">
        <f>SUM(H550:H639)</f>
        <v>0</v>
      </c>
      <c r="I640" s="89"/>
      <c r="J640" s="90"/>
      <c r="K640" s="89"/>
      <c r="L640" s="89"/>
      <c r="M640" s="89">
        <f t="shared" ref="M640:T640" si="43">SUM(M550:M639)</f>
        <v>0</v>
      </c>
      <c r="N640" s="89">
        <f t="shared" si="43"/>
        <v>0</v>
      </c>
      <c r="O640" s="89">
        <f t="shared" si="43"/>
        <v>0</v>
      </c>
      <c r="P640" s="89">
        <f t="shared" si="43"/>
        <v>0</v>
      </c>
      <c r="Q640" s="89">
        <f t="shared" si="43"/>
        <v>0</v>
      </c>
      <c r="R640" s="89">
        <f t="shared" si="43"/>
        <v>0</v>
      </c>
      <c r="S640" s="89">
        <f t="shared" si="43"/>
        <v>0</v>
      </c>
      <c r="T640" s="89">
        <f t="shared" si="43"/>
        <v>0</v>
      </c>
      <c r="U640" s="277" t="e">
        <f>AVERAGE(U550:U639)</f>
        <v>#REF!</v>
      </c>
      <c r="V640" s="89">
        <f>SUM(V550:V639)</f>
        <v>0</v>
      </c>
      <c r="W640" s="89">
        <f>SUM(W550:W639)</f>
        <v>0</v>
      </c>
      <c r="X640" s="89">
        <f>SUM(X550:X639)</f>
        <v>0</v>
      </c>
      <c r="Y640" s="89">
        <f>SUM(Y550:Y639)</f>
        <v>0</v>
      </c>
      <c r="Z640" s="89">
        <f>SUM(Z550:Z639)</f>
        <v>0</v>
      </c>
      <c r="AA640" s="277" t="e">
        <f>AVERAGE(AA550:AA639)</f>
        <v>#DIV/0!</v>
      </c>
    </row>
    <row r="641" spans="1:27" s="53" customFormat="1" ht="15.75" thickBot="1" x14ac:dyDescent="0.3">
      <c r="A641" s="98" t="s">
        <v>8</v>
      </c>
      <c r="B641" s="68">
        <f>+B549+B640</f>
        <v>0</v>
      </c>
      <c r="C641" s="70"/>
      <c r="D641" s="69"/>
      <c r="E641" s="69"/>
      <c r="F641" s="142"/>
      <c r="G641" s="280"/>
      <c r="H641" s="68">
        <f>+H549+H640</f>
        <v>0</v>
      </c>
      <c r="I641" s="51"/>
      <c r="J641" s="164"/>
      <c r="K641" s="165"/>
      <c r="L641" s="165"/>
      <c r="M641" s="51">
        <f>+M549+M640</f>
        <v>0</v>
      </c>
      <c r="N641" s="51">
        <f>+N549+N640</f>
        <v>0</v>
      </c>
      <c r="O641" s="208">
        <v>0.14510000000000001</v>
      </c>
      <c r="P641" s="51">
        <f>+P549+P640</f>
        <v>0</v>
      </c>
      <c r="Q641" s="51">
        <f>+Q549+Q640</f>
        <v>0</v>
      </c>
      <c r="R641" s="51">
        <f>+R549+R640</f>
        <v>0</v>
      </c>
      <c r="S641" s="51">
        <f>+S549+S640</f>
        <v>0</v>
      </c>
      <c r="T641" s="51">
        <f>+T549+T640</f>
        <v>0</v>
      </c>
      <c r="U641" s="177" t="e">
        <f>AVERAGE(U549,U640)</f>
        <v>#DIV/0!</v>
      </c>
      <c r="V641" s="51">
        <f>+V549+V640</f>
        <v>0</v>
      </c>
      <c r="W641" s="51">
        <f>+W549+W640</f>
        <v>0</v>
      </c>
      <c r="X641" s="51">
        <f>+X549+X640</f>
        <v>0</v>
      </c>
      <c r="Y641" s="51">
        <f>+Y549+Y640</f>
        <v>0</v>
      </c>
      <c r="Z641" s="51">
        <f>+Z549+Z640</f>
        <v>0</v>
      </c>
      <c r="AA641" s="177" t="e">
        <f>AVERAGE(AA549,AA640)</f>
        <v>#DIV/0!</v>
      </c>
    </row>
    <row r="642" spans="1:27" x14ac:dyDescent="0.25">
      <c r="A642" s="225"/>
      <c r="B642" s="226"/>
      <c r="C642" s="227"/>
      <c r="D642" s="228"/>
      <c r="E642" s="228"/>
      <c r="F642" s="229"/>
      <c r="G642" s="230"/>
      <c r="H642" s="231"/>
      <c r="I642" s="232">
        <f>IF(G642=Precios!$CX$4,Precios!$CY$4,IF(G642=Precios!$CX$5,Precios!$CY$5,IF(G642=Precios!$CX$6,Precios!$CY$6,IF(G642=Precios!$CX$7,Precios!$CY$7,IF(G642=Precios!$CX$8,Precios!$CY$8,IF(G642=Precios!$CX$9,Precios!$CY$9,IF(G642=Precios!$CX$10,Precios!$CY$10,IF(G642=Precios!$CX$11,Precios!$CY$11,IF(G642=Precios!$CX$12,Precios!$CY$12,IF(G642=Precios!$CX$1122,Precios!$CY$1122,IF(G642=Precios!$CX$14,Precios!$CY$14,IF(G642=Precios!$CX$15,Precios!$CY$15,IF(G642=Precios!$CX$16,Precios!$CY$16,IF(G642=Precios!$CX$17,Precios!$CY$17,IF(G642=Precios!$CX$18,Precios!$CY$18,0)))))))))))))))</f>
        <v>0</v>
      </c>
      <c r="J642" s="230"/>
      <c r="K642" s="233">
        <f>+IF(J642=1,I642,IF(J642=2,I642*(1-Precios!$DD$3),0))</f>
        <v>0</v>
      </c>
      <c r="L642" s="233">
        <f t="shared" ref="L642:L666" si="44">H642*K642</f>
        <v>0</v>
      </c>
      <c r="M642" s="259">
        <f>+SUM(L642:L646)</f>
        <v>0</v>
      </c>
      <c r="N642" s="260">
        <f>+M642+P642+R642+S642</f>
        <v>0</v>
      </c>
      <c r="O642" s="261">
        <f>+IF(J642=1,N642*$O$641,0)</f>
        <v>0</v>
      </c>
      <c r="P642" s="262"/>
      <c r="Q642" s="263">
        <f>+N642-SUM(O642:P642)</f>
        <v>0</v>
      </c>
      <c r="R642" s="262"/>
      <c r="S642" s="262"/>
      <c r="T642" s="262"/>
      <c r="U642" s="264" t="e">
        <f>+(+O642+#REF!)/M642</f>
        <v>#REF!</v>
      </c>
      <c r="V642" s="265">
        <f>+Q642-SUM(R642:T642)</f>
        <v>0</v>
      </c>
      <c r="W642" s="266">
        <f>IF(J642=2,V642,0)</f>
        <v>0</v>
      </c>
      <c r="X642" s="267">
        <f>IF(J642=1,V642,0)</f>
        <v>0</v>
      </c>
      <c r="Y642" s="268">
        <f>IF(G642=Precios!$CX$4,Precios!$DA$4,IF(G642=Precios!$CX$5,Precios!$DA$5,IF(G642=Precios!$CX$6,Precios!$DA$6,IF(G642=Precios!$CX$7,Precios!$DA$7,IF(G642=Precios!$CX$8,Precios!$DA$8,IF(G642=Precios!$CX$9,Precios!$DA$9,IF(G642=Precios!$CX$10,Precios!$DA$10,IF(G642=Precios!$CX$11,Precios!$DA$11,IF(G642=Precios!$CX$12,Precios!$DA$12,IF(G642=Precios!$CX$1122,Precios!$DA$1122,IF(G642=Precios!$CX$14,Precios!$DA$14,IF(G642=Precios!$CX$15,Precios!$DA$15,IF(G642=Precios!$CX$16,Precios!$DA$16,IF(G642=Precios!$CX$17,Precios!$DA$17,IF(G642=Precios!$CX$18,Precios!$DA$18,0)))))))))))))))*H642</f>
        <v>0</v>
      </c>
      <c r="Z642" s="269">
        <f>+V642-SUM(Y642:Y646)</f>
        <v>0</v>
      </c>
      <c r="AA642" s="270" t="e">
        <f>+Z642/M642</f>
        <v>#DIV/0!</v>
      </c>
    </row>
    <row r="643" spans="1:27" x14ac:dyDescent="0.25">
      <c r="A643" s="234"/>
      <c r="B643" s="40"/>
      <c r="C643" s="235"/>
      <c r="D643" s="42"/>
      <c r="E643" s="42"/>
      <c r="F643" s="42"/>
      <c r="G643" s="48"/>
      <c r="H643" s="50"/>
      <c r="I643" s="168">
        <f>IF(G643=Precios!$CX$4,Precios!$CY$4,IF(G643=Precios!$CX$5,Precios!$CY$5,IF(G643=Precios!$CX$6,Precios!$CY$6,IF(G643=Precios!$CX$7,Precios!$CY$7,IF(G643=Precios!$CX$8,Precios!$CY$8,IF(G643=Precios!$CX$9,Precios!$CY$9,IF(G643=Precios!$CX$10,Precios!$CY$10,IF(G643=Precios!$CX$11,Precios!$CY$11,IF(G643=Precios!$CX$12,Precios!$CY$12,IF(G643=Precios!$CX$1122,Precios!$CY$1122,IF(G643=Precios!$CX$14,Precios!$CY$14,IF(G643=Precios!$CX$15,Precios!$CY$15,IF(G643=Precios!$CX$16,Precios!$CY$16,IF(G643=Precios!$CX$17,Precios!$CY$17,IF(G643=Precios!$CX$18,Precios!$CY$18,0)))))))))))))))</f>
        <v>0</v>
      </c>
      <c r="J643" s="50"/>
      <c r="K643" s="169">
        <f>+IF(J643=1,I643,IF(J643=2,I643*(1-Precios!$DD$3),0))</f>
        <v>0</v>
      </c>
      <c r="L643" s="169">
        <f t="shared" si="44"/>
        <v>0</v>
      </c>
      <c r="M643" s="49"/>
      <c r="N643" s="43"/>
      <c r="O643" s="43"/>
      <c r="P643" s="43"/>
      <c r="Q643" s="43"/>
      <c r="R643" s="43"/>
      <c r="S643" s="43"/>
      <c r="T643" s="43"/>
      <c r="U643" s="91"/>
      <c r="V643" s="43"/>
      <c r="W643" s="43"/>
      <c r="X643" s="43"/>
      <c r="Y643" s="38">
        <f>IF(G643=Precios!$CX$4,Precios!$DA$4,IF(G643=Precios!$CX$5,Precios!$DA$5,IF(G643=Precios!$CX$6,Precios!$DA$6,IF(G643=Precios!$CX$7,Precios!$DA$7,IF(G643=Precios!$CX$8,Precios!$DA$8,IF(G643=Precios!$CX$9,Precios!$DA$9,IF(G643=Precios!$CX$10,Precios!$DA$10,IF(G643=Precios!$CX$11,Precios!$DA$11,IF(G643=Precios!$CX$12,Precios!$DA$12,IF(G643=Precios!$CX$1122,Precios!$DA$1122,IF(G643=Precios!$CX$14,Precios!$DA$14,IF(G643=Precios!$CX$15,Precios!$DA$15,IF(G643=Precios!$CX$16,Precios!$DA$16,IF(G643=Precios!$CX$17,Precios!$DA$17,IF(G643=Precios!$CX$18,Precios!$DA$18,0)))))))))))))))*H643</f>
        <v>0</v>
      </c>
      <c r="Z643" s="46"/>
      <c r="AA643" s="271"/>
    </row>
    <row r="644" spans="1:27" x14ac:dyDescent="0.25">
      <c r="A644" s="234"/>
      <c r="B644" s="40"/>
      <c r="C644" s="235"/>
      <c r="D644" s="42"/>
      <c r="E644" s="42"/>
      <c r="F644" s="42"/>
      <c r="G644" s="48"/>
      <c r="H644" s="50"/>
      <c r="I644" s="168">
        <f>IF(G644=Precios!$CX$4,Precios!$CY$4,IF(G644=Precios!$CX$5,Precios!$CY$5,IF(G644=Precios!$CX$6,Precios!$CY$6,IF(G644=Precios!$CX$7,Precios!$CY$7,IF(G644=Precios!$CX$8,Precios!$CY$8,IF(G644=Precios!$CX$9,Precios!$CY$9,IF(G644=Precios!$CX$10,Precios!$CY$10,IF(G644=Precios!$CX$11,Precios!$CY$11,IF(G644=Precios!$CX$12,Precios!$CY$12,IF(G644=Precios!$CX$1122,Precios!$CY$1122,IF(G644=Precios!$CX$14,Precios!$CY$14,IF(G644=Precios!$CX$15,Precios!$CY$15,IF(G644=Precios!$CX$16,Precios!$CY$16,IF(G644=Precios!$CX$17,Precios!$CY$17,IF(G644=Precios!$CX$18,Precios!$CY$18,0)))))))))))))))</f>
        <v>0</v>
      </c>
      <c r="J644" s="50"/>
      <c r="K644" s="169">
        <f>+IF(J644=1,I644,IF(J644=2,I644*(1-Precios!$DD$3),0))</f>
        <v>0</v>
      </c>
      <c r="L644" s="169">
        <f t="shared" si="44"/>
        <v>0</v>
      </c>
      <c r="M644" s="49"/>
      <c r="N644" s="43"/>
      <c r="O644" s="43"/>
      <c r="P644" s="43"/>
      <c r="Q644" s="43"/>
      <c r="R644" s="43"/>
      <c r="S644" s="43"/>
      <c r="T644" s="43"/>
      <c r="U644" s="91"/>
      <c r="V644" s="43"/>
      <c r="W644" s="43"/>
      <c r="X644" s="43"/>
      <c r="Y644" s="38">
        <f>IF(G644=Precios!$CX$4,Precios!$DA$4,IF(G644=Precios!$CX$5,Precios!$DA$5,IF(G644=Precios!$CX$6,Precios!$DA$6,IF(G644=Precios!$CX$7,Precios!$DA$7,IF(G644=Precios!$CX$8,Precios!$DA$8,IF(G644=Precios!$CX$9,Precios!$DA$9,IF(G644=Precios!$CX$10,Precios!$DA$10,IF(G644=Precios!$CX$11,Precios!$DA$11,IF(G644=Precios!$CX$12,Precios!$DA$12,IF(G644=Precios!$CX$1122,Precios!$DA$1122,IF(G644=Precios!$CX$14,Precios!$DA$14,IF(G644=Precios!$CX$15,Precios!$DA$15,IF(G644=Precios!$CX$16,Precios!$DA$16,IF(G644=Precios!$CX$17,Precios!$DA$17,IF(G644=Precios!$CX$18,Precios!$DA$18,0)))))))))))))))*H644</f>
        <v>0</v>
      </c>
      <c r="Z644" s="46"/>
      <c r="AA644" s="271"/>
    </row>
    <row r="645" spans="1:27" x14ac:dyDescent="0.25">
      <c r="A645" s="234"/>
      <c r="B645" s="40"/>
      <c r="C645" s="235"/>
      <c r="D645" s="42"/>
      <c r="E645" s="42"/>
      <c r="F645" s="42"/>
      <c r="G645" s="48"/>
      <c r="H645" s="50"/>
      <c r="I645" s="168">
        <f>IF(G645=Precios!$CX$4,Precios!$CY$4,IF(G645=Precios!$CX$5,Precios!$CY$5,IF(G645=Precios!$CX$6,Precios!$CY$6,IF(G645=Precios!$CX$7,Precios!$CY$7,IF(G645=Precios!$CX$8,Precios!$CY$8,IF(G645=Precios!$CX$9,Precios!$CY$9,IF(G645=Precios!$CX$10,Precios!$CY$10,IF(G645=Precios!$CX$11,Precios!$CY$11,IF(G645=Precios!$CX$12,Precios!$CY$12,IF(G645=Precios!$CX$1122,Precios!$CY$1122,IF(G645=Precios!$CX$14,Precios!$CY$14,IF(G645=Precios!$CX$15,Precios!$CY$15,IF(G645=Precios!$CX$16,Precios!$CY$16,IF(G645=Precios!$CX$17,Precios!$CY$17,IF(G645=Precios!$CX$18,Precios!$CY$18,0)))))))))))))))</f>
        <v>0</v>
      </c>
      <c r="J645" s="50"/>
      <c r="K645" s="169">
        <f>+IF(J645=1,I645,IF(J645=2,I645*(1-Precios!$DD$3),0))</f>
        <v>0</v>
      </c>
      <c r="L645" s="169">
        <f t="shared" si="44"/>
        <v>0</v>
      </c>
      <c r="M645" s="49"/>
      <c r="N645" s="43"/>
      <c r="O645" s="43"/>
      <c r="P645" s="43"/>
      <c r="Q645" s="43"/>
      <c r="R645" s="43"/>
      <c r="S645" s="43"/>
      <c r="T645" s="43"/>
      <c r="U645" s="91"/>
      <c r="V645" s="43"/>
      <c r="W645" s="43"/>
      <c r="X645" s="43"/>
      <c r="Y645" s="38">
        <f>IF(G645=Precios!$CX$4,Precios!$DA$4,IF(G645=Precios!$CX$5,Precios!$DA$5,IF(G645=Precios!$CX$6,Precios!$DA$6,IF(G645=Precios!$CX$7,Precios!$DA$7,IF(G645=Precios!$CX$8,Precios!$DA$8,IF(G645=Precios!$CX$9,Precios!$DA$9,IF(G645=Precios!$CX$10,Precios!$DA$10,IF(G645=Precios!$CX$11,Precios!$DA$11,IF(G645=Precios!$CX$12,Precios!$DA$12,IF(G645=Precios!$CX$1122,Precios!$DA$1122,IF(G645=Precios!$CX$14,Precios!$DA$14,IF(G645=Precios!$CX$15,Precios!$DA$15,IF(G645=Precios!$CX$16,Precios!$DA$16,IF(G645=Precios!$CX$17,Precios!$DA$17,IF(G645=Precios!$CX$18,Precios!$DA$18,0)))))))))))))))*H645</f>
        <v>0</v>
      </c>
      <c r="Z645" s="46"/>
      <c r="AA645" s="271"/>
    </row>
    <row r="646" spans="1:27" ht="15.75" thickBot="1" x14ac:dyDescent="0.3">
      <c r="A646" s="236"/>
      <c r="B646" s="237"/>
      <c r="C646" s="238"/>
      <c r="D646" s="239"/>
      <c r="E646" s="239"/>
      <c r="F646" s="239"/>
      <c r="G646" s="240"/>
      <c r="H646" s="241"/>
      <c r="I646" s="242">
        <f>IF(G646=Precios!$CX$4,Precios!$CY$4,IF(G646=Precios!$CX$5,Precios!$CY$5,IF(G646=Precios!$CX$6,Precios!$CY$6,IF(G646=Precios!$CX$7,Precios!$CY$7,IF(G646=Precios!$CX$8,Precios!$CY$8,IF(G646=Precios!$CX$9,Precios!$CY$9,IF(G646=Precios!$CX$10,Precios!$CY$10,IF(G646=Precios!$CX$11,Precios!$CY$11,IF(G646=Precios!$CX$12,Precios!$CY$12,IF(G646=Precios!$CX$1122,Precios!$CY$1122,IF(G646=Precios!$CX$14,Precios!$CY$14,IF(G646=Precios!$CX$15,Precios!$CY$15,IF(G646=Precios!$CX$16,Precios!$CY$16,IF(G646=Precios!$CX$17,Precios!$CY$17,IF(G646=Precios!$CX$18,Precios!$CY$18,0)))))))))))))))</f>
        <v>0</v>
      </c>
      <c r="J646" s="241"/>
      <c r="K646" s="243">
        <f>+IF(J646=1,I646,IF(J646=2,I646*(1-Precios!$DD$3),0))</f>
        <v>0</v>
      </c>
      <c r="L646" s="243">
        <f t="shared" si="44"/>
        <v>0</v>
      </c>
      <c r="M646" s="272"/>
      <c r="N646" s="273"/>
      <c r="O646" s="273"/>
      <c r="P646" s="273"/>
      <c r="Q646" s="273"/>
      <c r="R646" s="273"/>
      <c r="S646" s="273"/>
      <c r="T646" s="273"/>
      <c r="U646" s="274"/>
      <c r="V646" s="273"/>
      <c r="W646" s="273"/>
      <c r="X646" s="273"/>
      <c r="Y646" s="281">
        <f>IF(G646=Precios!$CX$4,Precios!$DA$4,IF(G646=Precios!$CX$5,Precios!$DA$5,IF(G646=Precios!$CX$6,Precios!$DA$6,IF(G646=Precios!$CX$7,Precios!$DA$7,IF(G646=Precios!$CX$8,Precios!$DA$8,IF(G646=Precios!$CX$9,Precios!$DA$9,IF(G646=Precios!$CX$10,Precios!$DA$10,IF(G646=Precios!$CX$11,Precios!$DA$11,IF(G646=Precios!$CX$12,Precios!$DA$12,IF(G646=Precios!$CX$1122,Precios!$DA$1122,IF(G646=Precios!$CX$14,Precios!$DA$14,IF(G646=Precios!$CX$15,Precios!$DA$15,IF(G646=Precios!$CX$16,Precios!$DA$16,IF(G646=Precios!$CX$17,Precios!$DA$17,IF(G646=Precios!$CX$18,Precios!$DA$18,0)))))))))))))))*H646</f>
        <v>0</v>
      </c>
      <c r="Z646" s="275"/>
      <c r="AA646" s="276"/>
    </row>
    <row r="647" spans="1:27" x14ac:dyDescent="0.25">
      <c r="A647" s="278"/>
      <c r="B647" s="201"/>
      <c r="C647" s="219"/>
      <c r="D647" s="220"/>
      <c r="E647" s="220"/>
      <c r="F647" s="221"/>
      <c r="G647" s="222"/>
      <c r="H647" s="223"/>
      <c r="I647" s="232">
        <f>IF(G647=Precios!$CX$4,Precios!$CY$4,IF(G647=Precios!$CX$5,Precios!$CY$5,IF(G647=Precios!$CX$6,Precios!$CY$6,IF(G647=Precios!$CX$7,Precios!$CY$7,IF(G647=Precios!$CX$8,Precios!$CY$8,IF(G647=Precios!$CX$9,Precios!$CY$9,IF(G647=Precios!$CX$10,Precios!$CY$10,IF(G647=Precios!$CX$11,Precios!$CY$11,IF(G647=Precios!$CX$12,Precios!$CY$12,IF(G647=Precios!$CX$1122,Precios!$CY$1122,IF(G647=Precios!$CX$14,Precios!$CY$14,IF(G647=Precios!$CX$15,Precios!$CY$15,IF(G647=Precios!$CX$16,Precios!$CY$16,IF(G647=Precios!$CX$17,Precios!$CY$17,IF(G647=Precios!$CX$18,Precios!$CY$18,0)))))))))))))))</f>
        <v>0</v>
      </c>
      <c r="J647" s="222"/>
      <c r="K647" s="224">
        <f>+IF(J647=1,I647,IF(J647=2,I647*(1-Precios!$DD$3),0))</f>
        <v>0</v>
      </c>
      <c r="L647" s="224">
        <f t="shared" si="44"/>
        <v>0</v>
      </c>
      <c r="M647" s="251">
        <f>+SUM(L647:L651)</f>
        <v>0</v>
      </c>
      <c r="N647" s="252">
        <f>+M647+P647+R647+S647</f>
        <v>0</v>
      </c>
      <c r="O647" s="253">
        <f>+IF(J647=1,N647*$O$641,0)</f>
        <v>0</v>
      </c>
      <c r="P647" s="39"/>
      <c r="Q647" s="29">
        <f>+N647-SUM(O647:P647)</f>
        <v>0</v>
      </c>
      <c r="R647" s="39"/>
      <c r="S647" s="39"/>
      <c r="T647" s="39"/>
      <c r="U647" s="254" t="e">
        <f>+(+O647+#REF!)/M647</f>
        <v>#REF!</v>
      </c>
      <c r="V647" s="255">
        <f>+Q647-SUM(R647:T647)</f>
        <v>0</v>
      </c>
      <c r="W647" s="256">
        <f>IF(J647=2,V647,0)</f>
        <v>0</v>
      </c>
      <c r="X647" s="257">
        <f>IF(J647=1,V647,0)</f>
        <v>0</v>
      </c>
      <c r="Y647" s="268">
        <f>IF(G647=Precios!$CX$4,Precios!$DA$4,IF(G647=Precios!$CX$5,Precios!$DA$5,IF(G647=Precios!$CX$6,Precios!$DA$6,IF(G647=Precios!$CX$7,Precios!$DA$7,IF(G647=Precios!$CX$8,Precios!$DA$8,IF(G647=Precios!$CX$9,Precios!$DA$9,IF(G647=Precios!$CX$10,Precios!$DA$10,IF(G647=Precios!$CX$11,Precios!$DA$11,IF(G647=Precios!$CX$12,Precios!$DA$12,IF(G647=Precios!$CX$1122,Precios!$DA$1122,IF(G647=Precios!$CX$14,Precios!$DA$14,IF(G647=Precios!$CX$15,Precios!$DA$15,IF(G647=Precios!$CX$16,Precios!$DA$16,IF(G647=Precios!$CX$17,Precios!$DA$17,IF(G647=Precios!$CX$18,Precios!$DA$18,0)))))))))))))))*H647</f>
        <v>0</v>
      </c>
      <c r="Z647" s="258">
        <f>+V647-SUM(Y647:Y651)</f>
        <v>0</v>
      </c>
      <c r="AA647" s="279" t="e">
        <f>+Z647/M647</f>
        <v>#DIV/0!</v>
      </c>
    </row>
    <row r="648" spans="1:27" x14ac:dyDescent="0.25">
      <c r="A648" s="234"/>
      <c r="B648" s="40"/>
      <c r="C648" s="41"/>
      <c r="D648" s="42"/>
      <c r="E648" s="42"/>
      <c r="F648" s="42"/>
      <c r="G648" s="48"/>
      <c r="H648" s="50"/>
      <c r="I648" s="168">
        <f>IF(G648=Precios!$CX$4,Precios!$CY$4,IF(G648=Precios!$CX$5,Precios!$CY$5,IF(G648=Precios!$CX$6,Precios!$CY$6,IF(G648=Precios!$CX$7,Precios!$CY$7,IF(G648=Precios!$CX$8,Precios!$CY$8,IF(G648=Precios!$CX$9,Precios!$CY$9,IF(G648=Precios!$CX$10,Precios!$CY$10,IF(G648=Precios!$CX$11,Precios!$CY$11,IF(G648=Precios!$CX$12,Precios!$CY$12,IF(G648=Precios!$CX$1122,Precios!$CY$1122,IF(G648=Precios!$CX$14,Precios!$CY$14,IF(G648=Precios!$CX$15,Precios!$CY$15,IF(G648=Precios!$CX$16,Precios!$CY$16,IF(G648=Precios!$CX$17,Precios!$CY$17,IF(G648=Precios!$CX$18,Precios!$CY$18,0)))))))))))))))</f>
        <v>0</v>
      </c>
      <c r="J648" s="50"/>
      <c r="K648" s="169">
        <f>+IF(J648=1,I648,IF(J648=2,I648*(1-Precios!$DD$3),0))</f>
        <v>0</v>
      </c>
      <c r="L648" s="169">
        <f t="shared" si="44"/>
        <v>0</v>
      </c>
      <c r="M648" s="49"/>
      <c r="N648" s="43"/>
      <c r="O648" s="43"/>
      <c r="P648" s="43"/>
      <c r="Q648" s="43"/>
      <c r="R648" s="43"/>
      <c r="S648" s="43"/>
      <c r="T648" s="43"/>
      <c r="U648" s="91"/>
      <c r="V648" s="43"/>
      <c r="W648" s="43"/>
      <c r="X648" s="43"/>
      <c r="Y648" s="38">
        <f>IF(G648=Precios!$CX$4,Precios!$DA$4,IF(G648=Precios!$CX$5,Precios!$DA$5,IF(G648=Precios!$CX$6,Precios!$DA$6,IF(G648=Precios!$CX$7,Precios!$DA$7,IF(G648=Precios!$CX$8,Precios!$DA$8,IF(G648=Precios!$CX$9,Precios!$DA$9,IF(G648=Precios!$CX$10,Precios!$DA$10,IF(G648=Precios!$CX$11,Precios!$DA$11,IF(G648=Precios!$CX$12,Precios!$DA$12,IF(G648=Precios!$CX$1122,Precios!$DA$1122,IF(G648=Precios!$CX$14,Precios!$DA$14,IF(G648=Precios!$CX$15,Precios!$DA$15,IF(G648=Precios!$CX$16,Precios!$DA$16,IF(G648=Precios!$CX$17,Precios!$DA$17,IF(G648=Precios!$CX$18,Precios!$DA$18,0)))))))))))))))*H648</f>
        <v>0</v>
      </c>
      <c r="Z648" s="46"/>
      <c r="AA648" s="271"/>
    </row>
    <row r="649" spans="1:27" x14ac:dyDescent="0.25">
      <c r="A649" s="234"/>
      <c r="B649" s="40"/>
      <c r="C649" s="41"/>
      <c r="D649" s="42"/>
      <c r="E649" s="42"/>
      <c r="F649" s="42"/>
      <c r="G649" s="48"/>
      <c r="H649" s="50"/>
      <c r="I649" s="168">
        <f>IF(G649=Precios!$CX$4,Precios!$CY$4,IF(G649=Precios!$CX$5,Precios!$CY$5,IF(G649=Precios!$CX$6,Precios!$CY$6,IF(G649=Precios!$CX$7,Precios!$CY$7,IF(G649=Precios!$CX$8,Precios!$CY$8,IF(G649=Precios!$CX$9,Precios!$CY$9,IF(G649=Precios!$CX$10,Precios!$CY$10,IF(G649=Precios!$CX$11,Precios!$CY$11,IF(G649=Precios!$CX$12,Precios!$CY$12,IF(G649=Precios!$CX$1122,Precios!$CY$1122,IF(G649=Precios!$CX$14,Precios!$CY$14,IF(G649=Precios!$CX$15,Precios!$CY$15,IF(G649=Precios!$CX$16,Precios!$CY$16,IF(G649=Precios!$CX$17,Precios!$CY$17,IF(G649=Precios!$CX$18,Precios!$CY$18,0)))))))))))))))</f>
        <v>0</v>
      </c>
      <c r="J649" s="50"/>
      <c r="K649" s="169">
        <f>+IF(J649=1,I649,IF(J649=2,I649*(1-Precios!$DD$3),0))</f>
        <v>0</v>
      </c>
      <c r="L649" s="169">
        <f t="shared" si="44"/>
        <v>0</v>
      </c>
      <c r="M649" s="49"/>
      <c r="N649" s="43"/>
      <c r="O649" s="43"/>
      <c r="P649" s="43"/>
      <c r="Q649" s="43"/>
      <c r="R649" s="43"/>
      <c r="S649" s="43"/>
      <c r="T649" s="43"/>
      <c r="U649" s="91"/>
      <c r="V649" s="43"/>
      <c r="W649" s="43"/>
      <c r="X649" s="43"/>
      <c r="Y649" s="38">
        <f>IF(G649=Precios!$CX$4,Precios!$DA$4,IF(G649=Precios!$CX$5,Precios!$DA$5,IF(G649=Precios!$CX$6,Precios!$DA$6,IF(G649=Precios!$CX$7,Precios!$DA$7,IF(G649=Precios!$CX$8,Precios!$DA$8,IF(G649=Precios!$CX$9,Precios!$DA$9,IF(G649=Precios!$CX$10,Precios!$DA$10,IF(G649=Precios!$CX$11,Precios!$DA$11,IF(G649=Precios!$CX$12,Precios!$DA$12,IF(G649=Precios!$CX$1122,Precios!$DA$1122,IF(G649=Precios!$CX$14,Precios!$DA$14,IF(G649=Precios!$CX$15,Precios!$DA$15,IF(G649=Precios!$CX$16,Precios!$DA$16,IF(G649=Precios!$CX$17,Precios!$DA$17,IF(G649=Precios!$CX$18,Precios!$DA$18,0)))))))))))))))*H649</f>
        <v>0</v>
      </c>
      <c r="Z649" s="46"/>
      <c r="AA649" s="271"/>
    </row>
    <row r="650" spans="1:27" x14ac:dyDescent="0.25">
      <c r="A650" s="234"/>
      <c r="B650" s="40"/>
      <c r="C650" s="41"/>
      <c r="D650" s="42"/>
      <c r="E650" s="42"/>
      <c r="F650" s="42"/>
      <c r="G650" s="48"/>
      <c r="H650" s="50"/>
      <c r="I650" s="168">
        <f>IF(G650=Precios!$CX$4,Precios!$CY$4,IF(G650=Precios!$CX$5,Precios!$CY$5,IF(G650=Precios!$CX$6,Precios!$CY$6,IF(G650=Precios!$CX$7,Precios!$CY$7,IF(G650=Precios!$CX$8,Precios!$CY$8,IF(G650=Precios!$CX$9,Precios!$CY$9,IF(G650=Precios!$CX$10,Precios!$CY$10,IF(G650=Precios!$CX$11,Precios!$CY$11,IF(G650=Precios!$CX$12,Precios!$CY$12,IF(G650=Precios!$CX$1122,Precios!$CY$1122,IF(G650=Precios!$CX$14,Precios!$CY$14,IF(G650=Precios!$CX$15,Precios!$CY$15,IF(G650=Precios!$CX$16,Precios!$CY$16,IF(G650=Precios!$CX$17,Precios!$CY$17,IF(G650=Precios!$CX$18,Precios!$CY$18,0)))))))))))))))</f>
        <v>0</v>
      </c>
      <c r="J650" s="50"/>
      <c r="K650" s="169">
        <f>+IF(J650=1,I650,IF(J650=2,I650*(1-Precios!$DD$3),0))</f>
        <v>0</v>
      </c>
      <c r="L650" s="169">
        <f t="shared" si="44"/>
        <v>0</v>
      </c>
      <c r="M650" s="49"/>
      <c r="N650" s="43"/>
      <c r="O650" s="43"/>
      <c r="P650" s="43"/>
      <c r="Q650" s="43"/>
      <c r="R650" s="43"/>
      <c r="S650" s="43"/>
      <c r="T650" s="43"/>
      <c r="U650" s="91"/>
      <c r="V650" s="43"/>
      <c r="W650" s="43"/>
      <c r="X650" s="43"/>
      <c r="Y650" s="38">
        <f>IF(G650=Precios!$CX$4,Precios!$DA$4,IF(G650=Precios!$CX$5,Precios!$DA$5,IF(G650=Precios!$CX$6,Precios!$DA$6,IF(G650=Precios!$CX$7,Precios!$DA$7,IF(G650=Precios!$CX$8,Precios!$DA$8,IF(G650=Precios!$CX$9,Precios!$DA$9,IF(G650=Precios!$CX$10,Precios!$DA$10,IF(G650=Precios!$CX$11,Precios!$DA$11,IF(G650=Precios!$CX$12,Precios!$DA$12,IF(G650=Precios!$CX$1122,Precios!$DA$1122,IF(G650=Precios!$CX$14,Precios!$DA$14,IF(G650=Precios!$CX$15,Precios!$DA$15,IF(G650=Precios!$CX$16,Precios!$DA$16,IF(G650=Precios!$CX$17,Precios!$DA$17,IF(G650=Precios!$CX$18,Precios!$DA$18,0)))))))))))))))*H650</f>
        <v>0</v>
      </c>
      <c r="Z650" s="46"/>
      <c r="AA650" s="271"/>
    </row>
    <row r="651" spans="1:27" ht="15.75" thickBot="1" x14ac:dyDescent="0.3">
      <c r="A651" s="234"/>
      <c r="B651" s="40"/>
      <c r="C651" s="41"/>
      <c r="D651" s="42"/>
      <c r="E651" s="42"/>
      <c r="F651" s="42"/>
      <c r="G651" s="244"/>
      <c r="H651" s="245"/>
      <c r="I651" s="242">
        <f>IF(G651=Precios!$CX$4,Precios!$CY$4,IF(G651=Precios!$CX$5,Precios!$CY$5,IF(G651=Precios!$CX$6,Precios!$CY$6,IF(G651=Precios!$CX$7,Precios!$CY$7,IF(G651=Precios!$CX$8,Precios!$CY$8,IF(G651=Precios!$CX$9,Precios!$CY$9,IF(G651=Precios!$CX$10,Precios!$CY$10,IF(G651=Precios!$CX$11,Precios!$CY$11,IF(G651=Precios!$CX$12,Precios!$CY$12,IF(G651=Precios!$CX$1122,Precios!$CY$1122,IF(G651=Precios!$CX$14,Precios!$CY$14,IF(G651=Precios!$CX$15,Precios!$CY$15,IF(G651=Precios!$CX$16,Precios!$CY$16,IF(G651=Precios!$CX$17,Precios!$CY$17,IF(G651=Precios!$CX$18,Precios!$CY$18,0)))))))))))))))</f>
        <v>0</v>
      </c>
      <c r="J651" s="245"/>
      <c r="K651" s="246">
        <f>+IF(J651=1,I651,IF(J651=2,I651*(1-Precios!$DD$3),0))</f>
        <v>0</v>
      </c>
      <c r="L651" s="246">
        <f t="shared" si="44"/>
        <v>0</v>
      </c>
      <c r="M651" s="49"/>
      <c r="N651" s="43"/>
      <c r="O651" s="43"/>
      <c r="P651" s="43"/>
      <c r="Q651" s="43"/>
      <c r="R651" s="43"/>
      <c r="S651" s="43"/>
      <c r="T651" s="43"/>
      <c r="U651" s="91"/>
      <c r="V651" s="43"/>
      <c r="W651" s="43"/>
      <c r="X651" s="43"/>
      <c r="Y651" s="281">
        <f>IF(G651=Precios!$CX$4,Precios!$DA$4,IF(G651=Precios!$CX$5,Precios!$DA$5,IF(G651=Precios!$CX$6,Precios!$DA$6,IF(G651=Precios!$CX$7,Precios!$DA$7,IF(G651=Precios!$CX$8,Precios!$DA$8,IF(G651=Precios!$CX$9,Precios!$DA$9,IF(G651=Precios!$CX$10,Precios!$DA$10,IF(G651=Precios!$CX$11,Precios!$DA$11,IF(G651=Precios!$CX$12,Precios!$DA$12,IF(G651=Precios!$CX$1122,Precios!$DA$1122,IF(G651=Precios!$CX$14,Precios!$DA$14,IF(G651=Precios!$CX$15,Precios!$DA$15,IF(G651=Precios!$CX$16,Precios!$DA$16,IF(G651=Precios!$CX$17,Precios!$DA$17,IF(G651=Precios!$CX$18,Precios!$DA$18,0)))))))))))))))*H651</f>
        <v>0</v>
      </c>
      <c r="Z651" s="46"/>
      <c r="AA651" s="271"/>
    </row>
    <row r="652" spans="1:27" x14ac:dyDescent="0.25">
      <c r="A652" s="225"/>
      <c r="B652" s="226"/>
      <c r="C652" s="227"/>
      <c r="D652" s="228"/>
      <c r="E652" s="228"/>
      <c r="F652" s="228"/>
      <c r="G652" s="230"/>
      <c r="H652" s="231"/>
      <c r="I652" s="232">
        <f>IF(G652=Precios!$CX$4,Precios!$CY$4,IF(G652=Precios!$CX$5,Precios!$CY$5,IF(G652=Precios!$CX$6,Precios!$CY$6,IF(G652=Precios!$CX$7,Precios!$CY$7,IF(G652=Precios!$CX$8,Precios!$CY$8,IF(G652=Precios!$CX$9,Precios!$CY$9,IF(G652=Precios!$CX$10,Precios!$CY$10,IF(G652=Precios!$CX$11,Precios!$CY$11,IF(G652=Precios!$CX$12,Precios!$CY$12,IF(G652=Precios!$CX$1122,Precios!$CY$1122,IF(G652=Precios!$CX$14,Precios!$CY$14,IF(G652=Precios!$CX$15,Precios!$CY$15,IF(G652=Precios!$CX$16,Precios!$CY$16,IF(G652=Precios!$CX$17,Precios!$CY$17,IF(G652=Precios!$CX$18,Precios!$CY$18,0)))))))))))))))</f>
        <v>0</v>
      </c>
      <c r="J652" s="230"/>
      <c r="K652" s="233">
        <f>+IF(J652=1,I652,IF(J652=2,I652*(1-Precios!$DD$3),0))</f>
        <v>0</v>
      </c>
      <c r="L652" s="233">
        <f t="shared" si="44"/>
        <v>0</v>
      </c>
      <c r="M652" s="259">
        <f>+SUM(L652:L656)</f>
        <v>0</v>
      </c>
      <c r="N652" s="260">
        <f>+M652+P652+R652+S652</f>
        <v>0</v>
      </c>
      <c r="O652" s="261">
        <f>+IF(J652=1,N652*$O$641,0)</f>
        <v>0</v>
      </c>
      <c r="P652" s="262"/>
      <c r="Q652" s="263">
        <f>+N652-SUM(O652:P652)</f>
        <v>0</v>
      </c>
      <c r="R652" s="262"/>
      <c r="S652" s="262"/>
      <c r="T652" s="262"/>
      <c r="U652" s="264" t="e">
        <f>+(+O652+#REF!)/M652</f>
        <v>#REF!</v>
      </c>
      <c r="V652" s="265">
        <f>+Q652-SUM(R652:T652)</f>
        <v>0</v>
      </c>
      <c r="W652" s="266">
        <f>IF(J652=2,V652,0)</f>
        <v>0</v>
      </c>
      <c r="X652" s="267">
        <f>IF(J652=1,V652,0)</f>
        <v>0</v>
      </c>
      <c r="Y652" s="268">
        <f>IF(G652=Precios!$CX$4,Precios!$DA$4,IF(G652=Precios!$CX$5,Precios!$DA$5,IF(G652=Precios!$CX$6,Precios!$DA$6,IF(G652=Precios!$CX$7,Precios!$DA$7,IF(G652=Precios!$CX$8,Precios!$DA$8,IF(G652=Precios!$CX$9,Precios!$DA$9,IF(G652=Precios!$CX$10,Precios!$DA$10,IF(G652=Precios!$CX$11,Precios!$DA$11,IF(G652=Precios!$CX$12,Precios!$DA$12,IF(G652=Precios!$CX$1122,Precios!$DA$1122,IF(G652=Precios!$CX$14,Precios!$DA$14,IF(G652=Precios!$CX$15,Precios!$DA$15,IF(G652=Precios!$CX$16,Precios!$DA$16,IF(G652=Precios!$CX$17,Precios!$DA$17,IF(G652=Precios!$CX$18,Precios!$DA$18,0)))))))))))))))*H652</f>
        <v>0</v>
      </c>
      <c r="Z652" s="269">
        <f>+V652-SUM(Y652:Y656)</f>
        <v>0</v>
      </c>
      <c r="AA652" s="270" t="e">
        <f>+Z652/M652</f>
        <v>#DIV/0!</v>
      </c>
    </row>
    <row r="653" spans="1:27" x14ac:dyDescent="0.25">
      <c r="A653" s="234"/>
      <c r="B653" s="40"/>
      <c r="C653" s="41"/>
      <c r="D653" s="42"/>
      <c r="E653" s="42"/>
      <c r="F653" s="42"/>
      <c r="G653" s="48"/>
      <c r="H653" s="50"/>
      <c r="I653" s="168">
        <f>IF(G653=Precios!$CX$4,Precios!$CY$4,IF(G653=Precios!$CX$5,Precios!$CY$5,IF(G653=Precios!$CX$6,Precios!$CY$6,IF(G653=Precios!$CX$7,Precios!$CY$7,IF(G653=Precios!$CX$8,Precios!$CY$8,IF(G653=Precios!$CX$9,Precios!$CY$9,IF(G653=Precios!$CX$10,Precios!$CY$10,IF(G653=Precios!$CX$11,Precios!$CY$11,IF(G653=Precios!$CX$12,Precios!$CY$12,IF(G653=Precios!$CX$1122,Precios!$CY$1122,IF(G653=Precios!$CX$14,Precios!$CY$14,IF(G653=Precios!$CX$15,Precios!$CY$15,IF(G653=Precios!$CX$16,Precios!$CY$16,IF(G653=Precios!$CX$17,Precios!$CY$17,IF(G653=Precios!$CX$18,Precios!$CY$18,0)))))))))))))))</f>
        <v>0</v>
      </c>
      <c r="J653" s="50"/>
      <c r="K653" s="169">
        <f>+IF(J653=1,I653,IF(J653=2,I653*(1-Precios!$DD$3),0))</f>
        <v>0</v>
      </c>
      <c r="L653" s="169">
        <f t="shared" si="44"/>
        <v>0</v>
      </c>
      <c r="M653" s="49"/>
      <c r="N653" s="43"/>
      <c r="O653" s="43"/>
      <c r="P653" s="43"/>
      <c r="Q653" s="43"/>
      <c r="R653" s="43"/>
      <c r="S653" s="43"/>
      <c r="T653" s="43"/>
      <c r="U653" s="91"/>
      <c r="V653" s="43"/>
      <c r="W653" s="43"/>
      <c r="X653" s="43"/>
      <c r="Y653" s="38">
        <f>IF(G653=Precios!$CX$4,Precios!$DA$4,IF(G653=Precios!$CX$5,Precios!$DA$5,IF(G653=Precios!$CX$6,Precios!$DA$6,IF(G653=Precios!$CX$7,Precios!$DA$7,IF(G653=Precios!$CX$8,Precios!$DA$8,IF(G653=Precios!$CX$9,Precios!$DA$9,IF(G653=Precios!$CX$10,Precios!$DA$10,IF(G653=Precios!$CX$11,Precios!$DA$11,IF(G653=Precios!$CX$12,Precios!$DA$12,IF(G653=Precios!$CX$1122,Precios!$DA$1122,IF(G653=Precios!$CX$14,Precios!$DA$14,IF(G653=Precios!$CX$15,Precios!$DA$15,IF(G653=Precios!$CX$16,Precios!$DA$16,IF(G653=Precios!$CX$17,Precios!$DA$17,IF(G653=Precios!$CX$18,Precios!$DA$18,0)))))))))))))))*H653</f>
        <v>0</v>
      </c>
      <c r="Z653" s="46"/>
      <c r="AA653" s="271"/>
    </row>
    <row r="654" spans="1:27" x14ac:dyDescent="0.25">
      <c r="A654" s="234"/>
      <c r="B654" s="40"/>
      <c r="C654" s="41"/>
      <c r="D654" s="42"/>
      <c r="E654" s="42"/>
      <c r="F654" s="42"/>
      <c r="G654" s="48"/>
      <c r="H654" s="50"/>
      <c r="I654" s="168">
        <f>IF(G654=Precios!$CX$4,Precios!$CY$4,IF(G654=Precios!$CX$5,Precios!$CY$5,IF(G654=Precios!$CX$6,Precios!$CY$6,IF(G654=Precios!$CX$7,Precios!$CY$7,IF(G654=Precios!$CX$8,Precios!$CY$8,IF(G654=Precios!$CX$9,Precios!$CY$9,IF(G654=Precios!$CX$10,Precios!$CY$10,IF(G654=Precios!$CX$11,Precios!$CY$11,IF(G654=Precios!$CX$12,Precios!$CY$12,IF(G654=Precios!$CX$1122,Precios!$CY$1122,IF(G654=Precios!$CX$14,Precios!$CY$14,IF(G654=Precios!$CX$15,Precios!$CY$15,IF(G654=Precios!$CX$16,Precios!$CY$16,IF(G654=Precios!$CX$17,Precios!$CY$17,IF(G654=Precios!$CX$18,Precios!$CY$18,0)))))))))))))))</f>
        <v>0</v>
      </c>
      <c r="J654" s="50"/>
      <c r="K654" s="169">
        <f>+IF(J654=1,I654,IF(J654=2,I654*(1-Precios!$DD$3),0))</f>
        <v>0</v>
      </c>
      <c r="L654" s="169">
        <f t="shared" si="44"/>
        <v>0</v>
      </c>
      <c r="M654" s="49"/>
      <c r="N654" s="43"/>
      <c r="O654" s="43"/>
      <c r="P654" s="43"/>
      <c r="Q654" s="43"/>
      <c r="R654" s="43"/>
      <c r="S654" s="43"/>
      <c r="T654" s="43"/>
      <c r="U654" s="91"/>
      <c r="V654" s="43"/>
      <c r="W654" s="43"/>
      <c r="X654" s="43"/>
      <c r="Y654" s="38">
        <f>IF(G654=Precios!$CX$4,Precios!$DA$4,IF(G654=Precios!$CX$5,Precios!$DA$5,IF(G654=Precios!$CX$6,Precios!$DA$6,IF(G654=Precios!$CX$7,Precios!$DA$7,IF(G654=Precios!$CX$8,Precios!$DA$8,IF(G654=Precios!$CX$9,Precios!$DA$9,IF(G654=Precios!$CX$10,Precios!$DA$10,IF(G654=Precios!$CX$11,Precios!$DA$11,IF(G654=Precios!$CX$12,Precios!$DA$12,IF(G654=Precios!$CX$1122,Precios!$DA$1122,IF(G654=Precios!$CX$14,Precios!$DA$14,IF(G654=Precios!$CX$15,Precios!$DA$15,IF(G654=Precios!$CX$16,Precios!$DA$16,IF(G654=Precios!$CX$17,Precios!$DA$17,IF(G654=Precios!$CX$18,Precios!$DA$18,0)))))))))))))))*H654</f>
        <v>0</v>
      </c>
      <c r="Z654" s="46"/>
      <c r="AA654" s="271"/>
    </row>
    <row r="655" spans="1:27" x14ac:dyDescent="0.25">
      <c r="A655" s="234"/>
      <c r="B655" s="40"/>
      <c r="C655" s="41"/>
      <c r="D655" s="42"/>
      <c r="E655" s="42"/>
      <c r="F655" s="42"/>
      <c r="G655" s="48"/>
      <c r="H655" s="50"/>
      <c r="I655" s="168">
        <f>IF(G655=Precios!$CX$4,Precios!$CY$4,IF(G655=Precios!$CX$5,Precios!$CY$5,IF(G655=Precios!$CX$6,Precios!$CY$6,IF(G655=Precios!$CX$7,Precios!$CY$7,IF(G655=Precios!$CX$8,Precios!$CY$8,IF(G655=Precios!$CX$9,Precios!$CY$9,IF(G655=Precios!$CX$10,Precios!$CY$10,IF(G655=Precios!$CX$11,Precios!$CY$11,IF(G655=Precios!$CX$12,Precios!$CY$12,IF(G655=Precios!$CX$1122,Precios!$CY$1122,IF(G655=Precios!$CX$14,Precios!$CY$14,IF(G655=Precios!$CX$15,Precios!$CY$15,IF(G655=Precios!$CX$16,Precios!$CY$16,IF(G655=Precios!$CX$17,Precios!$CY$17,IF(G655=Precios!$CX$18,Precios!$CY$18,0)))))))))))))))</f>
        <v>0</v>
      </c>
      <c r="J655" s="50"/>
      <c r="K655" s="169">
        <f>+IF(J655=1,I655,IF(J655=2,I655*(1-Precios!$DD$3),0))</f>
        <v>0</v>
      </c>
      <c r="L655" s="169">
        <f t="shared" si="44"/>
        <v>0</v>
      </c>
      <c r="M655" s="49"/>
      <c r="N655" s="43"/>
      <c r="O655" s="43"/>
      <c r="P655" s="43"/>
      <c r="Q655" s="43"/>
      <c r="R655" s="43"/>
      <c r="S655" s="43"/>
      <c r="T655" s="43"/>
      <c r="U655" s="91"/>
      <c r="V655" s="43"/>
      <c r="W655" s="43"/>
      <c r="X655" s="43"/>
      <c r="Y655" s="38">
        <f>IF(G655=Precios!$CX$4,Precios!$DA$4,IF(G655=Precios!$CX$5,Precios!$DA$5,IF(G655=Precios!$CX$6,Precios!$DA$6,IF(G655=Precios!$CX$7,Precios!$DA$7,IF(G655=Precios!$CX$8,Precios!$DA$8,IF(G655=Precios!$CX$9,Precios!$DA$9,IF(G655=Precios!$CX$10,Precios!$DA$10,IF(G655=Precios!$CX$11,Precios!$DA$11,IF(G655=Precios!$CX$12,Precios!$DA$12,IF(G655=Precios!$CX$1122,Precios!$DA$1122,IF(G655=Precios!$CX$14,Precios!$DA$14,IF(G655=Precios!$CX$15,Precios!$DA$15,IF(G655=Precios!$CX$16,Precios!$DA$16,IF(G655=Precios!$CX$17,Precios!$DA$17,IF(G655=Precios!$CX$18,Precios!$DA$18,0)))))))))))))))*H655</f>
        <v>0</v>
      </c>
      <c r="Z655" s="46"/>
      <c r="AA655" s="271"/>
    </row>
    <row r="656" spans="1:27" ht="15.75" thickBot="1" x14ac:dyDescent="0.3">
      <c r="A656" s="236"/>
      <c r="B656" s="237"/>
      <c r="C656" s="247"/>
      <c r="D656" s="239"/>
      <c r="E656" s="239"/>
      <c r="F656" s="239"/>
      <c r="G656" s="240"/>
      <c r="H656" s="241"/>
      <c r="I656" s="242">
        <f>IF(G656=Precios!$CX$4,Precios!$CY$4,IF(G656=Precios!$CX$5,Precios!$CY$5,IF(G656=Precios!$CX$6,Precios!$CY$6,IF(G656=Precios!$CX$7,Precios!$CY$7,IF(G656=Precios!$CX$8,Precios!$CY$8,IF(G656=Precios!$CX$9,Precios!$CY$9,IF(G656=Precios!$CX$10,Precios!$CY$10,IF(G656=Precios!$CX$11,Precios!$CY$11,IF(G656=Precios!$CX$12,Precios!$CY$12,IF(G656=Precios!$CX$1122,Precios!$CY$1122,IF(G656=Precios!$CX$14,Precios!$CY$14,IF(G656=Precios!$CX$15,Precios!$CY$15,IF(G656=Precios!$CX$16,Precios!$CY$16,IF(G656=Precios!$CX$17,Precios!$CY$17,IF(G656=Precios!$CX$18,Precios!$CY$18,0)))))))))))))))</f>
        <v>0</v>
      </c>
      <c r="J656" s="241"/>
      <c r="K656" s="243">
        <f>+IF(J656=1,I656,IF(J656=2,I656*(1-Precios!$DD$3),0))</f>
        <v>0</v>
      </c>
      <c r="L656" s="243">
        <f t="shared" si="44"/>
        <v>0</v>
      </c>
      <c r="M656" s="272"/>
      <c r="N656" s="273"/>
      <c r="O656" s="273"/>
      <c r="P656" s="273"/>
      <c r="Q656" s="273"/>
      <c r="R656" s="273"/>
      <c r="S656" s="273"/>
      <c r="T656" s="273"/>
      <c r="U656" s="274"/>
      <c r="V656" s="273"/>
      <c r="W656" s="273"/>
      <c r="X656" s="273"/>
      <c r="Y656" s="281">
        <f>IF(G656=Precios!$CX$4,Precios!$DA$4,IF(G656=Precios!$CX$5,Precios!$DA$5,IF(G656=Precios!$CX$6,Precios!$DA$6,IF(G656=Precios!$CX$7,Precios!$DA$7,IF(G656=Precios!$CX$8,Precios!$DA$8,IF(G656=Precios!$CX$9,Precios!$DA$9,IF(G656=Precios!$CX$10,Precios!$DA$10,IF(G656=Precios!$CX$11,Precios!$DA$11,IF(G656=Precios!$CX$12,Precios!$DA$12,IF(G656=Precios!$CX$1122,Precios!$DA$1122,IF(G656=Precios!$CX$14,Precios!$DA$14,IF(G656=Precios!$CX$15,Precios!$DA$15,IF(G656=Precios!$CX$16,Precios!$DA$16,IF(G656=Precios!$CX$17,Precios!$DA$17,IF(G656=Precios!$CX$18,Precios!$DA$18,0)))))))))))))))*H656</f>
        <v>0</v>
      </c>
      <c r="Z656" s="275"/>
      <c r="AA656" s="276"/>
    </row>
    <row r="657" spans="1:27" x14ac:dyDescent="0.25">
      <c r="A657" s="278"/>
      <c r="B657" s="201"/>
      <c r="C657" s="219"/>
      <c r="D657" s="220"/>
      <c r="E657" s="220"/>
      <c r="F657" s="220"/>
      <c r="G657" s="222"/>
      <c r="H657" s="223"/>
      <c r="I657" s="232">
        <f>IF(G657=Precios!$CX$4,Precios!$CY$4,IF(G657=Precios!$CX$5,Precios!$CY$5,IF(G657=Precios!$CX$6,Precios!$CY$6,IF(G657=Precios!$CX$7,Precios!$CY$7,IF(G657=Precios!$CX$8,Precios!$CY$8,IF(G657=Precios!$CX$9,Precios!$CY$9,IF(G657=Precios!$CX$10,Precios!$CY$10,IF(G657=Precios!$CX$11,Precios!$CY$11,IF(G657=Precios!$CX$12,Precios!$CY$12,IF(G657=Precios!$CX$1122,Precios!$CY$1122,IF(G657=Precios!$CX$14,Precios!$CY$14,IF(G657=Precios!$CX$15,Precios!$CY$15,IF(G657=Precios!$CX$16,Precios!$CY$16,IF(G657=Precios!$CX$17,Precios!$CY$17,IF(G657=Precios!$CX$18,Precios!$CY$18,0)))))))))))))))</f>
        <v>0</v>
      </c>
      <c r="J657" s="222"/>
      <c r="K657" s="224">
        <f>+IF(J657=1,I657,IF(J657=2,I657*(1-Precios!$DD$3),0))</f>
        <v>0</v>
      </c>
      <c r="L657" s="224">
        <f t="shared" si="44"/>
        <v>0</v>
      </c>
      <c r="M657" s="251">
        <f>+SUM(L657:L661)</f>
        <v>0</v>
      </c>
      <c r="N657" s="252">
        <f>+M657+P657+R657+S657</f>
        <v>0</v>
      </c>
      <c r="O657" s="253">
        <f>+IF(J657=1,N657*$O$641,0)</f>
        <v>0</v>
      </c>
      <c r="P657" s="39"/>
      <c r="Q657" s="29">
        <f>+N657-SUM(O657:P657)</f>
        <v>0</v>
      </c>
      <c r="R657" s="39"/>
      <c r="S657" s="39"/>
      <c r="T657" s="39"/>
      <c r="U657" s="254" t="e">
        <f>+(+O657+#REF!)/M657</f>
        <v>#REF!</v>
      </c>
      <c r="V657" s="255">
        <f>+Q657-SUM(R657:T657)</f>
        <v>0</v>
      </c>
      <c r="W657" s="256">
        <f>IF(J657=2,V657,0)</f>
        <v>0</v>
      </c>
      <c r="X657" s="257">
        <f>IF(J657=1,V657,0)</f>
        <v>0</v>
      </c>
      <c r="Y657" s="268">
        <f>IF(G657=Precios!$CX$4,Precios!$DA$4,IF(G657=Precios!$CX$5,Precios!$DA$5,IF(G657=Precios!$CX$6,Precios!$DA$6,IF(G657=Precios!$CX$7,Precios!$DA$7,IF(G657=Precios!$CX$8,Precios!$DA$8,IF(G657=Precios!$CX$9,Precios!$DA$9,IF(G657=Precios!$CX$10,Precios!$DA$10,IF(G657=Precios!$CX$11,Precios!$DA$11,IF(G657=Precios!$CX$12,Precios!$DA$12,IF(G657=Precios!$CX$1122,Precios!$DA$1122,IF(G657=Precios!$CX$14,Precios!$DA$14,IF(G657=Precios!$CX$15,Precios!$DA$15,IF(G657=Precios!$CX$16,Precios!$DA$16,IF(G657=Precios!$CX$17,Precios!$DA$17,IF(G657=Precios!$CX$18,Precios!$DA$18,0)))))))))))))))*H657</f>
        <v>0</v>
      </c>
      <c r="Z657" s="258">
        <f>+V657-SUM(Y657:Y661)</f>
        <v>0</v>
      </c>
      <c r="AA657" s="279" t="e">
        <f>+Z657/M657</f>
        <v>#DIV/0!</v>
      </c>
    </row>
    <row r="658" spans="1:27" x14ac:dyDescent="0.25">
      <c r="A658" s="234"/>
      <c r="B658" s="40"/>
      <c r="C658" s="41"/>
      <c r="D658" s="42"/>
      <c r="E658" s="42"/>
      <c r="F658" s="42"/>
      <c r="G658" s="48"/>
      <c r="H658" s="50"/>
      <c r="I658" s="168">
        <f>IF(G658=Precios!$CX$4,Precios!$CY$4,IF(G658=Precios!$CX$5,Precios!$CY$5,IF(G658=Precios!$CX$6,Precios!$CY$6,IF(G658=Precios!$CX$7,Precios!$CY$7,IF(G658=Precios!$CX$8,Precios!$CY$8,IF(G658=Precios!$CX$9,Precios!$CY$9,IF(G658=Precios!$CX$10,Precios!$CY$10,IF(G658=Precios!$CX$11,Precios!$CY$11,IF(G658=Precios!$CX$12,Precios!$CY$12,IF(G658=Precios!$CX$1122,Precios!$CY$1122,IF(G658=Precios!$CX$14,Precios!$CY$14,IF(G658=Precios!$CX$15,Precios!$CY$15,IF(G658=Precios!$CX$16,Precios!$CY$16,IF(G658=Precios!$CX$17,Precios!$CY$17,IF(G658=Precios!$CX$18,Precios!$CY$18,0)))))))))))))))</f>
        <v>0</v>
      </c>
      <c r="J658" s="50"/>
      <c r="K658" s="169">
        <f>+IF(J658=1,I658,IF(J658=2,I658*(1-Precios!$DD$3),0))</f>
        <v>0</v>
      </c>
      <c r="L658" s="169">
        <f t="shared" si="44"/>
        <v>0</v>
      </c>
      <c r="M658" s="49"/>
      <c r="N658" s="43"/>
      <c r="O658" s="43"/>
      <c r="P658" s="43"/>
      <c r="Q658" s="43"/>
      <c r="R658" s="43"/>
      <c r="S658" s="43"/>
      <c r="T658" s="43"/>
      <c r="U658" s="91"/>
      <c r="V658" s="43"/>
      <c r="W658" s="43"/>
      <c r="X658" s="43"/>
      <c r="Y658" s="38">
        <f>IF(G658=Precios!$CX$4,Precios!$DA$4,IF(G658=Precios!$CX$5,Precios!$DA$5,IF(G658=Precios!$CX$6,Precios!$DA$6,IF(G658=Precios!$CX$7,Precios!$DA$7,IF(G658=Precios!$CX$8,Precios!$DA$8,IF(G658=Precios!$CX$9,Precios!$DA$9,IF(G658=Precios!$CX$10,Precios!$DA$10,IF(G658=Precios!$CX$11,Precios!$DA$11,IF(G658=Precios!$CX$12,Precios!$DA$12,IF(G658=Precios!$CX$1122,Precios!$DA$1122,IF(G658=Precios!$CX$14,Precios!$DA$14,IF(G658=Precios!$CX$15,Precios!$DA$15,IF(G658=Precios!$CX$16,Precios!$DA$16,IF(G658=Precios!$CX$17,Precios!$DA$17,IF(G658=Precios!$CX$18,Precios!$DA$18,0)))))))))))))))*H658</f>
        <v>0</v>
      </c>
      <c r="Z658" s="46"/>
      <c r="AA658" s="271"/>
    </row>
    <row r="659" spans="1:27" x14ac:dyDescent="0.25">
      <c r="A659" s="234"/>
      <c r="B659" s="40"/>
      <c r="C659" s="41"/>
      <c r="D659" s="42"/>
      <c r="E659" s="42"/>
      <c r="F659" s="42"/>
      <c r="G659" s="48"/>
      <c r="H659" s="50"/>
      <c r="I659" s="168">
        <f>IF(G659=Precios!$CX$4,Precios!$CY$4,IF(G659=Precios!$CX$5,Precios!$CY$5,IF(G659=Precios!$CX$6,Precios!$CY$6,IF(G659=Precios!$CX$7,Precios!$CY$7,IF(G659=Precios!$CX$8,Precios!$CY$8,IF(G659=Precios!$CX$9,Precios!$CY$9,IF(G659=Precios!$CX$10,Precios!$CY$10,IF(G659=Precios!$CX$11,Precios!$CY$11,IF(G659=Precios!$CX$12,Precios!$CY$12,IF(G659=Precios!$CX$1122,Precios!$CY$1122,IF(G659=Precios!$CX$14,Precios!$CY$14,IF(G659=Precios!$CX$15,Precios!$CY$15,IF(G659=Precios!$CX$16,Precios!$CY$16,IF(G659=Precios!$CX$17,Precios!$CY$17,IF(G659=Precios!$CX$18,Precios!$CY$18,0)))))))))))))))</f>
        <v>0</v>
      </c>
      <c r="J659" s="50"/>
      <c r="K659" s="169">
        <f>+IF(J659=1,I659,IF(J659=2,I659*(1-Precios!$DD$3),0))</f>
        <v>0</v>
      </c>
      <c r="L659" s="169">
        <f t="shared" si="44"/>
        <v>0</v>
      </c>
      <c r="M659" s="49"/>
      <c r="N659" s="43"/>
      <c r="O659" s="43"/>
      <c r="P659" s="43"/>
      <c r="Q659" s="43"/>
      <c r="R659" s="43"/>
      <c r="S659" s="43"/>
      <c r="T659" s="43"/>
      <c r="U659" s="91"/>
      <c r="V659" s="43"/>
      <c r="W659" s="43"/>
      <c r="X659" s="43"/>
      <c r="Y659" s="38">
        <f>IF(G659=Precios!$CX$4,Precios!$DA$4,IF(G659=Precios!$CX$5,Precios!$DA$5,IF(G659=Precios!$CX$6,Precios!$DA$6,IF(G659=Precios!$CX$7,Precios!$DA$7,IF(G659=Precios!$CX$8,Precios!$DA$8,IF(G659=Precios!$CX$9,Precios!$DA$9,IF(G659=Precios!$CX$10,Precios!$DA$10,IF(G659=Precios!$CX$11,Precios!$DA$11,IF(G659=Precios!$CX$12,Precios!$DA$12,IF(G659=Precios!$CX$1122,Precios!$DA$1122,IF(G659=Precios!$CX$14,Precios!$DA$14,IF(G659=Precios!$CX$15,Precios!$DA$15,IF(G659=Precios!$CX$16,Precios!$DA$16,IF(G659=Precios!$CX$17,Precios!$DA$17,IF(G659=Precios!$CX$18,Precios!$DA$18,0)))))))))))))))*H659</f>
        <v>0</v>
      </c>
      <c r="Z659" s="46"/>
      <c r="AA659" s="271"/>
    </row>
    <row r="660" spans="1:27" x14ac:dyDescent="0.25">
      <c r="A660" s="234"/>
      <c r="B660" s="40"/>
      <c r="C660" s="41"/>
      <c r="D660" s="42"/>
      <c r="E660" s="42"/>
      <c r="F660" s="42"/>
      <c r="G660" s="48"/>
      <c r="H660" s="50"/>
      <c r="I660" s="168">
        <f>IF(G660=Precios!$CX$4,Precios!$CY$4,IF(G660=Precios!$CX$5,Precios!$CY$5,IF(G660=Precios!$CX$6,Precios!$CY$6,IF(G660=Precios!$CX$7,Precios!$CY$7,IF(G660=Precios!$CX$8,Precios!$CY$8,IF(G660=Precios!$CX$9,Precios!$CY$9,IF(G660=Precios!$CX$10,Precios!$CY$10,IF(G660=Precios!$CX$11,Precios!$CY$11,IF(G660=Precios!$CX$12,Precios!$CY$12,IF(G660=Precios!$CX$1122,Precios!$CY$1122,IF(G660=Precios!$CX$14,Precios!$CY$14,IF(G660=Precios!$CX$15,Precios!$CY$15,IF(G660=Precios!$CX$16,Precios!$CY$16,IF(G660=Precios!$CX$17,Precios!$CY$17,IF(G660=Precios!$CX$18,Precios!$CY$18,0)))))))))))))))</f>
        <v>0</v>
      </c>
      <c r="J660" s="50"/>
      <c r="K660" s="169">
        <f>+IF(J660=1,I660,IF(J660=2,I660*(1-Precios!$DD$3),0))</f>
        <v>0</v>
      </c>
      <c r="L660" s="169">
        <f t="shared" si="44"/>
        <v>0</v>
      </c>
      <c r="M660" s="49"/>
      <c r="N660" s="43"/>
      <c r="O660" s="43"/>
      <c r="P660" s="43"/>
      <c r="Q660" s="43"/>
      <c r="R660" s="43"/>
      <c r="S660" s="43"/>
      <c r="T660" s="43"/>
      <c r="U660" s="91"/>
      <c r="V660" s="43"/>
      <c r="W660" s="43"/>
      <c r="X660" s="43"/>
      <c r="Y660" s="38">
        <f>IF(G660=Precios!$CX$4,Precios!$DA$4,IF(G660=Precios!$CX$5,Precios!$DA$5,IF(G660=Precios!$CX$6,Precios!$DA$6,IF(G660=Precios!$CX$7,Precios!$DA$7,IF(G660=Precios!$CX$8,Precios!$DA$8,IF(G660=Precios!$CX$9,Precios!$DA$9,IF(G660=Precios!$CX$10,Precios!$DA$10,IF(G660=Precios!$CX$11,Precios!$DA$11,IF(G660=Precios!$CX$12,Precios!$DA$12,IF(G660=Precios!$CX$1122,Precios!$DA$1122,IF(G660=Precios!$CX$14,Precios!$DA$14,IF(G660=Precios!$CX$15,Precios!$DA$15,IF(G660=Precios!$CX$16,Precios!$DA$16,IF(G660=Precios!$CX$17,Precios!$DA$17,IF(G660=Precios!$CX$18,Precios!$DA$18,0)))))))))))))))*H660</f>
        <v>0</v>
      </c>
      <c r="Z660" s="46"/>
      <c r="AA660" s="271"/>
    </row>
    <row r="661" spans="1:27" ht="15.75" thickBot="1" x14ac:dyDescent="0.3">
      <c r="A661" s="234"/>
      <c r="B661" s="40"/>
      <c r="C661" s="41"/>
      <c r="D661" s="42"/>
      <c r="E661" s="42"/>
      <c r="F661" s="42"/>
      <c r="G661" s="244"/>
      <c r="H661" s="245"/>
      <c r="I661" s="242">
        <f>IF(G661=Precios!$CX$4,Precios!$CY$4,IF(G661=Precios!$CX$5,Precios!$CY$5,IF(G661=Precios!$CX$6,Precios!$CY$6,IF(G661=Precios!$CX$7,Precios!$CY$7,IF(G661=Precios!$CX$8,Precios!$CY$8,IF(G661=Precios!$CX$9,Precios!$CY$9,IF(G661=Precios!$CX$10,Precios!$CY$10,IF(G661=Precios!$CX$11,Precios!$CY$11,IF(G661=Precios!$CX$12,Precios!$CY$12,IF(G661=Precios!$CX$1122,Precios!$CY$1122,IF(G661=Precios!$CX$14,Precios!$CY$14,IF(G661=Precios!$CX$15,Precios!$CY$15,IF(G661=Precios!$CX$16,Precios!$CY$16,IF(G661=Precios!$CX$17,Precios!$CY$17,IF(G661=Precios!$CX$18,Precios!$CY$18,0)))))))))))))))</f>
        <v>0</v>
      </c>
      <c r="J661" s="245"/>
      <c r="K661" s="246">
        <f>+IF(J661=1,I661,IF(J661=2,I661*(1-Precios!$DD$3),0))</f>
        <v>0</v>
      </c>
      <c r="L661" s="246">
        <f t="shared" si="44"/>
        <v>0</v>
      </c>
      <c r="M661" s="49"/>
      <c r="N661" s="43"/>
      <c r="O661" s="43"/>
      <c r="P661" s="43"/>
      <c r="Q661" s="43"/>
      <c r="R661" s="43"/>
      <c r="S661" s="43"/>
      <c r="T661" s="43"/>
      <c r="U661" s="91"/>
      <c r="V661" s="43"/>
      <c r="W661" s="43"/>
      <c r="X661" s="43"/>
      <c r="Y661" s="281">
        <f>IF(G661=Precios!$CX$4,Precios!$DA$4,IF(G661=Precios!$CX$5,Precios!$DA$5,IF(G661=Precios!$CX$6,Precios!$DA$6,IF(G661=Precios!$CX$7,Precios!$DA$7,IF(G661=Precios!$CX$8,Precios!$DA$8,IF(G661=Precios!$CX$9,Precios!$DA$9,IF(G661=Precios!$CX$10,Precios!$DA$10,IF(G661=Precios!$CX$11,Precios!$DA$11,IF(G661=Precios!$CX$12,Precios!$DA$12,IF(G661=Precios!$CX$1122,Precios!$DA$1122,IF(G661=Precios!$CX$14,Precios!$DA$14,IF(G661=Precios!$CX$15,Precios!$DA$15,IF(G661=Precios!$CX$16,Precios!$DA$16,IF(G661=Precios!$CX$17,Precios!$DA$17,IF(G661=Precios!$CX$18,Precios!$DA$18,0)))))))))))))))*H661</f>
        <v>0</v>
      </c>
      <c r="Z661" s="46"/>
      <c r="AA661" s="271"/>
    </row>
    <row r="662" spans="1:27" x14ac:dyDescent="0.25">
      <c r="A662" s="225"/>
      <c r="B662" s="226"/>
      <c r="C662" s="227"/>
      <c r="D662" s="228"/>
      <c r="E662" s="228"/>
      <c r="F662" s="228"/>
      <c r="G662" s="230"/>
      <c r="H662" s="231"/>
      <c r="I662" s="232">
        <f>IF(G662=Precios!$CX$4,Precios!$CY$4,IF(G662=Precios!$CX$5,Precios!$CY$5,IF(G662=Precios!$CX$6,Precios!$CY$6,IF(G662=Precios!$CX$7,Precios!$CY$7,IF(G662=Precios!$CX$8,Precios!$CY$8,IF(G662=Precios!$CX$9,Precios!$CY$9,IF(G662=Precios!$CX$10,Precios!$CY$10,IF(G662=Precios!$CX$11,Precios!$CY$11,IF(G662=Precios!$CX$12,Precios!$CY$12,IF(G662=Precios!$CX$1122,Precios!$CY$1122,IF(G662=Precios!$CX$14,Precios!$CY$14,IF(G662=Precios!$CX$15,Precios!$CY$15,IF(G662=Precios!$CX$16,Precios!$CY$16,IF(G662=Precios!$CX$17,Precios!$CY$17,IF(G662=Precios!$CX$18,Precios!$CY$18,0)))))))))))))))</f>
        <v>0</v>
      </c>
      <c r="J662" s="230"/>
      <c r="K662" s="233">
        <f>+IF(J662=1,I662,IF(J662=2,I662*(1-Precios!$DD$3),0))</f>
        <v>0</v>
      </c>
      <c r="L662" s="233">
        <f t="shared" si="44"/>
        <v>0</v>
      </c>
      <c r="M662" s="259">
        <f>+SUM(L662:L666)</f>
        <v>0</v>
      </c>
      <c r="N662" s="260">
        <f>+M662+P662+R662+S662</f>
        <v>0</v>
      </c>
      <c r="O662" s="261">
        <f>+IF(J662=1,N662*$O$641,0)</f>
        <v>0</v>
      </c>
      <c r="P662" s="262"/>
      <c r="Q662" s="263">
        <f>+N662-SUM(O662:P662)</f>
        <v>0</v>
      </c>
      <c r="R662" s="262"/>
      <c r="S662" s="262"/>
      <c r="T662" s="262"/>
      <c r="U662" s="264" t="e">
        <f>+(+O662+#REF!)/M662</f>
        <v>#REF!</v>
      </c>
      <c r="V662" s="265">
        <f>+Q662-SUM(R662:T662)</f>
        <v>0</v>
      </c>
      <c r="W662" s="266">
        <f>IF(J662=2,V662,0)</f>
        <v>0</v>
      </c>
      <c r="X662" s="267">
        <f>IF(J662=1,V662,0)</f>
        <v>0</v>
      </c>
      <c r="Y662" s="268">
        <f>IF(G662=Precios!$CX$4,Precios!$DA$4,IF(G662=Precios!$CX$5,Precios!$DA$5,IF(G662=Precios!$CX$6,Precios!$DA$6,IF(G662=Precios!$CX$7,Precios!$DA$7,IF(G662=Precios!$CX$8,Precios!$DA$8,IF(G662=Precios!$CX$9,Precios!$DA$9,IF(G662=Precios!$CX$10,Precios!$DA$10,IF(G662=Precios!$CX$11,Precios!$DA$11,IF(G662=Precios!$CX$12,Precios!$DA$12,IF(G662=Precios!$CX$1122,Precios!$DA$1122,IF(G662=Precios!$CX$14,Precios!$DA$14,IF(G662=Precios!$CX$15,Precios!$DA$15,IF(G662=Precios!$CX$16,Precios!$DA$16,IF(G662=Precios!$CX$17,Precios!$DA$17,IF(G662=Precios!$CX$18,Precios!$DA$18,0)))))))))))))))*H662</f>
        <v>0</v>
      </c>
      <c r="Z662" s="269">
        <f>+V662-SUM(Y662:Y666)</f>
        <v>0</v>
      </c>
      <c r="AA662" s="270" t="e">
        <f>+Z662/M662</f>
        <v>#DIV/0!</v>
      </c>
    </row>
    <row r="663" spans="1:27" x14ac:dyDescent="0.25">
      <c r="A663" s="234"/>
      <c r="B663" s="40"/>
      <c r="C663" s="41"/>
      <c r="D663" s="42"/>
      <c r="E663" s="42"/>
      <c r="F663" s="42"/>
      <c r="G663" s="48"/>
      <c r="H663" s="50"/>
      <c r="I663" s="168">
        <f>IF(G663=Precios!$CX$4,Precios!$CY$4,IF(G663=Precios!$CX$5,Precios!$CY$5,IF(G663=Precios!$CX$6,Precios!$CY$6,IF(G663=Precios!$CX$7,Precios!$CY$7,IF(G663=Precios!$CX$8,Precios!$CY$8,IF(G663=Precios!$CX$9,Precios!$CY$9,IF(G663=Precios!$CX$10,Precios!$CY$10,IF(G663=Precios!$CX$11,Precios!$CY$11,IF(G663=Precios!$CX$12,Precios!$CY$12,IF(G663=Precios!$CX$1122,Precios!$CY$1122,IF(G663=Precios!$CX$14,Precios!$CY$14,IF(G663=Precios!$CX$15,Precios!$CY$15,IF(G663=Precios!$CX$16,Precios!$CY$16,IF(G663=Precios!$CX$17,Precios!$CY$17,IF(G663=Precios!$CX$18,Precios!$CY$18,0)))))))))))))))</f>
        <v>0</v>
      </c>
      <c r="J663" s="50"/>
      <c r="K663" s="169">
        <f>+IF(J663=1,I663,IF(J663=2,I663*(1-Precios!$DD$3),0))</f>
        <v>0</v>
      </c>
      <c r="L663" s="169">
        <f t="shared" si="44"/>
        <v>0</v>
      </c>
      <c r="M663" s="49"/>
      <c r="N663" s="43"/>
      <c r="O663" s="43"/>
      <c r="P663" s="43"/>
      <c r="Q663" s="43"/>
      <c r="R663" s="43"/>
      <c r="S663" s="43"/>
      <c r="T663" s="43"/>
      <c r="U663" s="91"/>
      <c r="V663" s="43"/>
      <c r="W663" s="43"/>
      <c r="X663" s="43"/>
      <c r="Y663" s="38">
        <f>IF(G663=Precios!$CX$4,Precios!$DA$4,IF(G663=Precios!$CX$5,Precios!$DA$5,IF(G663=Precios!$CX$6,Precios!$DA$6,IF(G663=Precios!$CX$7,Precios!$DA$7,IF(G663=Precios!$CX$8,Precios!$DA$8,IF(G663=Precios!$CX$9,Precios!$DA$9,IF(G663=Precios!$CX$10,Precios!$DA$10,IF(G663=Precios!$CX$11,Precios!$DA$11,IF(G663=Precios!$CX$12,Precios!$DA$12,IF(G663=Precios!$CX$1122,Precios!$DA$1122,IF(G663=Precios!$CX$14,Precios!$DA$14,IF(G663=Precios!$CX$15,Precios!$DA$15,IF(G663=Precios!$CX$16,Precios!$DA$16,IF(G663=Precios!$CX$17,Precios!$DA$17,IF(G663=Precios!$CX$18,Precios!$DA$18,0)))))))))))))))*H663</f>
        <v>0</v>
      </c>
      <c r="Z663" s="46"/>
      <c r="AA663" s="271"/>
    </row>
    <row r="664" spans="1:27" x14ac:dyDescent="0.25">
      <c r="A664" s="234"/>
      <c r="B664" s="40"/>
      <c r="C664" s="41"/>
      <c r="D664" s="42"/>
      <c r="E664" s="42"/>
      <c r="F664" s="42"/>
      <c r="G664" s="48"/>
      <c r="H664" s="50"/>
      <c r="I664" s="168">
        <f>IF(G664=Precios!$CX$4,Precios!$CY$4,IF(G664=Precios!$CX$5,Precios!$CY$5,IF(G664=Precios!$CX$6,Precios!$CY$6,IF(G664=Precios!$CX$7,Precios!$CY$7,IF(G664=Precios!$CX$8,Precios!$CY$8,IF(G664=Precios!$CX$9,Precios!$CY$9,IF(G664=Precios!$CX$10,Precios!$CY$10,IF(G664=Precios!$CX$11,Precios!$CY$11,IF(G664=Precios!$CX$12,Precios!$CY$12,IF(G664=Precios!$CX$1122,Precios!$CY$1122,IF(G664=Precios!$CX$14,Precios!$CY$14,IF(G664=Precios!$CX$15,Precios!$CY$15,IF(G664=Precios!$CX$16,Precios!$CY$16,IF(G664=Precios!$CX$17,Precios!$CY$17,IF(G664=Precios!$CX$18,Precios!$CY$18,0)))))))))))))))</f>
        <v>0</v>
      </c>
      <c r="J664" s="50"/>
      <c r="K664" s="169">
        <f>+IF(J664=1,I664,IF(J664=2,I664*(1-Precios!$DD$3),0))</f>
        <v>0</v>
      </c>
      <c r="L664" s="169">
        <f t="shared" si="44"/>
        <v>0</v>
      </c>
      <c r="M664" s="49"/>
      <c r="N664" s="43"/>
      <c r="O664" s="43"/>
      <c r="P664" s="43"/>
      <c r="Q664" s="43"/>
      <c r="R664" s="43"/>
      <c r="S664" s="43"/>
      <c r="T664" s="43"/>
      <c r="U664" s="91"/>
      <c r="V664" s="43"/>
      <c r="W664" s="43"/>
      <c r="X664" s="43"/>
      <c r="Y664" s="38">
        <f>IF(G664=Precios!$CX$4,Precios!$DA$4,IF(G664=Precios!$CX$5,Precios!$DA$5,IF(G664=Precios!$CX$6,Precios!$DA$6,IF(G664=Precios!$CX$7,Precios!$DA$7,IF(G664=Precios!$CX$8,Precios!$DA$8,IF(G664=Precios!$CX$9,Precios!$DA$9,IF(G664=Precios!$CX$10,Precios!$DA$10,IF(G664=Precios!$CX$11,Precios!$DA$11,IF(G664=Precios!$CX$12,Precios!$DA$12,IF(G664=Precios!$CX$1122,Precios!$DA$1122,IF(G664=Precios!$CX$14,Precios!$DA$14,IF(G664=Precios!$CX$15,Precios!$DA$15,IF(G664=Precios!$CX$16,Precios!$DA$16,IF(G664=Precios!$CX$17,Precios!$DA$17,IF(G664=Precios!$CX$18,Precios!$DA$18,0)))))))))))))))*H664</f>
        <v>0</v>
      </c>
      <c r="Z664" s="46"/>
      <c r="AA664" s="271"/>
    </row>
    <row r="665" spans="1:27" x14ac:dyDescent="0.25">
      <c r="A665" s="234"/>
      <c r="B665" s="40"/>
      <c r="C665" s="41"/>
      <c r="D665" s="42"/>
      <c r="E665" s="42"/>
      <c r="F665" s="42"/>
      <c r="G665" s="48"/>
      <c r="H665" s="50"/>
      <c r="I665" s="168">
        <f>IF(G665=Precios!$CX$4,Precios!$CY$4,IF(G665=Precios!$CX$5,Precios!$CY$5,IF(G665=Precios!$CX$6,Precios!$CY$6,IF(G665=Precios!$CX$7,Precios!$CY$7,IF(G665=Precios!$CX$8,Precios!$CY$8,IF(G665=Precios!$CX$9,Precios!$CY$9,IF(G665=Precios!$CX$10,Precios!$CY$10,IF(G665=Precios!$CX$11,Precios!$CY$11,IF(G665=Precios!$CX$12,Precios!$CY$12,IF(G665=Precios!$CX$1122,Precios!$CY$1122,IF(G665=Precios!$CX$14,Precios!$CY$14,IF(G665=Precios!$CX$15,Precios!$CY$15,IF(G665=Precios!$CX$16,Precios!$CY$16,IF(G665=Precios!$CX$17,Precios!$CY$17,IF(G665=Precios!$CX$18,Precios!$CY$18,0)))))))))))))))</f>
        <v>0</v>
      </c>
      <c r="J665" s="50"/>
      <c r="K665" s="169">
        <f>+IF(J665=1,I665,IF(J665=2,I665*(1-Precios!$DD$3),0))</f>
        <v>0</v>
      </c>
      <c r="L665" s="169">
        <f t="shared" si="44"/>
        <v>0</v>
      </c>
      <c r="M665" s="49"/>
      <c r="N665" s="43"/>
      <c r="O665" s="43"/>
      <c r="P665" s="43"/>
      <c r="Q665" s="43"/>
      <c r="R665" s="43"/>
      <c r="S665" s="43"/>
      <c r="T665" s="43"/>
      <c r="U665" s="91"/>
      <c r="V665" s="43"/>
      <c r="W665" s="43"/>
      <c r="X665" s="43"/>
      <c r="Y665" s="38">
        <f>IF(G665=Precios!$CX$4,Precios!$DA$4,IF(G665=Precios!$CX$5,Precios!$DA$5,IF(G665=Precios!$CX$6,Precios!$DA$6,IF(G665=Precios!$CX$7,Precios!$DA$7,IF(G665=Precios!$CX$8,Precios!$DA$8,IF(G665=Precios!$CX$9,Precios!$DA$9,IF(G665=Precios!$CX$10,Precios!$DA$10,IF(G665=Precios!$CX$11,Precios!$DA$11,IF(G665=Precios!$CX$12,Precios!$DA$12,IF(G665=Precios!$CX$1122,Precios!$DA$1122,IF(G665=Precios!$CX$14,Precios!$DA$14,IF(G665=Precios!$CX$15,Precios!$DA$15,IF(G665=Precios!$CX$16,Precios!$DA$16,IF(G665=Precios!$CX$17,Precios!$DA$17,IF(G665=Precios!$CX$18,Precios!$DA$18,0)))))))))))))))*H665</f>
        <v>0</v>
      </c>
      <c r="Z665" s="46"/>
      <c r="AA665" s="271"/>
    </row>
    <row r="666" spans="1:27" ht="15.75" thickBot="1" x14ac:dyDescent="0.3">
      <c r="A666" s="236"/>
      <c r="B666" s="237"/>
      <c r="C666" s="247"/>
      <c r="D666" s="239"/>
      <c r="E666" s="239"/>
      <c r="F666" s="239"/>
      <c r="G666" s="240"/>
      <c r="H666" s="241"/>
      <c r="I666" s="242">
        <f>IF(G666=Precios!$CX$4,Precios!$CY$4,IF(G666=Precios!$CX$5,Precios!$CY$5,IF(G666=Precios!$CX$6,Precios!$CY$6,IF(G666=Precios!$CX$7,Precios!$CY$7,IF(G666=Precios!$CX$8,Precios!$CY$8,IF(G666=Precios!$CX$9,Precios!$CY$9,IF(G666=Precios!$CX$10,Precios!$CY$10,IF(G666=Precios!$CX$11,Precios!$CY$11,IF(G666=Precios!$CX$12,Precios!$CY$12,IF(G666=Precios!$CX$1122,Precios!$CY$1122,IF(G666=Precios!$CX$14,Precios!$CY$14,IF(G666=Precios!$CX$15,Precios!$CY$15,IF(G666=Precios!$CX$16,Precios!$CY$16,IF(G666=Precios!$CX$17,Precios!$CY$17,IF(G666=Precios!$CX$18,Precios!$CY$18,0)))))))))))))))</f>
        <v>0</v>
      </c>
      <c r="J666" s="241"/>
      <c r="K666" s="243">
        <f>+IF(J666=1,I666,IF(J666=2,I666*(1-Precios!$DD$3),0))</f>
        <v>0</v>
      </c>
      <c r="L666" s="243">
        <f t="shared" si="44"/>
        <v>0</v>
      </c>
      <c r="M666" s="272"/>
      <c r="N666" s="273"/>
      <c r="O666" s="273"/>
      <c r="P666" s="273"/>
      <c r="Q666" s="273"/>
      <c r="R666" s="273"/>
      <c r="S666" s="273"/>
      <c r="T666" s="273"/>
      <c r="U666" s="274"/>
      <c r="V666" s="273"/>
      <c r="W666" s="273"/>
      <c r="X666" s="273"/>
      <c r="Y666" s="281">
        <f>IF(G666=Precios!$CX$4,Precios!$DA$4,IF(G666=Precios!$CX$5,Precios!$DA$5,IF(G666=Precios!$CX$6,Precios!$DA$6,IF(G666=Precios!$CX$7,Precios!$DA$7,IF(G666=Precios!$CX$8,Precios!$DA$8,IF(G666=Precios!$CX$9,Precios!$DA$9,IF(G666=Precios!$CX$10,Precios!$DA$10,IF(G666=Precios!$CX$11,Precios!$DA$11,IF(G666=Precios!$CX$12,Precios!$DA$12,IF(G666=Precios!$CX$1122,Precios!$DA$1122,IF(G666=Precios!$CX$14,Precios!$DA$14,IF(G666=Precios!$CX$15,Precios!$DA$15,IF(G666=Precios!$CX$16,Precios!$DA$16,IF(G666=Precios!$CX$17,Precios!$DA$17,IF(G666=Precios!$CX$18,Precios!$DA$18,0)))))))))))))))*H666</f>
        <v>0</v>
      </c>
      <c r="Z666" s="275"/>
      <c r="AA666" s="276"/>
    </row>
    <row r="667" spans="1:27" x14ac:dyDescent="0.25">
      <c r="A667" s="225"/>
      <c r="B667" s="226"/>
      <c r="C667" s="227"/>
      <c r="D667" s="228"/>
      <c r="E667" s="228"/>
      <c r="F667" s="228"/>
      <c r="G667" s="230"/>
      <c r="H667" s="231"/>
      <c r="I667" s="232">
        <f>IF(G667=Precios!$CX$4,Precios!$CY$4,IF(G667=Precios!$CX$5,Precios!$CY$5,IF(G667=Precios!$CX$6,Precios!$CY$6,IF(G667=Precios!$CX$7,Precios!$CY$7,IF(G667=Precios!$CX$8,Precios!$CY$8,IF(G667=Precios!$CX$9,Precios!$CY$9,IF(G667=Precios!$CX$10,Precios!$CY$10,IF(G667=Precios!$CX$11,Precios!$CY$11,IF(G667=Precios!$CX$12,Precios!$CY$12,IF(G667=Precios!$CX$1122,Precios!$CY$1122,IF(G667=Precios!$CX$14,Precios!$CY$14,IF(G667=Precios!$CX$15,Precios!$CY$15,IF(G667=Precios!$CX$16,Precios!$CY$16,IF(G667=Precios!$CX$17,Precios!$CY$17,IF(G667=Precios!$CX$18,Precios!$CY$18,0)))))))))))))))</f>
        <v>0</v>
      </c>
      <c r="J667" s="230"/>
      <c r="K667" s="233">
        <f>+IF(J667=1,I667,IF(J667=2,I667*(1-Precios!$DD$3),0))</f>
        <v>0</v>
      </c>
      <c r="L667" s="233">
        <f t="shared" ref="L667:L686" si="45">H667*K667</f>
        <v>0</v>
      </c>
      <c r="M667" s="259">
        <f>+SUM(L667:L671)</f>
        <v>0</v>
      </c>
      <c r="N667" s="260">
        <f>+M667+P667+R667+S667</f>
        <v>0</v>
      </c>
      <c r="O667" s="261">
        <f>+IF(J667=1,N667*$O$641,0)</f>
        <v>0</v>
      </c>
      <c r="P667" s="262"/>
      <c r="Q667" s="263">
        <f>+N667-SUM(O667:P667)</f>
        <v>0</v>
      </c>
      <c r="R667" s="262"/>
      <c r="S667" s="262"/>
      <c r="T667" s="262"/>
      <c r="U667" s="264" t="e">
        <f>+(+O667+#REF!)/M667</f>
        <v>#REF!</v>
      </c>
      <c r="V667" s="265">
        <f>+Q667-SUM(R667:T667)</f>
        <v>0</v>
      </c>
      <c r="W667" s="266">
        <f>IF(J667=2,V667,0)</f>
        <v>0</v>
      </c>
      <c r="X667" s="267">
        <f>IF(J667=1,V667,0)</f>
        <v>0</v>
      </c>
      <c r="Y667" s="268">
        <f>IF(G667=Precios!$CX$4,Precios!$DA$4,IF(G667=Precios!$CX$5,Precios!$DA$5,IF(G667=Precios!$CX$6,Precios!$DA$6,IF(G667=Precios!$CX$7,Precios!$DA$7,IF(G667=Precios!$CX$8,Precios!$DA$8,IF(G667=Precios!$CX$9,Precios!$DA$9,IF(G667=Precios!$CX$10,Precios!$DA$10,IF(G667=Precios!$CX$11,Precios!$DA$11,IF(G667=Precios!$CX$12,Precios!$DA$12,IF(G667=Precios!$CX$1122,Precios!$DA$1122,IF(G667=Precios!$CX$14,Precios!$DA$14,IF(G667=Precios!$CX$15,Precios!$DA$15,IF(G667=Precios!$CX$16,Precios!$DA$16,IF(G667=Precios!$CX$17,Precios!$DA$17,IF(G667=Precios!$CX$18,Precios!$DA$18,0)))))))))))))))*H667</f>
        <v>0</v>
      </c>
      <c r="Z667" s="269">
        <f>+V667-SUM(Y667:Y671)</f>
        <v>0</v>
      </c>
      <c r="AA667" s="270" t="e">
        <f>+Z667/M667</f>
        <v>#DIV/0!</v>
      </c>
    </row>
    <row r="668" spans="1:27" x14ac:dyDescent="0.25">
      <c r="A668" s="234"/>
      <c r="B668" s="40"/>
      <c r="C668" s="41"/>
      <c r="D668" s="42"/>
      <c r="E668" s="42"/>
      <c r="F668" s="42"/>
      <c r="G668" s="48"/>
      <c r="H668" s="50"/>
      <c r="I668" s="168">
        <f>IF(G668=Precios!$CX$4,Precios!$CY$4,IF(G668=Precios!$CX$5,Precios!$CY$5,IF(G668=Precios!$CX$6,Precios!$CY$6,IF(G668=Precios!$CX$7,Precios!$CY$7,IF(G668=Precios!$CX$8,Precios!$CY$8,IF(G668=Precios!$CX$9,Precios!$CY$9,IF(G668=Precios!$CX$10,Precios!$CY$10,IF(G668=Precios!$CX$11,Precios!$CY$11,IF(G668=Precios!$CX$12,Precios!$CY$12,IF(G668=Precios!$CX$1122,Precios!$CY$1122,IF(G668=Precios!$CX$14,Precios!$CY$14,IF(G668=Precios!$CX$15,Precios!$CY$15,IF(G668=Precios!$CX$16,Precios!$CY$16,IF(G668=Precios!$CX$17,Precios!$CY$17,IF(G668=Precios!$CX$18,Precios!$CY$18,0)))))))))))))))</f>
        <v>0</v>
      </c>
      <c r="J668" s="50"/>
      <c r="K668" s="169">
        <f>+IF(J668=1,I668,IF(J668=2,I668*(1-Precios!$DD$3),0))</f>
        <v>0</v>
      </c>
      <c r="L668" s="169">
        <f t="shared" si="45"/>
        <v>0</v>
      </c>
      <c r="M668" s="49"/>
      <c r="N668" s="43"/>
      <c r="O668" s="43"/>
      <c r="P668" s="43"/>
      <c r="Q668" s="43"/>
      <c r="R668" s="43"/>
      <c r="S668" s="43"/>
      <c r="T668" s="43"/>
      <c r="U668" s="91"/>
      <c r="V668" s="43"/>
      <c r="W668" s="43"/>
      <c r="X668" s="43"/>
      <c r="Y668" s="38">
        <f>IF(G668=Precios!$CX$4,Precios!$DA$4,IF(G668=Precios!$CX$5,Precios!$DA$5,IF(G668=Precios!$CX$6,Precios!$DA$6,IF(G668=Precios!$CX$7,Precios!$DA$7,IF(G668=Precios!$CX$8,Precios!$DA$8,IF(G668=Precios!$CX$9,Precios!$DA$9,IF(G668=Precios!$CX$10,Precios!$DA$10,IF(G668=Precios!$CX$11,Precios!$DA$11,IF(G668=Precios!$CX$12,Precios!$DA$12,IF(G668=Precios!$CX$1122,Precios!$DA$1122,IF(G668=Precios!$CX$14,Precios!$DA$14,IF(G668=Precios!$CX$15,Precios!$DA$15,IF(G668=Precios!$CX$16,Precios!$DA$16,IF(G668=Precios!$CX$17,Precios!$DA$17,IF(G668=Precios!$CX$18,Precios!$DA$18,0)))))))))))))))*H668</f>
        <v>0</v>
      </c>
      <c r="Z668" s="46"/>
      <c r="AA668" s="271"/>
    </row>
    <row r="669" spans="1:27" x14ac:dyDescent="0.25">
      <c r="A669" s="234"/>
      <c r="B669" s="40"/>
      <c r="C669" s="41"/>
      <c r="D669" s="42"/>
      <c r="E669" s="42"/>
      <c r="F669" s="42"/>
      <c r="G669" s="48"/>
      <c r="H669" s="50"/>
      <c r="I669" s="168">
        <f>IF(G669=Precios!$CX$4,Precios!$CY$4,IF(G669=Precios!$CX$5,Precios!$CY$5,IF(G669=Precios!$CX$6,Precios!$CY$6,IF(G669=Precios!$CX$7,Precios!$CY$7,IF(G669=Precios!$CX$8,Precios!$CY$8,IF(G669=Precios!$CX$9,Precios!$CY$9,IF(G669=Precios!$CX$10,Precios!$CY$10,IF(G669=Precios!$CX$11,Precios!$CY$11,IF(G669=Precios!$CX$12,Precios!$CY$12,IF(G669=Precios!$CX$1122,Precios!$CY$1122,IF(G669=Precios!$CX$14,Precios!$CY$14,IF(G669=Precios!$CX$15,Precios!$CY$15,IF(G669=Precios!$CX$16,Precios!$CY$16,IF(G669=Precios!$CX$17,Precios!$CY$17,IF(G669=Precios!$CX$18,Precios!$CY$18,0)))))))))))))))</f>
        <v>0</v>
      </c>
      <c r="J669" s="50"/>
      <c r="K669" s="169">
        <f>+IF(J669=1,I669,IF(J669=2,I669*(1-Precios!$DD$3),0))</f>
        <v>0</v>
      </c>
      <c r="L669" s="169">
        <f t="shared" si="45"/>
        <v>0</v>
      </c>
      <c r="M669" s="49"/>
      <c r="N669" s="43"/>
      <c r="O669" s="43"/>
      <c r="P669" s="43"/>
      <c r="Q669" s="43"/>
      <c r="R669" s="43"/>
      <c r="S669" s="43"/>
      <c r="T669" s="43"/>
      <c r="U669" s="91"/>
      <c r="V669" s="43"/>
      <c r="W669" s="43"/>
      <c r="X669" s="43"/>
      <c r="Y669" s="38">
        <f>IF(G669=Precios!$CX$4,Precios!$DA$4,IF(G669=Precios!$CX$5,Precios!$DA$5,IF(G669=Precios!$CX$6,Precios!$DA$6,IF(G669=Precios!$CX$7,Precios!$DA$7,IF(G669=Precios!$CX$8,Precios!$DA$8,IF(G669=Precios!$CX$9,Precios!$DA$9,IF(G669=Precios!$CX$10,Precios!$DA$10,IF(G669=Precios!$CX$11,Precios!$DA$11,IF(G669=Precios!$CX$12,Precios!$DA$12,IF(G669=Precios!$CX$1122,Precios!$DA$1122,IF(G669=Precios!$CX$14,Precios!$DA$14,IF(G669=Precios!$CX$15,Precios!$DA$15,IF(G669=Precios!$CX$16,Precios!$DA$16,IF(G669=Precios!$CX$17,Precios!$DA$17,IF(G669=Precios!$CX$18,Precios!$DA$18,0)))))))))))))))*H669</f>
        <v>0</v>
      </c>
      <c r="Z669" s="46"/>
      <c r="AA669" s="271"/>
    </row>
    <row r="670" spans="1:27" x14ac:dyDescent="0.25">
      <c r="A670" s="234"/>
      <c r="B670" s="40"/>
      <c r="C670" s="41"/>
      <c r="D670" s="42"/>
      <c r="E670" s="42"/>
      <c r="F670" s="42"/>
      <c r="G670" s="48"/>
      <c r="H670" s="50"/>
      <c r="I670" s="168">
        <f>IF(G670=Precios!$CX$4,Precios!$CY$4,IF(G670=Precios!$CX$5,Precios!$CY$5,IF(G670=Precios!$CX$6,Precios!$CY$6,IF(G670=Precios!$CX$7,Precios!$CY$7,IF(G670=Precios!$CX$8,Precios!$CY$8,IF(G670=Precios!$CX$9,Precios!$CY$9,IF(G670=Precios!$CX$10,Precios!$CY$10,IF(G670=Precios!$CX$11,Precios!$CY$11,IF(G670=Precios!$CX$12,Precios!$CY$12,IF(G670=Precios!$CX$1122,Precios!$CY$1122,IF(G670=Precios!$CX$14,Precios!$CY$14,IF(G670=Precios!$CX$15,Precios!$CY$15,IF(G670=Precios!$CX$16,Precios!$CY$16,IF(G670=Precios!$CX$17,Precios!$CY$17,IF(G670=Precios!$CX$18,Precios!$CY$18,0)))))))))))))))</f>
        <v>0</v>
      </c>
      <c r="J670" s="50"/>
      <c r="K670" s="169">
        <f>+IF(J670=1,I670,IF(J670=2,I670*(1-Precios!$DD$3),0))</f>
        <v>0</v>
      </c>
      <c r="L670" s="169">
        <f t="shared" si="45"/>
        <v>0</v>
      </c>
      <c r="M670" s="49"/>
      <c r="N670" s="43"/>
      <c r="O670" s="43"/>
      <c r="P670" s="43"/>
      <c r="Q670" s="43"/>
      <c r="R670" s="43"/>
      <c r="S670" s="43"/>
      <c r="T670" s="43"/>
      <c r="U670" s="91"/>
      <c r="V670" s="43"/>
      <c r="W670" s="43"/>
      <c r="X670" s="43"/>
      <c r="Y670" s="38">
        <f>IF(G670=Precios!$CX$4,Precios!$DA$4,IF(G670=Precios!$CX$5,Precios!$DA$5,IF(G670=Precios!$CX$6,Precios!$DA$6,IF(G670=Precios!$CX$7,Precios!$DA$7,IF(G670=Precios!$CX$8,Precios!$DA$8,IF(G670=Precios!$CX$9,Precios!$DA$9,IF(G670=Precios!$CX$10,Precios!$DA$10,IF(G670=Precios!$CX$11,Precios!$DA$11,IF(G670=Precios!$CX$12,Precios!$DA$12,IF(G670=Precios!$CX$1122,Precios!$DA$1122,IF(G670=Precios!$CX$14,Precios!$DA$14,IF(G670=Precios!$CX$15,Precios!$DA$15,IF(G670=Precios!$CX$16,Precios!$DA$16,IF(G670=Precios!$CX$17,Precios!$DA$17,IF(G670=Precios!$CX$18,Precios!$DA$18,0)))))))))))))))*H670</f>
        <v>0</v>
      </c>
      <c r="Z670" s="46"/>
      <c r="AA670" s="271"/>
    </row>
    <row r="671" spans="1:27" ht="15.75" thickBot="1" x14ac:dyDescent="0.3">
      <c r="A671" s="236"/>
      <c r="B671" s="237"/>
      <c r="C671" s="247"/>
      <c r="D671" s="239"/>
      <c r="E671" s="239"/>
      <c r="F671" s="239"/>
      <c r="G671" s="240"/>
      <c r="H671" s="241"/>
      <c r="I671" s="242">
        <f>IF(G671=Precios!$CX$4,Precios!$CY$4,IF(G671=Precios!$CX$5,Precios!$CY$5,IF(G671=Precios!$CX$6,Precios!$CY$6,IF(G671=Precios!$CX$7,Precios!$CY$7,IF(G671=Precios!$CX$8,Precios!$CY$8,IF(G671=Precios!$CX$9,Precios!$CY$9,IF(G671=Precios!$CX$10,Precios!$CY$10,IF(G671=Precios!$CX$11,Precios!$CY$11,IF(G671=Precios!$CX$12,Precios!$CY$12,IF(G671=Precios!$CX$1122,Precios!$CY$1122,IF(G671=Precios!$CX$14,Precios!$CY$14,IF(G671=Precios!$CX$15,Precios!$CY$15,IF(G671=Precios!$CX$16,Precios!$CY$16,IF(G671=Precios!$CX$17,Precios!$CY$17,IF(G671=Precios!$CX$18,Precios!$CY$18,0)))))))))))))))</f>
        <v>0</v>
      </c>
      <c r="J671" s="241"/>
      <c r="K671" s="243">
        <f>+IF(J671=1,I671,IF(J671=2,I671*(1-Precios!$DD$3),0))</f>
        <v>0</v>
      </c>
      <c r="L671" s="243">
        <f t="shared" si="45"/>
        <v>0</v>
      </c>
      <c r="M671" s="272"/>
      <c r="N671" s="273"/>
      <c r="O671" s="273"/>
      <c r="P671" s="273"/>
      <c r="Q671" s="273"/>
      <c r="R671" s="273"/>
      <c r="S671" s="273"/>
      <c r="T671" s="273"/>
      <c r="U671" s="274"/>
      <c r="V671" s="273"/>
      <c r="W671" s="273"/>
      <c r="X671" s="273"/>
      <c r="Y671" s="281">
        <f>IF(G671=Precios!$CX$4,Precios!$DA$4,IF(G671=Precios!$CX$5,Precios!$DA$5,IF(G671=Precios!$CX$6,Precios!$DA$6,IF(G671=Precios!$CX$7,Precios!$DA$7,IF(G671=Precios!$CX$8,Precios!$DA$8,IF(G671=Precios!$CX$9,Precios!$DA$9,IF(G671=Precios!$CX$10,Precios!$DA$10,IF(G671=Precios!$CX$11,Precios!$DA$11,IF(G671=Precios!$CX$12,Precios!$DA$12,IF(G671=Precios!$CX$1122,Precios!$DA$1122,IF(G671=Precios!$CX$14,Precios!$DA$14,IF(G671=Precios!$CX$15,Precios!$DA$15,IF(G671=Precios!$CX$16,Precios!$DA$16,IF(G671=Precios!$CX$17,Precios!$DA$17,IF(G671=Precios!$CX$18,Precios!$DA$18,0)))))))))))))))*H671</f>
        <v>0</v>
      </c>
      <c r="Z671" s="275"/>
      <c r="AA671" s="276"/>
    </row>
    <row r="672" spans="1:27" x14ac:dyDescent="0.25">
      <c r="A672" s="225"/>
      <c r="B672" s="226"/>
      <c r="C672" s="227"/>
      <c r="D672" s="228"/>
      <c r="E672" s="228"/>
      <c r="F672" s="228"/>
      <c r="G672" s="230"/>
      <c r="H672" s="231"/>
      <c r="I672" s="232">
        <f>IF(G672=Precios!$CX$4,Precios!$CY$4,IF(G672=Precios!$CX$5,Precios!$CY$5,IF(G672=Precios!$CX$6,Precios!$CY$6,IF(G672=Precios!$CX$7,Precios!$CY$7,IF(G672=Precios!$CX$8,Precios!$CY$8,IF(G672=Precios!$CX$9,Precios!$CY$9,IF(G672=Precios!$CX$10,Precios!$CY$10,IF(G672=Precios!$CX$11,Precios!$CY$11,IF(G672=Precios!$CX$12,Precios!$CY$12,IF(G672=Precios!$CX$1122,Precios!$CY$1122,IF(G672=Precios!$CX$14,Precios!$CY$14,IF(G672=Precios!$CX$15,Precios!$CY$15,IF(G672=Precios!$CX$16,Precios!$CY$16,IF(G672=Precios!$CX$17,Precios!$CY$17,IF(G672=Precios!$CX$18,Precios!$CY$18,0)))))))))))))))</f>
        <v>0</v>
      </c>
      <c r="J672" s="230"/>
      <c r="K672" s="233">
        <f>+IF(J672=1,I672,IF(J672=2,I672*(1-Precios!$DD$3),0))</f>
        <v>0</v>
      </c>
      <c r="L672" s="233">
        <f t="shared" si="45"/>
        <v>0</v>
      </c>
      <c r="M672" s="259">
        <f>+SUM(L672:L676)</f>
        <v>0</v>
      </c>
      <c r="N672" s="260">
        <f>+M672+P672+R672+S672</f>
        <v>0</v>
      </c>
      <c r="O672" s="261">
        <f>+IF(J672=1,N672*$O$641,0)</f>
        <v>0</v>
      </c>
      <c r="P672" s="262"/>
      <c r="Q672" s="263">
        <f>+N672-SUM(O672:P672)</f>
        <v>0</v>
      </c>
      <c r="R672" s="262"/>
      <c r="S672" s="262"/>
      <c r="T672" s="262"/>
      <c r="U672" s="264" t="e">
        <f>+(+O672+#REF!)/M672</f>
        <v>#REF!</v>
      </c>
      <c r="V672" s="265">
        <f>+Q672-SUM(R672:T672)</f>
        <v>0</v>
      </c>
      <c r="W672" s="266">
        <f>IF(J672=2,V672,0)</f>
        <v>0</v>
      </c>
      <c r="X672" s="267">
        <f>IF(J672=1,V672,0)</f>
        <v>0</v>
      </c>
      <c r="Y672" s="268">
        <f>IF(G672=Precios!$CX$4,Precios!$DA$4,IF(G672=Precios!$CX$5,Precios!$DA$5,IF(G672=Precios!$CX$6,Precios!$DA$6,IF(G672=Precios!$CX$7,Precios!$DA$7,IF(G672=Precios!$CX$8,Precios!$DA$8,IF(G672=Precios!$CX$9,Precios!$DA$9,IF(G672=Precios!$CX$10,Precios!$DA$10,IF(G672=Precios!$CX$11,Precios!$DA$11,IF(G672=Precios!$CX$12,Precios!$DA$12,IF(G672=Precios!$CX$1122,Precios!$DA$1122,IF(G672=Precios!$CX$14,Precios!$DA$14,IF(G672=Precios!$CX$15,Precios!$DA$15,IF(G672=Precios!$CX$16,Precios!$DA$16,IF(G672=Precios!$CX$17,Precios!$DA$17,IF(G672=Precios!$CX$18,Precios!$DA$18,0)))))))))))))))*H672</f>
        <v>0</v>
      </c>
      <c r="Z672" s="269">
        <f>+V672-SUM(Y672:Y676)</f>
        <v>0</v>
      </c>
      <c r="AA672" s="270" t="e">
        <f>+Z672/M672</f>
        <v>#DIV/0!</v>
      </c>
    </row>
    <row r="673" spans="1:27" x14ac:dyDescent="0.25">
      <c r="A673" s="234"/>
      <c r="B673" s="40"/>
      <c r="C673" s="41"/>
      <c r="D673" s="42"/>
      <c r="E673" s="42"/>
      <c r="F673" s="42"/>
      <c r="G673" s="48"/>
      <c r="H673" s="50"/>
      <c r="I673" s="168">
        <f>IF(G673=Precios!$CX$4,Precios!$CY$4,IF(G673=Precios!$CX$5,Precios!$CY$5,IF(G673=Precios!$CX$6,Precios!$CY$6,IF(G673=Precios!$CX$7,Precios!$CY$7,IF(G673=Precios!$CX$8,Precios!$CY$8,IF(G673=Precios!$CX$9,Precios!$CY$9,IF(G673=Precios!$CX$10,Precios!$CY$10,IF(G673=Precios!$CX$11,Precios!$CY$11,IF(G673=Precios!$CX$12,Precios!$CY$12,IF(G673=Precios!$CX$1122,Precios!$CY$1122,IF(G673=Precios!$CX$14,Precios!$CY$14,IF(G673=Precios!$CX$15,Precios!$CY$15,IF(G673=Precios!$CX$16,Precios!$CY$16,IF(G673=Precios!$CX$17,Precios!$CY$17,IF(G673=Precios!$CX$18,Precios!$CY$18,0)))))))))))))))</f>
        <v>0</v>
      </c>
      <c r="J673" s="50"/>
      <c r="K673" s="169">
        <f>+IF(J673=1,I673,IF(J673=2,I673*(1-Precios!$DD$3),0))</f>
        <v>0</v>
      </c>
      <c r="L673" s="169">
        <f t="shared" si="45"/>
        <v>0</v>
      </c>
      <c r="M673" s="49"/>
      <c r="N673" s="43"/>
      <c r="O673" s="43"/>
      <c r="P673" s="43"/>
      <c r="Q673" s="43"/>
      <c r="R673" s="43"/>
      <c r="S673" s="43"/>
      <c r="T673" s="43"/>
      <c r="U673" s="91"/>
      <c r="V673" s="43"/>
      <c r="W673" s="43"/>
      <c r="X673" s="43"/>
      <c r="Y673" s="38">
        <f>IF(G673=Precios!$CX$4,Precios!$DA$4,IF(G673=Precios!$CX$5,Precios!$DA$5,IF(G673=Precios!$CX$6,Precios!$DA$6,IF(G673=Precios!$CX$7,Precios!$DA$7,IF(G673=Precios!$CX$8,Precios!$DA$8,IF(G673=Precios!$CX$9,Precios!$DA$9,IF(G673=Precios!$CX$10,Precios!$DA$10,IF(G673=Precios!$CX$11,Precios!$DA$11,IF(G673=Precios!$CX$12,Precios!$DA$12,IF(G673=Precios!$CX$1122,Precios!$DA$1122,IF(G673=Precios!$CX$14,Precios!$DA$14,IF(G673=Precios!$CX$15,Precios!$DA$15,IF(G673=Precios!$CX$16,Precios!$DA$16,IF(G673=Precios!$CX$17,Precios!$DA$17,IF(G673=Precios!$CX$18,Precios!$DA$18,0)))))))))))))))*H673</f>
        <v>0</v>
      </c>
      <c r="Z673" s="46"/>
      <c r="AA673" s="271"/>
    </row>
    <row r="674" spans="1:27" x14ac:dyDescent="0.25">
      <c r="A674" s="234"/>
      <c r="B674" s="40"/>
      <c r="C674" s="41"/>
      <c r="D674" s="42"/>
      <c r="E674" s="42"/>
      <c r="F674" s="42"/>
      <c r="G674" s="48"/>
      <c r="H674" s="50"/>
      <c r="I674" s="168">
        <f>IF(G674=Precios!$CX$4,Precios!$CY$4,IF(G674=Precios!$CX$5,Precios!$CY$5,IF(G674=Precios!$CX$6,Precios!$CY$6,IF(G674=Precios!$CX$7,Precios!$CY$7,IF(G674=Precios!$CX$8,Precios!$CY$8,IF(G674=Precios!$CX$9,Precios!$CY$9,IF(G674=Precios!$CX$10,Precios!$CY$10,IF(G674=Precios!$CX$11,Precios!$CY$11,IF(G674=Precios!$CX$12,Precios!$CY$12,IF(G674=Precios!$CX$1122,Precios!$CY$1122,IF(G674=Precios!$CX$14,Precios!$CY$14,IF(G674=Precios!$CX$15,Precios!$CY$15,IF(G674=Precios!$CX$16,Precios!$CY$16,IF(G674=Precios!$CX$17,Precios!$CY$17,IF(G674=Precios!$CX$18,Precios!$CY$18,0)))))))))))))))</f>
        <v>0</v>
      </c>
      <c r="J674" s="50"/>
      <c r="K674" s="169">
        <f>+IF(J674=1,I674,IF(J674=2,I674*(1-Precios!$DD$3),0))</f>
        <v>0</v>
      </c>
      <c r="L674" s="169">
        <f t="shared" si="45"/>
        <v>0</v>
      </c>
      <c r="M674" s="49"/>
      <c r="N674" s="43"/>
      <c r="O674" s="43"/>
      <c r="P674" s="43"/>
      <c r="Q674" s="43"/>
      <c r="R674" s="43"/>
      <c r="S674" s="43"/>
      <c r="T674" s="43"/>
      <c r="U674" s="91"/>
      <c r="V674" s="43"/>
      <c r="W674" s="43"/>
      <c r="X674" s="43"/>
      <c r="Y674" s="38">
        <f>IF(G674=Precios!$CX$4,Precios!$DA$4,IF(G674=Precios!$CX$5,Precios!$DA$5,IF(G674=Precios!$CX$6,Precios!$DA$6,IF(G674=Precios!$CX$7,Precios!$DA$7,IF(G674=Precios!$CX$8,Precios!$DA$8,IF(G674=Precios!$CX$9,Precios!$DA$9,IF(G674=Precios!$CX$10,Precios!$DA$10,IF(G674=Precios!$CX$11,Precios!$DA$11,IF(G674=Precios!$CX$12,Precios!$DA$12,IF(G674=Precios!$CX$1122,Precios!$DA$1122,IF(G674=Precios!$CX$14,Precios!$DA$14,IF(G674=Precios!$CX$15,Precios!$DA$15,IF(G674=Precios!$CX$16,Precios!$DA$16,IF(G674=Precios!$CX$17,Precios!$DA$17,IF(G674=Precios!$CX$18,Precios!$DA$18,0)))))))))))))))*H674</f>
        <v>0</v>
      </c>
      <c r="Z674" s="46"/>
      <c r="AA674" s="271"/>
    </row>
    <row r="675" spans="1:27" x14ac:dyDescent="0.25">
      <c r="A675" s="234"/>
      <c r="B675" s="40"/>
      <c r="C675" s="41"/>
      <c r="D675" s="42"/>
      <c r="E675" s="42"/>
      <c r="F675" s="42"/>
      <c r="G675" s="48"/>
      <c r="H675" s="50"/>
      <c r="I675" s="168">
        <f>IF(G675=Precios!$CX$4,Precios!$CY$4,IF(G675=Precios!$CX$5,Precios!$CY$5,IF(G675=Precios!$CX$6,Precios!$CY$6,IF(G675=Precios!$CX$7,Precios!$CY$7,IF(G675=Precios!$CX$8,Precios!$CY$8,IF(G675=Precios!$CX$9,Precios!$CY$9,IF(G675=Precios!$CX$10,Precios!$CY$10,IF(G675=Precios!$CX$11,Precios!$CY$11,IF(G675=Precios!$CX$12,Precios!$CY$12,IF(G675=Precios!$CX$1122,Precios!$CY$1122,IF(G675=Precios!$CX$14,Precios!$CY$14,IF(G675=Precios!$CX$15,Precios!$CY$15,IF(G675=Precios!$CX$16,Precios!$CY$16,IF(G675=Precios!$CX$17,Precios!$CY$17,IF(G675=Precios!$CX$18,Precios!$CY$18,0)))))))))))))))</f>
        <v>0</v>
      </c>
      <c r="J675" s="50"/>
      <c r="K675" s="169">
        <f>+IF(J675=1,I675,IF(J675=2,I675*(1-Precios!$DD$3),0))</f>
        <v>0</v>
      </c>
      <c r="L675" s="169">
        <f t="shared" si="45"/>
        <v>0</v>
      </c>
      <c r="M675" s="49"/>
      <c r="N675" s="43"/>
      <c r="O675" s="43"/>
      <c r="P675" s="43"/>
      <c r="Q675" s="43"/>
      <c r="R675" s="43"/>
      <c r="S675" s="43"/>
      <c r="T675" s="43"/>
      <c r="U675" s="91"/>
      <c r="V675" s="43"/>
      <c r="W675" s="43"/>
      <c r="X675" s="43"/>
      <c r="Y675" s="38">
        <f>IF(G675=Precios!$CX$4,Precios!$DA$4,IF(G675=Precios!$CX$5,Precios!$DA$5,IF(G675=Precios!$CX$6,Precios!$DA$6,IF(G675=Precios!$CX$7,Precios!$DA$7,IF(G675=Precios!$CX$8,Precios!$DA$8,IF(G675=Precios!$CX$9,Precios!$DA$9,IF(G675=Precios!$CX$10,Precios!$DA$10,IF(G675=Precios!$CX$11,Precios!$DA$11,IF(G675=Precios!$CX$12,Precios!$DA$12,IF(G675=Precios!$CX$1122,Precios!$DA$1122,IF(G675=Precios!$CX$14,Precios!$DA$14,IF(G675=Precios!$CX$15,Precios!$DA$15,IF(G675=Precios!$CX$16,Precios!$DA$16,IF(G675=Precios!$CX$17,Precios!$DA$17,IF(G675=Precios!$CX$18,Precios!$DA$18,0)))))))))))))))*H675</f>
        <v>0</v>
      </c>
      <c r="Z675" s="46"/>
      <c r="AA675" s="271"/>
    </row>
    <row r="676" spans="1:27" ht="15.75" thickBot="1" x14ac:dyDescent="0.3">
      <c r="A676" s="236"/>
      <c r="B676" s="237"/>
      <c r="C676" s="247"/>
      <c r="D676" s="239"/>
      <c r="E676" s="239"/>
      <c r="F676" s="239"/>
      <c r="G676" s="240"/>
      <c r="H676" s="241"/>
      <c r="I676" s="242">
        <f>IF(G676=Precios!$CX$4,Precios!$CY$4,IF(G676=Precios!$CX$5,Precios!$CY$5,IF(G676=Precios!$CX$6,Precios!$CY$6,IF(G676=Precios!$CX$7,Precios!$CY$7,IF(G676=Precios!$CX$8,Precios!$CY$8,IF(G676=Precios!$CX$9,Precios!$CY$9,IF(G676=Precios!$CX$10,Precios!$CY$10,IF(G676=Precios!$CX$11,Precios!$CY$11,IF(G676=Precios!$CX$12,Precios!$CY$12,IF(G676=Precios!$CX$1122,Precios!$CY$1122,IF(G676=Precios!$CX$14,Precios!$CY$14,IF(G676=Precios!$CX$15,Precios!$CY$15,IF(G676=Precios!$CX$16,Precios!$CY$16,IF(G676=Precios!$CX$17,Precios!$CY$17,IF(G676=Precios!$CX$18,Precios!$CY$18,0)))))))))))))))</f>
        <v>0</v>
      </c>
      <c r="J676" s="241"/>
      <c r="K676" s="243">
        <f>+IF(J676=1,I676,IF(J676=2,I676*(1-Precios!$DD$3),0))</f>
        <v>0</v>
      </c>
      <c r="L676" s="243">
        <f t="shared" si="45"/>
        <v>0</v>
      </c>
      <c r="M676" s="272"/>
      <c r="N676" s="273"/>
      <c r="O676" s="273"/>
      <c r="P676" s="273"/>
      <c r="Q676" s="273"/>
      <c r="R676" s="273"/>
      <c r="S676" s="273"/>
      <c r="T676" s="273"/>
      <c r="U676" s="274"/>
      <c r="V676" s="273"/>
      <c r="W676" s="273"/>
      <c r="X676" s="273"/>
      <c r="Y676" s="281">
        <f>IF(G676=Precios!$CX$4,Precios!$DA$4,IF(G676=Precios!$CX$5,Precios!$DA$5,IF(G676=Precios!$CX$6,Precios!$DA$6,IF(G676=Precios!$CX$7,Precios!$DA$7,IF(G676=Precios!$CX$8,Precios!$DA$8,IF(G676=Precios!$CX$9,Precios!$DA$9,IF(G676=Precios!$CX$10,Precios!$DA$10,IF(G676=Precios!$CX$11,Precios!$DA$11,IF(G676=Precios!$CX$12,Precios!$DA$12,IF(G676=Precios!$CX$1122,Precios!$DA$1122,IF(G676=Precios!$CX$14,Precios!$DA$14,IF(G676=Precios!$CX$15,Precios!$DA$15,IF(G676=Precios!$CX$16,Precios!$DA$16,IF(G676=Precios!$CX$17,Precios!$DA$17,IF(G676=Precios!$CX$18,Precios!$DA$18,0)))))))))))))))*H676</f>
        <v>0</v>
      </c>
      <c r="Z676" s="275"/>
      <c r="AA676" s="276"/>
    </row>
    <row r="677" spans="1:27" x14ac:dyDescent="0.25">
      <c r="A677" s="225"/>
      <c r="B677" s="226"/>
      <c r="C677" s="227"/>
      <c r="D677" s="228"/>
      <c r="E677" s="228"/>
      <c r="F677" s="228"/>
      <c r="G677" s="230"/>
      <c r="H677" s="231"/>
      <c r="I677" s="232">
        <f>IF(G677=Precios!$CX$4,Precios!$CY$4,IF(G677=Precios!$CX$5,Precios!$CY$5,IF(G677=Precios!$CX$6,Precios!$CY$6,IF(G677=Precios!$CX$7,Precios!$CY$7,IF(G677=Precios!$CX$8,Precios!$CY$8,IF(G677=Precios!$CX$9,Precios!$CY$9,IF(G677=Precios!$CX$10,Precios!$CY$10,IF(G677=Precios!$CX$11,Precios!$CY$11,IF(G677=Precios!$CX$12,Precios!$CY$12,IF(G677=Precios!$CX$1122,Precios!$CY$1122,IF(G677=Precios!$CX$14,Precios!$CY$14,IF(G677=Precios!$CX$15,Precios!$CY$15,IF(G677=Precios!$CX$16,Precios!$CY$16,IF(G677=Precios!$CX$17,Precios!$CY$17,IF(G677=Precios!$CX$18,Precios!$CY$18,0)))))))))))))))</f>
        <v>0</v>
      </c>
      <c r="J677" s="230"/>
      <c r="K677" s="233">
        <f>+IF(J677=1,I677,IF(J677=2,I677*(1-Precios!$DD$3),0))</f>
        <v>0</v>
      </c>
      <c r="L677" s="233">
        <f t="shared" si="45"/>
        <v>0</v>
      </c>
      <c r="M677" s="259">
        <f>+SUM(L677:L681)</f>
        <v>0</v>
      </c>
      <c r="N677" s="260">
        <f>+M677+P677+R677+S677</f>
        <v>0</v>
      </c>
      <c r="O677" s="261">
        <f>+IF(J677=1,N677*$O$641,0)</f>
        <v>0</v>
      </c>
      <c r="P677" s="262"/>
      <c r="Q677" s="263">
        <f>+N677-SUM(O677:P677)</f>
        <v>0</v>
      </c>
      <c r="R677" s="262"/>
      <c r="S677" s="262"/>
      <c r="T677" s="262"/>
      <c r="U677" s="264" t="e">
        <f>+(+O677+#REF!)/M677</f>
        <v>#REF!</v>
      </c>
      <c r="V677" s="265">
        <f>+Q677-SUM(R677:T677)</f>
        <v>0</v>
      </c>
      <c r="W677" s="266">
        <f>IF(J677=2,V677,0)</f>
        <v>0</v>
      </c>
      <c r="X677" s="267">
        <f>IF(J677=1,V677,0)</f>
        <v>0</v>
      </c>
      <c r="Y677" s="268">
        <f>IF(G677=Precios!$CX$4,Precios!$DA$4,IF(G677=Precios!$CX$5,Precios!$DA$5,IF(G677=Precios!$CX$6,Precios!$DA$6,IF(G677=Precios!$CX$7,Precios!$DA$7,IF(G677=Precios!$CX$8,Precios!$DA$8,IF(G677=Precios!$CX$9,Precios!$DA$9,IF(G677=Precios!$CX$10,Precios!$DA$10,IF(G677=Precios!$CX$11,Precios!$DA$11,IF(G677=Precios!$CX$12,Precios!$DA$12,IF(G677=Precios!$CX$1122,Precios!$DA$1122,IF(G677=Precios!$CX$14,Precios!$DA$14,IF(G677=Precios!$CX$15,Precios!$DA$15,IF(G677=Precios!$CX$16,Precios!$DA$16,IF(G677=Precios!$CX$17,Precios!$DA$17,IF(G677=Precios!$CX$18,Precios!$DA$18,0)))))))))))))))*H677</f>
        <v>0</v>
      </c>
      <c r="Z677" s="269">
        <f>+V677-SUM(Y677:Y681)</f>
        <v>0</v>
      </c>
      <c r="AA677" s="270" t="e">
        <f>+Z677/M677</f>
        <v>#DIV/0!</v>
      </c>
    </row>
    <row r="678" spans="1:27" x14ac:dyDescent="0.25">
      <c r="A678" s="234"/>
      <c r="B678" s="40"/>
      <c r="C678" s="41"/>
      <c r="D678" s="42"/>
      <c r="E678" s="42"/>
      <c r="F678" s="42"/>
      <c r="G678" s="48"/>
      <c r="H678" s="50"/>
      <c r="I678" s="168">
        <f>IF(G678=Precios!$CX$4,Precios!$CY$4,IF(G678=Precios!$CX$5,Precios!$CY$5,IF(G678=Precios!$CX$6,Precios!$CY$6,IF(G678=Precios!$CX$7,Precios!$CY$7,IF(G678=Precios!$CX$8,Precios!$CY$8,IF(G678=Precios!$CX$9,Precios!$CY$9,IF(G678=Precios!$CX$10,Precios!$CY$10,IF(G678=Precios!$CX$11,Precios!$CY$11,IF(G678=Precios!$CX$12,Precios!$CY$12,IF(G678=Precios!$CX$1122,Precios!$CY$1122,IF(G678=Precios!$CX$14,Precios!$CY$14,IF(G678=Precios!$CX$15,Precios!$CY$15,IF(G678=Precios!$CX$16,Precios!$CY$16,IF(G678=Precios!$CX$17,Precios!$CY$17,IF(G678=Precios!$CX$18,Precios!$CY$18,0)))))))))))))))</f>
        <v>0</v>
      </c>
      <c r="J678" s="50"/>
      <c r="K678" s="169">
        <f>+IF(J678=1,I678,IF(J678=2,I678*(1-Precios!$DD$3),0))</f>
        <v>0</v>
      </c>
      <c r="L678" s="169">
        <f t="shared" si="45"/>
        <v>0</v>
      </c>
      <c r="M678" s="49"/>
      <c r="N678" s="43"/>
      <c r="O678" s="43"/>
      <c r="P678" s="43"/>
      <c r="Q678" s="43"/>
      <c r="R678" s="43"/>
      <c r="S678" s="43"/>
      <c r="T678" s="43"/>
      <c r="U678" s="91"/>
      <c r="V678" s="43"/>
      <c r="W678" s="43"/>
      <c r="X678" s="43"/>
      <c r="Y678" s="38">
        <f>IF(G678=Precios!$CX$4,Precios!$DA$4,IF(G678=Precios!$CX$5,Precios!$DA$5,IF(G678=Precios!$CX$6,Precios!$DA$6,IF(G678=Precios!$CX$7,Precios!$DA$7,IF(G678=Precios!$CX$8,Precios!$DA$8,IF(G678=Precios!$CX$9,Precios!$DA$9,IF(G678=Precios!$CX$10,Precios!$DA$10,IF(G678=Precios!$CX$11,Precios!$DA$11,IF(G678=Precios!$CX$12,Precios!$DA$12,IF(G678=Precios!$CX$1122,Precios!$DA$1122,IF(G678=Precios!$CX$14,Precios!$DA$14,IF(G678=Precios!$CX$15,Precios!$DA$15,IF(G678=Precios!$CX$16,Precios!$DA$16,IF(G678=Precios!$CX$17,Precios!$DA$17,IF(G678=Precios!$CX$18,Precios!$DA$18,0)))))))))))))))*H678</f>
        <v>0</v>
      </c>
      <c r="Z678" s="46"/>
      <c r="AA678" s="271"/>
    </row>
    <row r="679" spans="1:27" x14ac:dyDescent="0.25">
      <c r="A679" s="234"/>
      <c r="B679" s="40"/>
      <c r="C679" s="41"/>
      <c r="D679" s="42"/>
      <c r="E679" s="42"/>
      <c r="F679" s="42"/>
      <c r="G679" s="48"/>
      <c r="H679" s="50"/>
      <c r="I679" s="168">
        <f>IF(G679=Precios!$CX$4,Precios!$CY$4,IF(G679=Precios!$CX$5,Precios!$CY$5,IF(G679=Precios!$CX$6,Precios!$CY$6,IF(G679=Precios!$CX$7,Precios!$CY$7,IF(G679=Precios!$CX$8,Precios!$CY$8,IF(G679=Precios!$CX$9,Precios!$CY$9,IF(G679=Precios!$CX$10,Precios!$CY$10,IF(G679=Precios!$CX$11,Precios!$CY$11,IF(G679=Precios!$CX$12,Precios!$CY$12,IF(G679=Precios!$CX$1122,Precios!$CY$1122,IF(G679=Precios!$CX$14,Precios!$CY$14,IF(G679=Precios!$CX$15,Precios!$CY$15,IF(G679=Precios!$CX$16,Precios!$CY$16,IF(G679=Precios!$CX$17,Precios!$CY$17,IF(G679=Precios!$CX$18,Precios!$CY$18,0)))))))))))))))</f>
        <v>0</v>
      </c>
      <c r="J679" s="50"/>
      <c r="K679" s="169">
        <f>+IF(J679=1,I679,IF(J679=2,I679*(1-Precios!$DD$3),0))</f>
        <v>0</v>
      </c>
      <c r="L679" s="169">
        <f t="shared" si="45"/>
        <v>0</v>
      </c>
      <c r="M679" s="49"/>
      <c r="N679" s="43"/>
      <c r="O679" s="43"/>
      <c r="P679" s="43"/>
      <c r="Q679" s="43"/>
      <c r="R679" s="43"/>
      <c r="S679" s="43"/>
      <c r="T679" s="43"/>
      <c r="U679" s="91"/>
      <c r="V679" s="43"/>
      <c r="W679" s="43"/>
      <c r="X679" s="43"/>
      <c r="Y679" s="38">
        <f>IF(G679=Precios!$CX$4,Precios!$DA$4,IF(G679=Precios!$CX$5,Precios!$DA$5,IF(G679=Precios!$CX$6,Precios!$DA$6,IF(G679=Precios!$CX$7,Precios!$DA$7,IF(G679=Precios!$CX$8,Precios!$DA$8,IF(G679=Precios!$CX$9,Precios!$DA$9,IF(G679=Precios!$CX$10,Precios!$DA$10,IF(G679=Precios!$CX$11,Precios!$DA$11,IF(G679=Precios!$CX$12,Precios!$DA$12,IF(G679=Precios!$CX$1122,Precios!$DA$1122,IF(G679=Precios!$CX$14,Precios!$DA$14,IF(G679=Precios!$CX$15,Precios!$DA$15,IF(G679=Precios!$CX$16,Precios!$DA$16,IF(G679=Precios!$CX$17,Precios!$DA$17,IF(G679=Precios!$CX$18,Precios!$DA$18,0)))))))))))))))*H679</f>
        <v>0</v>
      </c>
      <c r="Z679" s="46"/>
      <c r="AA679" s="271"/>
    </row>
    <row r="680" spans="1:27" x14ac:dyDescent="0.25">
      <c r="A680" s="234"/>
      <c r="B680" s="40"/>
      <c r="C680" s="41"/>
      <c r="D680" s="42"/>
      <c r="E680" s="42"/>
      <c r="F680" s="42"/>
      <c r="G680" s="48"/>
      <c r="H680" s="50"/>
      <c r="I680" s="168">
        <f>IF(G680=Precios!$CX$4,Precios!$CY$4,IF(G680=Precios!$CX$5,Precios!$CY$5,IF(G680=Precios!$CX$6,Precios!$CY$6,IF(G680=Precios!$CX$7,Precios!$CY$7,IF(G680=Precios!$CX$8,Precios!$CY$8,IF(G680=Precios!$CX$9,Precios!$CY$9,IF(G680=Precios!$CX$10,Precios!$CY$10,IF(G680=Precios!$CX$11,Precios!$CY$11,IF(G680=Precios!$CX$12,Precios!$CY$12,IF(G680=Precios!$CX$1122,Precios!$CY$1122,IF(G680=Precios!$CX$14,Precios!$CY$14,IF(G680=Precios!$CX$15,Precios!$CY$15,IF(G680=Precios!$CX$16,Precios!$CY$16,IF(G680=Precios!$CX$17,Precios!$CY$17,IF(G680=Precios!$CX$18,Precios!$CY$18,0)))))))))))))))</f>
        <v>0</v>
      </c>
      <c r="J680" s="50"/>
      <c r="K680" s="169">
        <f>+IF(J680=1,I680,IF(J680=2,I680*(1-Precios!$DD$3),0))</f>
        <v>0</v>
      </c>
      <c r="L680" s="169">
        <f t="shared" si="45"/>
        <v>0</v>
      </c>
      <c r="M680" s="49"/>
      <c r="N680" s="43"/>
      <c r="O680" s="43"/>
      <c r="P680" s="43"/>
      <c r="Q680" s="43"/>
      <c r="R680" s="43"/>
      <c r="S680" s="43"/>
      <c r="T680" s="43"/>
      <c r="U680" s="91"/>
      <c r="V680" s="43"/>
      <c r="W680" s="43"/>
      <c r="X680" s="43"/>
      <c r="Y680" s="38">
        <f>IF(G680=Precios!$CX$4,Precios!$DA$4,IF(G680=Precios!$CX$5,Precios!$DA$5,IF(G680=Precios!$CX$6,Precios!$DA$6,IF(G680=Precios!$CX$7,Precios!$DA$7,IF(G680=Precios!$CX$8,Precios!$DA$8,IF(G680=Precios!$CX$9,Precios!$DA$9,IF(G680=Precios!$CX$10,Precios!$DA$10,IF(G680=Precios!$CX$11,Precios!$DA$11,IF(G680=Precios!$CX$12,Precios!$DA$12,IF(G680=Precios!$CX$1122,Precios!$DA$1122,IF(G680=Precios!$CX$14,Precios!$DA$14,IF(G680=Precios!$CX$15,Precios!$DA$15,IF(G680=Precios!$CX$16,Precios!$DA$16,IF(G680=Precios!$CX$17,Precios!$DA$17,IF(G680=Precios!$CX$18,Precios!$DA$18,0)))))))))))))))*H680</f>
        <v>0</v>
      </c>
      <c r="Z680" s="46"/>
      <c r="AA680" s="271"/>
    </row>
    <row r="681" spans="1:27" ht="15.75" thickBot="1" x14ac:dyDescent="0.3">
      <c r="A681" s="236"/>
      <c r="B681" s="237"/>
      <c r="C681" s="247"/>
      <c r="D681" s="239"/>
      <c r="E681" s="239"/>
      <c r="F681" s="239"/>
      <c r="G681" s="240"/>
      <c r="H681" s="241"/>
      <c r="I681" s="242">
        <f>IF(G681=Precios!$CX$4,Precios!$CY$4,IF(G681=Precios!$CX$5,Precios!$CY$5,IF(G681=Precios!$CX$6,Precios!$CY$6,IF(G681=Precios!$CX$7,Precios!$CY$7,IF(G681=Precios!$CX$8,Precios!$CY$8,IF(G681=Precios!$CX$9,Precios!$CY$9,IF(G681=Precios!$CX$10,Precios!$CY$10,IF(G681=Precios!$CX$11,Precios!$CY$11,IF(G681=Precios!$CX$12,Precios!$CY$12,IF(G681=Precios!$CX$1122,Precios!$CY$1122,IF(G681=Precios!$CX$14,Precios!$CY$14,IF(G681=Precios!$CX$15,Precios!$CY$15,IF(G681=Precios!$CX$16,Precios!$CY$16,IF(G681=Precios!$CX$17,Precios!$CY$17,IF(G681=Precios!$CX$18,Precios!$CY$18,0)))))))))))))))</f>
        <v>0</v>
      </c>
      <c r="J681" s="241"/>
      <c r="K681" s="243">
        <f>+IF(J681=1,I681,IF(J681=2,I681*(1-Precios!$DD$3),0))</f>
        <v>0</v>
      </c>
      <c r="L681" s="243">
        <f t="shared" si="45"/>
        <v>0</v>
      </c>
      <c r="M681" s="272"/>
      <c r="N681" s="273"/>
      <c r="O681" s="273"/>
      <c r="P681" s="273"/>
      <c r="Q681" s="273"/>
      <c r="R681" s="273"/>
      <c r="S681" s="273"/>
      <c r="T681" s="273"/>
      <c r="U681" s="274"/>
      <c r="V681" s="273"/>
      <c r="W681" s="273"/>
      <c r="X681" s="273"/>
      <c r="Y681" s="281">
        <f>IF(G681=Precios!$CX$4,Precios!$DA$4,IF(G681=Precios!$CX$5,Precios!$DA$5,IF(G681=Precios!$CX$6,Precios!$DA$6,IF(G681=Precios!$CX$7,Precios!$DA$7,IF(G681=Precios!$CX$8,Precios!$DA$8,IF(G681=Precios!$CX$9,Precios!$DA$9,IF(G681=Precios!$CX$10,Precios!$DA$10,IF(G681=Precios!$CX$11,Precios!$DA$11,IF(G681=Precios!$CX$12,Precios!$DA$12,IF(G681=Precios!$CX$1122,Precios!$DA$1122,IF(G681=Precios!$CX$14,Precios!$DA$14,IF(G681=Precios!$CX$15,Precios!$DA$15,IF(G681=Precios!$CX$16,Precios!$DA$16,IF(G681=Precios!$CX$17,Precios!$DA$17,IF(G681=Precios!$CX$18,Precios!$DA$18,0)))))))))))))))*H681</f>
        <v>0</v>
      </c>
      <c r="Z681" s="275"/>
      <c r="AA681" s="276"/>
    </row>
    <row r="682" spans="1:27" x14ac:dyDescent="0.25">
      <c r="A682" s="225"/>
      <c r="B682" s="226"/>
      <c r="C682" s="227"/>
      <c r="D682" s="228"/>
      <c r="E682" s="228"/>
      <c r="F682" s="228"/>
      <c r="G682" s="230"/>
      <c r="H682" s="231"/>
      <c r="I682" s="232">
        <f>IF(G682=Precios!$CX$4,Precios!$CY$4,IF(G682=Precios!$CX$5,Precios!$CY$5,IF(G682=Precios!$CX$6,Precios!$CY$6,IF(G682=Precios!$CX$7,Precios!$CY$7,IF(G682=Precios!$CX$8,Precios!$CY$8,IF(G682=Precios!$CX$9,Precios!$CY$9,IF(G682=Precios!$CX$10,Precios!$CY$10,IF(G682=Precios!$CX$11,Precios!$CY$11,IF(G682=Precios!$CX$12,Precios!$CY$12,IF(G682=Precios!$CX$1122,Precios!$CY$1122,IF(G682=Precios!$CX$14,Precios!$CY$14,IF(G682=Precios!$CX$15,Precios!$CY$15,IF(G682=Precios!$CX$16,Precios!$CY$16,IF(G682=Precios!$CX$17,Precios!$CY$17,IF(G682=Precios!$CX$18,Precios!$CY$18,0)))))))))))))))</f>
        <v>0</v>
      </c>
      <c r="J682" s="230"/>
      <c r="K682" s="233">
        <f>+IF(J682=1,I682,IF(J682=2,I682*(1-Precios!$DD$3),0))</f>
        <v>0</v>
      </c>
      <c r="L682" s="233">
        <f t="shared" si="45"/>
        <v>0</v>
      </c>
      <c r="M682" s="259">
        <f>+SUM(L682:L686)</f>
        <v>0</v>
      </c>
      <c r="N682" s="260">
        <f>+M682+P682+R682+S682</f>
        <v>0</v>
      </c>
      <c r="O682" s="261">
        <f>+IF(J682=1,N682*$O$641,0)</f>
        <v>0</v>
      </c>
      <c r="P682" s="262"/>
      <c r="Q682" s="263">
        <f>+N682-SUM(O682:P682)</f>
        <v>0</v>
      </c>
      <c r="R682" s="262"/>
      <c r="S682" s="262"/>
      <c r="T682" s="262"/>
      <c r="U682" s="264" t="e">
        <f>+(+O682+#REF!)/M682</f>
        <v>#REF!</v>
      </c>
      <c r="V682" s="265">
        <f>+Q682-SUM(R682:T682)</f>
        <v>0</v>
      </c>
      <c r="W682" s="266">
        <f>IF(J682=2,V682,0)</f>
        <v>0</v>
      </c>
      <c r="X682" s="267">
        <f>IF(J682=1,V682,0)</f>
        <v>0</v>
      </c>
      <c r="Y682" s="268">
        <f>IF(G682=Precios!$CX$4,Precios!$DA$4,IF(G682=Precios!$CX$5,Precios!$DA$5,IF(G682=Precios!$CX$6,Precios!$DA$6,IF(G682=Precios!$CX$7,Precios!$DA$7,IF(G682=Precios!$CX$8,Precios!$DA$8,IF(G682=Precios!$CX$9,Precios!$DA$9,IF(G682=Precios!$CX$10,Precios!$DA$10,IF(G682=Precios!$CX$11,Precios!$DA$11,IF(G682=Precios!$CX$12,Precios!$DA$12,IF(G682=Precios!$CX$1122,Precios!$DA$1122,IF(G682=Precios!$CX$14,Precios!$DA$14,IF(G682=Precios!$CX$15,Precios!$DA$15,IF(G682=Precios!$CX$16,Precios!$DA$16,IF(G682=Precios!$CX$17,Precios!$DA$17,IF(G682=Precios!$CX$18,Precios!$DA$18,0)))))))))))))))*H682</f>
        <v>0</v>
      </c>
      <c r="Z682" s="269">
        <f>+V682-SUM(Y682:Y686)</f>
        <v>0</v>
      </c>
      <c r="AA682" s="270" t="e">
        <f>+Z682/M682</f>
        <v>#DIV/0!</v>
      </c>
    </row>
    <row r="683" spans="1:27" x14ac:dyDescent="0.25">
      <c r="A683" s="234"/>
      <c r="B683" s="40"/>
      <c r="C683" s="41"/>
      <c r="D683" s="42"/>
      <c r="E683" s="42"/>
      <c r="F683" s="42"/>
      <c r="G683" s="48"/>
      <c r="H683" s="50"/>
      <c r="I683" s="168">
        <f>IF(G683=Precios!$CX$4,Precios!$CY$4,IF(G683=Precios!$CX$5,Precios!$CY$5,IF(G683=Precios!$CX$6,Precios!$CY$6,IF(G683=Precios!$CX$7,Precios!$CY$7,IF(G683=Precios!$CX$8,Precios!$CY$8,IF(G683=Precios!$CX$9,Precios!$CY$9,IF(G683=Precios!$CX$10,Precios!$CY$10,IF(G683=Precios!$CX$11,Precios!$CY$11,IF(G683=Precios!$CX$12,Precios!$CY$12,IF(G683=Precios!$CX$1122,Precios!$CY$1122,IF(G683=Precios!$CX$14,Precios!$CY$14,IF(G683=Precios!$CX$15,Precios!$CY$15,IF(G683=Precios!$CX$16,Precios!$CY$16,IF(G683=Precios!$CX$17,Precios!$CY$17,IF(G683=Precios!$CX$18,Precios!$CY$18,0)))))))))))))))</f>
        <v>0</v>
      </c>
      <c r="J683" s="50"/>
      <c r="K683" s="169">
        <f>+IF(J683=1,I683,IF(J683=2,I683*(1-Precios!$DD$3),0))</f>
        <v>0</v>
      </c>
      <c r="L683" s="169">
        <f t="shared" si="45"/>
        <v>0</v>
      </c>
      <c r="M683" s="49"/>
      <c r="N683" s="43"/>
      <c r="O683" s="43"/>
      <c r="P683" s="43"/>
      <c r="Q683" s="43"/>
      <c r="R683" s="43"/>
      <c r="S683" s="43"/>
      <c r="T683" s="43"/>
      <c r="U683" s="91"/>
      <c r="V683" s="43"/>
      <c r="W683" s="43"/>
      <c r="X683" s="43"/>
      <c r="Y683" s="38">
        <f>IF(G683=Precios!$CX$4,Precios!$DA$4,IF(G683=Precios!$CX$5,Precios!$DA$5,IF(G683=Precios!$CX$6,Precios!$DA$6,IF(G683=Precios!$CX$7,Precios!$DA$7,IF(G683=Precios!$CX$8,Precios!$DA$8,IF(G683=Precios!$CX$9,Precios!$DA$9,IF(G683=Precios!$CX$10,Precios!$DA$10,IF(G683=Precios!$CX$11,Precios!$DA$11,IF(G683=Precios!$CX$12,Precios!$DA$12,IF(G683=Precios!$CX$1122,Precios!$DA$1122,IF(G683=Precios!$CX$14,Precios!$DA$14,IF(G683=Precios!$CX$15,Precios!$DA$15,IF(G683=Precios!$CX$16,Precios!$DA$16,IF(G683=Precios!$CX$17,Precios!$DA$17,IF(G683=Precios!$CX$18,Precios!$DA$18,0)))))))))))))))*H683</f>
        <v>0</v>
      </c>
      <c r="Z683" s="46"/>
      <c r="AA683" s="271"/>
    </row>
    <row r="684" spans="1:27" x14ac:dyDescent="0.25">
      <c r="A684" s="234"/>
      <c r="B684" s="40"/>
      <c r="C684" s="41"/>
      <c r="D684" s="42"/>
      <c r="E684" s="42"/>
      <c r="F684" s="42"/>
      <c r="G684" s="48"/>
      <c r="H684" s="50"/>
      <c r="I684" s="168">
        <f>IF(G684=Precios!$CX$4,Precios!$CY$4,IF(G684=Precios!$CX$5,Precios!$CY$5,IF(G684=Precios!$CX$6,Precios!$CY$6,IF(G684=Precios!$CX$7,Precios!$CY$7,IF(G684=Precios!$CX$8,Precios!$CY$8,IF(G684=Precios!$CX$9,Precios!$CY$9,IF(G684=Precios!$CX$10,Precios!$CY$10,IF(G684=Precios!$CX$11,Precios!$CY$11,IF(G684=Precios!$CX$12,Precios!$CY$12,IF(G684=Precios!$CX$1122,Precios!$CY$1122,IF(G684=Precios!$CX$14,Precios!$CY$14,IF(G684=Precios!$CX$15,Precios!$CY$15,IF(G684=Precios!$CX$16,Precios!$CY$16,IF(G684=Precios!$CX$17,Precios!$CY$17,IF(G684=Precios!$CX$18,Precios!$CY$18,0)))))))))))))))</f>
        <v>0</v>
      </c>
      <c r="J684" s="50"/>
      <c r="K684" s="169">
        <f>+IF(J684=1,I684,IF(J684=2,I684*(1-Precios!$DD$3),0))</f>
        <v>0</v>
      </c>
      <c r="L684" s="169">
        <f t="shared" si="45"/>
        <v>0</v>
      </c>
      <c r="M684" s="49"/>
      <c r="N684" s="43"/>
      <c r="O684" s="43"/>
      <c r="P684" s="43"/>
      <c r="Q684" s="43"/>
      <c r="R684" s="43"/>
      <c r="S684" s="43"/>
      <c r="T684" s="43"/>
      <c r="U684" s="91"/>
      <c r="V684" s="43"/>
      <c r="W684" s="43"/>
      <c r="X684" s="43"/>
      <c r="Y684" s="38">
        <f>IF(G684=Precios!$CX$4,Precios!$DA$4,IF(G684=Precios!$CX$5,Precios!$DA$5,IF(G684=Precios!$CX$6,Precios!$DA$6,IF(G684=Precios!$CX$7,Precios!$DA$7,IF(G684=Precios!$CX$8,Precios!$DA$8,IF(G684=Precios!$CX$9,Precios!$DA$9,IF(G684=Precios!$CX$10,Precios!$DA$10,IF(G684=Precios!$CX$11,Precios!$DA$11,IF(G684=Precios!$CX$12,Precios!$DA$12,IF(G684=Precios!$CX$1122,Precios!$DA$1122,IF(G684=Precios!$CX$14,Precios!$DA$14,IF(G684=Precios!$CX$15,Precios!$DA$15,IF(G684=Precios!$CX$16,Precios!$DA$16,IF(G684=Precios!$CX$17,Precios!$DA$17,IF(G684=Precios!$CX$18,Precios!$DA$18,0)))))))))))))))*H684</f>
        <v>0</v>
      </c>
      <c r="Z684" s="46"/>
      <c r="AA684" s="271"/>
    </row>
    <row r="685" spans="1:27" x14ac:dyDescent="0.25">
      <c r="A685" s="234"/>
      <c r="B685" s="40"/>
      <c r="C685" s="41"/>
      <c r="D685" s="42"/>
      <c r="E685" s="42"/>
      <c r="F685" s="42"/>
      <c r="G685" s="48"/>
      <c r="H685" s="50"/>
      <c r="I685" s="168">
        <f>IF(G685=Precios!$CX$4,Precios!$CY$4,IF(G685=Precios!$CX$5,Precios!$CY$5,IF(G685=Precios!$CX$6,Precios!$CY$6,IF(G685=Precios!$CX$7,Precios!$CY$7,IF(G685=Precios!$CX$8,Precios!$CY$8,IF(G685=Precios!$CX$9,Precios!$CY$9,IF(G685=Precios!$CX$10,Precios!$CY$10,IF(G685=Precios!$CX$11,Precios!$CY$11,IF(G685=Precios!$CX$12,Precios!$CY$12,IF(G685=Precios!$CX$1122,Precios!$CY$1122,IF(G685=Precios!$CX$14,Precios!$CY$14,IF(G685=Precios!$CX$15,Precios!$CY$15,IF(G685=Precios!$CX$16,Precios!$CY$16,IF(G685=Precios!$CX$17,Precios!$CY$17,IF(G685=Precios!$CX$18,Precios!$CY$18,0)))))))))))))))</f>
        <v>0</v>
      </c>
      <c r="J685" s="50"/>
      <c r="K685" s="169">
        <f>+IF(J685=1,I685,IF(J685=2,I685*(1-Precios!$DD$3),0))</f>
        <v>0</v>
      </c>
      <c r="L685" s="169">
        <f t="shared" si="45"/>
        <v>0</v>
      </c>
      <c r="M685" s="49"/>
      <c r="N685" s="43"/>
      <c r="O685" s="43"/>
      <c r="P685" s="43"/>
      <c r="Q685" s="43"/>
      <c r="R685" s="43"/>
      <c r="S685" s="43"/>
      <c r="T685" s="43"/>
      <c r="U685" s="91"/>
      <c r="V685" s="43"/>
      <c r="W685" s="43"/>
      <c r="X685" s="43"/>
      <c r="Y685" s="38">
        <f>IF(G685=Precios!$CX$4,Precios!$DA$4,IF(G685=Precios!$CX$5,Precios!$DA$5,IF(G685=Precios!$CX$6,Precios!$DA$6,IF(G685=Precios!$CX$7,Precios!$DA$7,IF(G685=Precios!$CX$8,Precios!$DA$8,IF(G685=Precios!$CX$9,Precios!$DA$9,IF(G685=Precios!$CX$10,Precios!$DA$10,IF(G685=Precios!$CX$11,Precios!$DA$11,IF(G685=Precios!$CX$12,Precios!$DA$12,IF(G685=Precios!$CX$1122,Precios!$DA$1122,IF(G685=Precios!$CX$14,Precios!$DA$14,IF(G685=Precios!$CX$15,Precios!$DA$15,IF(G685=Precios!$CX$16,Precios!$DA$16,IF(G685=Precios!$CX$17,Precios!$DA$17,IF(G685=Precios!$CX$18,Precios!$DA$18,0)))))))))))))))*H685</f>
        <v>0</v>
      </c>
      <c r="Z685" s="46"/>
      <c r="AA685" s="271"/>
    </row>
    <row r="686" spans="1:27" ht="15.75" thickBot="1" x14ac:dyDescent="0.3">
      <c r="A686" s="236"/>
      <c r="B686" s="237"/>
      <c r="C686" s="247"/>
      <c r="D686" s="239"/>
      <c r="E686" s="239"/>
      <c r="F686" s="239"/>
      <c r="G686" s="240"/>
      <c r="H686" s="241"/>
      <c r="I686" s="242">
        <f>IF(G686=Precios!$CX$4,Precios!$CY$4,IF(G686=Precios!$CX$5,Precios!$CY$5,IF(G686=Precios!$CX$6,Precios!$CY$6,IF(G686=Precios!$CX$7,Precios!$CY$7,IF(G686=Precios!$CX$8,Precios!$CY$8,IF(G686=Precios!$CX$9,Precios!$CY$9,IF(G686=Precios!$CX$10,Precios!$CY$10,IF(G686=Precios!$CX$11,Precios!$CY$11,IF(G686=Precios!$CX$12,Precios!$CY$12,IF(G686=Precios!$CX$1122,Precios!$CY$1122,IF(G686=Precios!$CX$14,Precios!$CY$14,IF(G686=Precios!$CX$15,Precios!$CY$15,IF(G686=Precios!$CX$16,Precios!$CY$16,IF(G686=Precios!$CX$17,Precios!$CY$17,IF(G686=Precios!$CX$18,Precios!$CY$18,0)))))))))))))))</f>
        <v>0</v>
      </c>
      <c r="J686" s="241"/>
      <c r="K686" s="243">
        <f>+IF(J686=1,I686,IF(J686=2,I686*(1-Precios!$DD$3),0))</f>
        <v>0</v>
      </c>
      <c r="L686" s="243">
        <f t="shared" si="45"/>
        <v>0</v>
      </c>
      <c r="M686" s="272"/>
      <c r="N686" s="273"/>
      <c r="O686" s="273"/>
      <c r="P686" s="273"/>
      <c r="Q686" s="273"/>
      <c r="R686" s="273"/>
      <c r="S686" s="273"/>
      <c r="T686" s="273"/>
      <c r="U686" s="274"/>
      <c r="V686" s="273"/>
      <c r="W686" s="273"/>
      <c r="X686" s="273"/>
      <c r="Y686" s="281">
        <f>IF(G686=Precios!$CX$4,Precios!$DA$4,IF(G686=Precios!$CX$5,Precios!$DA$5,IF(G686=Precios!$CX$6,Precios!$DA$6,IF(G686=Precios!$CX$7,Precios!$DA$7,IF(G686=Precios!$CX$8,Precios!$DA$8,IF(G686=Precios!$CX$9,Precios!$DA$9,IF(G686=Precios!$CX$10,Precios!$DA$10,IF(G686=Precios!$CX$11,Precios!$DA$11,IF(G686=Precios!$CX$12,Precios!$DA$12,IF(G686=Precios!$CX$1122,Precios!$DA$1122,IF(G686=Precios!$CX$14,Precios!$DA$14,IF(G686=Precios!$CX$15,Precios!$DA$15,IF(G686=Precios!$CX$16,Precios!$DA$16,IF(G686=Precios!$CX$17,Precios!$DA$17,IF(G686=Precios!$CX$18,Precios!$DA$18,0)))))))))))))))*H686</f>
        <v>0</v>
      </c>
      <c r="Z686" s="275"/>
      <c r="AA686" s="276"/>
    </row>
    <row r="687" spans="1:27" x14ac:dyDescent="0.25">
      <c r="A687" s="225"/>
      <c r="B687" s="226"/>
      <c r="C687" s="227"/>
      <c r="D687" s="228"/>
      <c r="E687" s="228"/>
      <c r="F687" s="228"/>
      <c r="G687" s="230"/>
      <c r="H687" s="231"/>
      <c r="I687" s="232">
        <f>IF(G687=Precios!$CX$4,Precios!$CY$4,IF(G687=Precios!$CX$5,Precios!$CY$5,IF(G687=Precios!$CX$6,Precios!$CY$6,IF(G687=Precios!$CX$7,Precios!$CY$7,IF(G687=Precios!$CX$8,Precios!$CY$8,IF(G687=Precios!$CX$9,Precios!$CY$9,IF(G687=Precios!$CX$10,Precios!$CY$10,IF(G687=Precios!$CX$11,Precios!$CY$11,IF(G687=Precios!$CX$12,Precios!$CY$12,IF(G687=Precios!$CX$1122,Precios!$CY$1122,IF(G687=Precios!$CX$14,Precios!$CY$14,IF(G687=Precios!$CX$15,Precios!$CY$15,IF(G687=Precios!$CX$16,Precios!$CY$16,IF(G687=Precios!$CX$17,Precios!$CY$17,IF(G687=Precios!$CX$18,Precios!$CY$18,0)))))))))))))))</f>
        <v>0</v>
      </c>
      <c r="J687" s="230"/>
      <c r="K687" s="233">
        <f>+IF(J687=1,I687,IF(J687=2,I687*(1-Precios!$DD$3),0))</f>
        <v>0</v>
      </c>
      <c r="L687" s="233">
        <f t="shared" ref="L687:L696" si="46">H687*K687</f>
        <v>0</v>
      </c>
      <c r="M687" s="259">
        <f>+SUM(L687:L691)</f>
        <v>0</v>
      </c>
      <c r="N687" s="260">
        <f>+M687+P687+R687+S687</f>
        <v>0</v>
      </c>
      <c r="O687" s="261">
        <f>+IF(J687=1,N687*$O$641,0)</f>
        <v>0</v>
      </c>
      <c r="P687" s="262"/>
      <c r="Q687" s="263">
        <f>+N687-SUM(O687:P687)</f>
        <v>0</v>
      </c>
      <c r="R687" s="262"/>
      <c r="S687" s="262"/>
      <c r="T687" s="262"/>
      <c r="U687" s="264" t="e">
        <f>+(+O687+#REF!)/M687</f>
        <v>#REF!</v>
      </c>
      <c r="V687" s="265">
        <f>+Q687-SUM(R687:T687)</f>
        <v>0</v>
      </c>
      <c r="W687" s="266">
        <f>IF(J687=2,V687,0)</f>
        <v>0</v>
      </c>
      <c r="X687" s="267">
        <f>IF(J687=1,V687,0)</f>
        <v>0</v>
      </c>
      <c r="Y687" s="268">
        <f>IF(G687=Precios!$CX$4,Precios!$DA$4,IF(G687=Precios!$CX$5,Precios!$DA$5,IF(G687=Precios!$CX$6,Precios!$DA$6,IF(G687=Precios!$CX$7,Precios!$DA$7,IF(G687=Precios!$CX$8,Precios!$DA$8,IF(G687=Precios!$CX$9,Precios!$DA$9,IF(G687=Precios!$CX$10,Precios!$DA$10,IF(G687=Precios!$CX$11,Precios!$DA$11,IF(G687=Precios!$CX$12,Precios!$DA$12,IF(G687=Precios!$CX$1122,Precios!$DA$1122,IF(G687=Precios!$CX$14,Precios!$DA$14,IF(G687=Precios!$CX$15,Precios!$DA$15,IF(G687=Precios!$CX$16,Precios!$DA$16,IF(G687=Precios!$CX$17,Precios!$DA$17,IF(G687=Precios!$CX$18,Precios!$DA$18,0)))))))))))))))*H687</f>
        <v>0</v>
      </c>
      <c r="Z687" s="269">
        <f>+V687-SUM(Y687:Y691)</f>
        <v>0</v>
      </c>
      <c r="AA687" s="270" t="e">
        <f>+Z687/M687</f>
        <v>#DIV/0!</v>
      </c>
    </row>
    <row r="688" spans="1:27" x14ac:dyDescent="0.25">
      <c r="A688" s="234"/>
      <c r="B688" s="40"/>
      <c r="C688" s="41"/>
      <c r="D688" s="42"/>
      <c r="E688" s="42"/>
      <c r="F688" s="42"/>
      <c r="G688" s="48"/>
      <c r="H688" s="50"/>
      <c r="I688" s="168">
        <f>IF(G688=Precios!$CX$4,Precios!$CY$4,IF(G688=Precios!$CX$5,Precios!$CY$5,IF(G688=Precios!$CX$6,Precios!$CY$6,IF(G688=Precios!$CX$7,Precios!$CY$7,IF(G688=Precios!$CX$8,Precios!$CY$8,IF(G688=Precios!$CX$9,Precios!$CY$9,IF(G688=Precios!$CX$10,Precios!$CY$10,IF(G688=Precios!$CX$11,Precios!$CY$11,IF(G688=Precios!$CX$12,Precios!$CY$12,IF(G688=Precios!$CX$1122,Precios!$CY$1122,IF(G688=Precios!$CX$14,Precios!$CY$14,IF(G688=Precios!$CX$15,Precios!$CY$15,IF(G688=Precios!$CX$16,Precios!$CY$16,IF(G688=Precios!$CX$17,Precios!$CY$17,IF(G688=Precios!$CX$18,Precios!$CY$18,0)))))))))))))))</f>
        <v>0</v>
      </c>
      <c r="J688" s="50"/>
      <c r="K688" s="169">
        <f>+IF(J688=1,I688,IF(J688=2,I688*(1-Precios!$DD$3),0))</f>
        <v>0</v>
      </c>
      <c r="L688" s="169">
        <f t="shared" si="46"/>
        <v>0</v>
      </c>
      <c r="M688" s="49"/>
      <c r="N688" s="43"/>
      <c r="O688" s="43"/>
      <c r="P688" s="43"/>
      <c r="Q688" s="43"/>
      <c r="R688" s="43"/>
      <c r="S688" s="43"/>
      <c r="T688" s="43"/>
      <c r="U688" s="91"/>
      <c r="V688" s="43"/>
      <c r="W688" s="43"/>
      <c r="X688" s="43"/>
      <c r="Y688" s="38">
        <f>IF(G688=Precios!$CX$4,Precios!$DA$4,IF(G688=Precios!$CX$5,Precios!$DA$5,IF(G688=Precios!$CX$6,Precios!$DA$6,IF(G688=Precios!$CX$7,Precios!$DA$7,IF(G688=Precios!$CX$8,Precios!$DA$8,IF(G688=Precios!$CX$9,Precios!$DA$9,IF(G688=Precios!$CX$10,Precios!$DA$10,IF(G688=Precios!$CX$11,Precios!$DA$11,IF(G688=Precios!$CX$12,Precios!$DA$12,IF(G688=Precios!$CX$1122,Precios!$DA$1122,IF(G688=Precios!$CX$14,Precios!$DA$14,IF(G688=Precios!$CX$15,Precios!$DA$15,IF(G688=Precios!$CX$16,Precios!$DA$16,IF(G688=Precios!$CX$17,Precios!$DA$17,IF(G688=Precios!$CX$18,Precios!$DA$18,0)))))))))))))))*H688</f>
        <v>0</v>
      </c>
      <c r="Z688" s="46"/>
      <c r="AA688" s="271"/>
    </row>
    <row r="689" spans="1:27" x14ac:dyDescent="0.25">
      <c r="A689" s="234"/>
      <c r="B689" s="40"/>
      <c r="C689" s="41"/>
      <c r="D689" s="42"/>
      <c r="E689" s="42"/>
      <c r="F689" s="42"/>
      <c r="G689" s="48"/>
      <c r="H689" s="50"/>
      <c r="I689" s="168">
        <f>IF(G689=Precios!$CX$4,Precios!$CY$4,IF(G689=Precios!$CX$5,Precios!$CY$5,IF(G689=Precios!$CX$6,Precios!$CY$6,IF(G689=Precios!$CX$7,Precios!$CY$7,IF(G689=Precios!$CX$8,Precios!$CY$8,IF(G689=Precios!$CX$9,Precios!$CY$9,IF(G689=Precios!$CX$10,Precios!$CY$10,IF(G689=Precios!$CX$11,Precios!$CY$11,IF(G689=Precios!$CX$12,Precios!$CY$12,IF(G689=Precios!$CX$1122,Precios!$CY$1122,IF(G689=Precios!$CX$14,Precios!$CY$14,IF(G689=Precios!$CX$15,Precios!$CY$15,IF(G689=Precios!$CX$16,Precios!$CY$16,IF(G689=Precios!$CX$17,Precios!$CY$17,IF(G689=Precios!$CX$18,Precios!$CY$18,0)))))))))))))))</f>
        <v>0</v>
      </c>
      <c r="J689" s="50"/>
      <c r="K689" s="169">
        <f>+IF(J689=1,I689,IF(J689=2,I689*(1-Precios!$DD$3),0))</f>
        <v>0</v>
      </c>
      <c r="L689" s="169">
        <f t="shared" si="46"/>
        <v>0</v>
      </c>
      <c r="M689" s="49"/>
      <c r="N689" s="43"/>
      <c r="O689" s="43"/>
      <c r="P689" s="43"/>
      <c r="Q689" s="43"/>
      <c r="R689" s="43"/>
      <c r="S689" s="43"/>
      <c r="T689" s="43"/>
      <c r="U689" s="91"/>
      <c r="V689" s="43"/>
      <c r="W689" s="43"/>
      <c r="X689" s="43"/>
      <c r="Y689" s="38">
        <f>IF(G689=Precios!$CX$4,Precios!$DA$4,IF(G689=Precios!$CX$5,Precios!$DA$5,IF(G689=Precios!$CX$6,Precios!$DA$6,IF(G689=Precios!$CX$7,Precios!$DA$7,IF(G689=Precios!$CX$8,Precios!$DA$8,IF(G689=Precios!$CX$9,Precios!$DA$9,IF(G689=Precios!$CX$10,Precios!$DA$10,IF(G689=Precios!$CX$11,Precios!$DA$11,IF(G689=Precios!$CX$12,Precios!$DA$12,IF(G689=Precios!$CX$1122,Precios!$DA$1122,IF(G689=Precios!$CX$14,Precios!$DA$14,IF(G689=Precios!$CX$15,Precios!$DA$15,IF(G689=Precios!$CX$16,Precios!$DA$16,IF(G689=Precios!$CX$17,Precios!$DA$17,IF(G689=Precios!$CX$18,Precios!$DA$18,0)))))))))))))))*H689</f>
        <v>0</v>
      </c>
      <c r="Z689" s="46"/>
      <c r="AA689" s="271"/>
    </row>
    <row r="690" spans="1:27" x14ac:dyDescent="0.25">
      <c r="A690" s="234"/>
      <c r="B690" s="40"/>
      <c r="C690" s="41"/>
      <c r="D690" s="42"/>
      <c r="E690" s="42"/>
      <c r="F690" s="42"/>
      <c r="G690" s="48"/>
      <c r="H690" s="50"/>
      <c r="I690" s="168">
        <f>IF(G690=Precios!$CX$4,Precios!$CY$4,IF(G690=Precios!$CX$5,Precios!$CY$5,IF(G690=Precios!$CX$6,Precios!$CY$6,IF(G690=Precios!$CX$7,Precios!$CY$7,IF(G690=Precios!$CX$8,Precios!$CY$8,IF(G690=Precios!$CX$9,Precios!$CY$9,IF(G690=Precios!$CX$10,Precios!$CY$10,IF(G690=Precios!$CX$11,Precios!$CY$11,IF(G690=Precios!$CX$12,Precios!$CY$12,IF(G690=Precios!$CX$1122,Precios!$CY$1122,IF(G690=Precios!$CX$14,Precios!$CY$14,IF(G690=Precios!$CX$15,Precios!$CY$15,IF(G690=Precios!$CX$16,Precios!$CY$16,IF(G690=Precios!$CX$17,Precios!$CY$17,IF(G690=Precios!$CX$18,Precios!$CY$18,0)))))))))))))))</f>
        <v>0</v>
      </c>
      <c r="J690" s="50"/>
      <c r="K690" s="169">
        <f>+IF(J690=1,I690,IF(J690=2,I690*(1-Precios!$DD$3),0))</f>
        <v>0</v>
      </c>
      <c r="L690" s="169">
        <f t="shared" si="46"/>
        <v>0</v>
      </c>
      <c r="M690" s="49"/>
      <c r="N690" s="43"/>
      <c r="O690" s="43"/>
      <c r="P690" s="43"/>
      <c r="Q690" s="43"/>
      <c r="R690" s="43"/>
      <c r="S690" s="43"/>
      <c r="T690" s="43"/>
      <c r="U690" s="91"/>
      <c r="V690" s="43"/>
      <c r="W690" s="43"/>
      <c r="X690" s="43"/>
      <c r="Y690" s="38">
        <f>IF(G690=Precios!$CX$4,Precios!$DA$4,IF(G690=Precios!$CX$5,Precios!$DA$5,IF(G690=Precios!$CX$6,Precios!$DA$6,IF(G690=Precios!$CX$7,Precios!$DA$7,IF(G690=Precios!$CX$8,Precios!$DA$8,IF(G690=Precios!$CX$9,Precios!$DA$9,IF(G690=Precios!$CX$10,Precios!$DA$10,IF(G690=Precios!$CX$11,Precios!$DA$11,IF(G690=Precios!$CX$12,Precios!$DA$12,IF(G690=Precios!$CX$1122,Precios!$DA$1122,IF(G690=Precios!$CX$14,Precios!$DA$14,IF(G690=Precios!$CX$15,Precios!$DA$15,IF(G690=Precios!$CX$16,Precios!$DA$16,IF(G690=Precios!$CX$17,Precios!$DA$17,IF(G690=Precios!$CX$18,Precios!$DA$18,0)))))))))))))))*H690</f>
        <v>0</v>
      </c>
      <c r="Z690" s="46"/>
      <c r="AA690" s="271"/>
    </row>
    <row r="691" spans="1:27" ht="15.75" thickBot="1" x14ac:dyDescent="0.3">
      <c r="A691" s="236"/>
      <c r="B691" s="237"/>
      <c r="C691" s="247"/>
      <c r="D691" s="239"/>
      <c r="E691" s="239"/>
      <c r="F691" s="239"/>
      <c r="G691" s="240"/>
      <c r="H691" s="241"/>
      <c r="I691" s="242">
        <f>IF(G691=Precios!$CX$4,Precios!$CY$4,IF(G691=Precios!$CX$5,Precios!$CY$5,IF(G691=Precios!$CX$6,Precios!$CY$6,IF(G691=Precios!$CX$7,Precios!$CY$7,IF(G691=Precios!$CX$8,Precios!$CY$8,IF(G691=Precios!$CX$9,Precios!$CY$9,IF(G691=Precios!$CX$10,Precios!$CY$10,IF(G691=Precios!$CX$11,Precios!$CY$11,IF(G691=Precios!$CX$12,Precios!$CY$12,IF(G691=Precios!$CX$1122,Precios!$CY$1122,IF(G691=Precios!$CX$14,Precios!$CY$14,IF(G691=Precios!$CX$15,Precios!$CY$15,IF(G691=Precios!$CX$16,Precios!$CY$16,IF(G691=Precios!$CX$17,Precios!$CY$17,IF(G691=Precios!$CX$18,Precios!$CY$18,0)))))))))))))))</f>
        <v>0</v>
      </c>
      <c r="J691" s="241"/>
      <c r="K691" s="243">
        <f>+IF(J691=1,I691,IF(J691=2,I691*(1-Precios!$DD$3),0))</f>
        <v>0</v>
      </c>
      <c r="L691" s="243">
        <f t="shared" si="46"/>
        <v>0</v>
      </c>
      <c r="M691" s="272"/>
      <c r="N691" s="273"/>
      <c r="O691" s="273"/>
      <c r="P691" s="273"/>
      <c r="Q691" s="273"/>
      <c r="R691" s="273"/>
      <c r="S691" s="273"/>
      <c r="T691" s="273"/>
      <c r="U691" s="274"/>
      <c r="V691" s="273"/>
      <c r="W691" s="273"/>
      <c r="X691" s="273"/>
      <c r="Y691" s="281">
        <f>IF(G691=Precios!$CX$4,Precios!$DA$4,IF(G691=Precios!$CX$5,Precios!$DA$5,IF(G691=Precios!$CX$6,Precios!$DA$6,IF(G691=Precios!$CX$7,Precios!$DA$7,IF(G691=Precios!$CX$8,Precios!$DA$8,IF(G691=Precios!$CX$9,Precios!$DA$9,IF(G691=Precios!$CX$10,Precios!$DA$10,IF(G691=Precios!$CX$11,Precios!$DA$11,IF(G691=Precios!$CX$12,Precios!$DA$12,IF(G691=Precios!$CX$1122,Precios!$DA$1122,IF(G691=Precios!$CX$14,Precios!$DA$14,IF(G691=Precios!$CX$15,Precios!$DA$15,IF(G691=Precios!$CX$16,Precios!$DA$16,IF(G691=Precios!$CX$17,Precios!$DA$17,IF(G691=Precios!$CX$18,Precios!$DA$18,0)))))))))))))))*H691</f>
        <v>0</v>
      </c>
      <c r="Z691" s="275"/>
      <c r="AA691" s="276"/>
    </row>
    <row r="692" spans="1:27" x14ac:dyDescent="0.25">
      <c r="A692" s="225"/>
      <c r="B692" s="226"/>
      <c r="C692" s="227"/>
      <c r="D692" s="228"/>
      <c r="E692" s="228"/>
      <c r="F692" s="228"/>
      <c r="G692" s="230"/>
      <c r="H692" s="231"/>
      <c r="I692" s="232">
        <f>IF(G692=Precios!$CX$4,Precios!$CY$4,IF(G692=Precios!$CX$5,Precios!$CY$5,IF(G692=Precios!$CX$6,Precios!$CY$6,IF(G692=Precios!$CX$7,Precios!$CY$7,IF(G692=Precios!$CX$8,Precios!$CY$8,IF(G692=Precios!$CX$9,Precios!$CY$9,IF(G692=Precios!$CX$10,Precios!$CY$10,IF(G692=Precios!$CX$11,Precios!$CY$11,IF(G692=Precios!$CX$12,Precios!$CY$12,IF(G692=Precios!$CX$1122,Precios!$CY$1122,IF(G692=Precios!$CX$14,Precios!$CY$14,IF(G692=Precios!$CX$15,Precios!$CY$15,IF(G692=Precios!$CX$16,Precios!$CY$16,IF(G692=Precios!$CX$17,Precios!$CY$17,IF(G692=Precios!$CX$18,Precios!$CY$18,0)))))))))))))))</f>
        <v>0</v>
      </c>
      <c r="J692" s="230"/>
      <c r="K692" s="233">
        <f>+IF(J692=1,I692,IF(J692=2,I692*(1-Precios!$DD$3),0))</f>
        <v>0</v>
      </c>
      <c r="L692" s="233">
        <f t="shared" si="46"/>
        <v>0</v>
      </c>
      <c r="M692" s="259">
        <f>+SUM(L692:L696)</f>
        <v>0</v>
      </c>
      <c r="N692" s="260">
        <f>+M692+P692+R692+S692</f>
        <v>0</v>
      </c>
      <c r="O692" s="261">
        <f>+IF(J692=1,N692*$O$641,0)</f>
        <v>0</v>
      </c>
      <c r="P692" s="262"/>
      <c r="Q692" s="263">
        <f>+N692-SUM(O692:P692)</f>
        <v>0</v>
      </c>
      <c r="R692" s="262"/>
      <c r="S692" s="262"/>
      <c r="T692" s="262"/>
      <c r="U692" s="264" t="e">
        <f>+(+O692+#REF!)/M692</f>
        <v>#REF!</v>
      </c>
      <c r="V692" s="265">
        <f>+Q692-SUM(R692:T692)</f>
        <v>0</v>
      </c>
      <c r="W692" s="266">
        <f>IF(J692=2,V692,0)</f>
        <v>0</v>
      </c>
      <c r="X692" s="267">
        <f>IF(J692=1,V692,0)</f>
        <v>0</v>
      </c>
      <c r="Y692" s="268">
        <f>IF(G692=Precios!$CX$4,Precios!$DA$4,IF(G692=Precios!$CX$5,Precios!$DA$5,IF(G692=Precios!$CX$6,Precios!$DA$6,IF(G692=Precios!$CX$7,Precios!$DA$7,IF(G692=Precios!$CX$8,Precios!$DA$8,IF(G692=Precios!$CX$9,Precios!$DA$9,IF(G692=Precios!$CX$10,Precios!$DA$10,IF(G692=Precios!$CX$11,Precios!$DA$11,IF(G692=Precios!$CX$12,Precios!$DA$12,IF(G692=Precios!$CX$1122,Precios!$DA$1122,IF(G692=Precios!$CX$14,Precios!$DA$14,IF(G692=Precios!$CX$15,Precios!$DA$15,IF(G692=Precios!$CX$16,Precios!$DA$16,IF(G692=Precios!$CX$17,Precios!$DA$17,IF(G692=Precios!$CX$18,Precios!$DA$18,0)))))))))))))))*H692</f>
        <v>0</v>
      </c>
      <c r="Z692" s="269">
        <f>+V692-SUM(Y692:Y696)</f>
        <v>0</v>
      </c>
      <c r="AA692" s="270" t="e">
        <f>+Z692/M692</f>
        <v>#DIV/0!</v>
      </c>
    </row>
    <row r="693" spans="1:27" x14ac:dyDescent="0.25">
      <c r="A693" s="234"/>
      <c r="B693" s="40"/>
      <c r="C693" s="41"/>
      <c r="D693" s="42"/>
      <c r="E693" s="42"/>
      <c r="F693" s="42"/>
      <c r="G693" s="48"/>
      <c r="H693" s="50"/>
      <c r="I693" s="168">
        <f>IF(G693=Precios!$CX$4,Precios!$CY$4,IF(G693=Precios!$CX$5,Precios!$CY$5,IF(G693=Precios!$CX$6,Precios!$CY$6,IF(G693=Precios!$CX$7,Precios!$CY$7,IF(G693=Precios!$CX$8,Precios!$CY$8,IF(G693=Precios!$CX$9,Precios!$CY$9,IF(G693=Precios!$CX$10,Precios!$CY$10,IF(G693=Precios!$CX$11,Precios!$CY$11,IF(G693=Precios!$CX$12,Precios!$CY$12,IF(G693=Precios!$CX$1122,Precios!$CY$1122,IF(G693=Precios!$CX$14,Precios!$CY$14,IF(G693=Precios!$CX$15,Precios!$CY$15,IF(G693=Precios!$CX$16,Precios!$CY$16,IF(G693=Precios!$CX$17,Precios!$CY$17,IF(G693=Precios!$CX$18,Precios!$CY$18,0)))))))))))))))</f>
        <v>0</v>
      </c>
      <c r="J693" s="50"/>
      <c r="K693" s="169">
        <f>+IF(J693=1,I693,IF(J693=2,I693*(1-Precios!$DD$3),0))</f>
        <v>0</v>
      </c>
      <c r="L693" s="169">
        <f t="shared" si="46"/>
        <v>0</v>
      </c>
      <c r="M693" s="49"/>
      <c r="N693" s="43"/>
      <c r="O693" s="43"/>
      <c r="P693" s="43"/>
      <c r="Q693" s="43"/>
      <c r="R693" s="43"/>
      <c r="S693" s="43"/>
      <c r="T693" s="43"/>
      <c r="U693" s="91"/>
      <c r="V693" s="43"/>
      <c r="W693" s="43"/>
      <c r="X693" s="43"/>
      <c r="Y693" s="38">
        <f>IF(G693=Precios!$CX$4,Precios!$DA$4,IF(G693=Precios!$CX$5,Precios!$DA$5,IF(G693=Precios!$CX$6,Precios!$DA$6,IF(G693=Precios!$CX$7,Precios!$DA$7,IF(G693=Precios!$CX$8,Precios!$DA$8,IF(G693=Precios!$CX$9,Precios!$DA$9,IF(G693=Precios!$CX$10,Precios!$DA$10,IF(G693=Precios!$CX$11,Precios!$DA$11,IF(G693=Precios!$CX$12,Precios!$DA$12,IF(G693=Precios!$CX$1122,Precios!$DA$1122,IF(G693=Precios!$CX$14,Precios!$DA$14,IF(G693=Precios!$CX$15,Precios!$DA$15,IF(G693=Precios!$CX$16,Precios!$DA$16,IF(G693=Precios!$CX$17,Precios!$DA$17,IF(G693=Precios!$CX$18,Precios!$DA$18,0)))))))))))))))*H693</f>
        <v>0</v>
      </c>
      <c r="Z693" s="46"/>
      <c r="AA693" s="271"/>
    </row>
    <row r="694" spans="1:27" x14ac:dyDescent="0.25">
      <c r="A694" s="234"/>
      <c r="B694" s="40"/>
      <c r="C694" s="41"/>
      <c r="D694" s="42"/>
      <c r="E694" s="42"/>
      <c r="F694" s="42"/>
      <c r="G694" s="48"/>
      <c r="H694" s="50"/>
      <c r="I694" s="168">
        <f>IF(G694=Precios!$CX$4,Precios!$CY$4,IF(G694=Precios!$CX$5,Precios!$CY$5,IF(G694=Precios!$CX$6,Precios!$CY$6,IF(G694=Precios!$CX$7,Precios!$CY$7,IF(G694=Precios!$CX$8,Precios!$CY$8,IF(G694=Precios!$CX$9,Precios!$CY$9,IF(G694=Precios!$CX$10,Precios!$CY$10,IF(G694=Precios!$CX$11,Precios!$CY$11,IF(G694=Precios!$CX$12,Precios!$CY$12,IF(G694=Precios!$CX$1122,Precios!$CY$1122,IF(G694=Precios!$CX$14,Precios!$CY$14,IF(G694=Precios!$CX$15,Precios!$CY$15,IF(G694=Precios!$CX$16,Precios!$CY$16,IF(G694=Precios!$CX$17,Precios!$CY$17,IF(G694=Precios!$CX$18,Precios!$CY$18,0)))))))))))))))</f>
        <v>0</v>
      </c>
      <c r="J694" s="50"/>
      <c r="K694" s="169">
        <f>+IF(J694=1,I694,IF(J694=2,I694*(1-Precios!$DD$3),0))</f>
        <v>0</v>
      </c>
      <c r="L694" s="169">
        <f t="shared" si="46"/>
        <v>0</v>
      </c>
      <c r="M694" s="49"/>
      <c r="N694" s="43"/>
      <c r="O694" s="43"/>
      <c r="P694" s="43"/>
      <c r="Q694" s="43"/>
      <c r="R694" s="43"/>
      <c r="S694" s="43"/>
      <c r="T694" s="43"/>
      <c r="U694" s="91"/>
      <c r="V694" s="43"/>
      <c r="W694" s="43"/>
      <c r="X694" s="43"/>
      <c r="Y694" s="38">
        <f>IF(G694=Precios!$CX$4,Precios!$DA$4,IF(G694=Precios!$CX$5,Precios!$DA$5,IF(G694=Precios!$CX$6,Precios!$DA$6,IF(G694=Precios!$CX$7,Precios!$DA$7,IF(G694=Precios!$CX$8,Precios!$DA$8,IF(G694=Precios!$CX$9,Precios!$DA$9,IF(G694=Precios!$CX$10,Precios!$DA$10,IF(G694=Precios!$CX$11,Precios!$DA$11,IF(G694=Precios!$CX$12,Precios!$DA$12,IF(G694=Precios!$CX$1122,Precios!$DA$1122,IF(G694=Precios!$CX$14,Precios!$DA$14,IF(G694=Precios!$CX$15,Precios!$DA$15,IF(G694=Precios!$CX$16,Precios!$DA$16,IF(G694=Precios!$CX$17,Precios!$DA$17,IF(G694=Precios!$CX$18,Precios!$DA$18,0)))))))))))))))*H694</f>
        <v>0</v>
      </c>
      <c r="Z694" s="46"/>
      <c r="AA694" s="271"/>
    </row>
    <row r="695" spans="1:27" x14ac:dyDescent="0.25">
      <c r="A695" s="234"/>
      <c r="B695" s="40"/>
      <c r="C695" s="41"/>
      <c r="D695" s="42"/>
      <c r="E695" s="42"/>
      <c r="F695" s="42"/>
      <c r="G695" s="48"/>
      <c r="H695" s="50"/>
      <c r="I695" s="168">
        <f>IF(G695=Precios!$CX$4,Precios!$CY$4,IF(G695=Precios!$CX$5,Precios!$CY$5,IF(G695=Precios!$CX$6,Precios!$CY$6,IF(G695=Precios!$CX$7,Precios!$CY$7,IF(G695=Precios!$CX$8,Precios!$CY$8,IF(G695=Precios!$CX$9,Precios!$CY$9,IF(G695=Precios!$CX$10,Precios!$CY$10,IF(G695=Precios!$CX$11,Precios!$CY$11,IF(G695=Precios!$CX$12,Precios!$CY$12,IF(G695=Precios!$CX$1122,Precios!$CY$1122,IF(G695=Precios!$CX$14,Precios!$CY$14,IF(G695=Precios!$CX$15,Precios!$CY$15,IF(G695=Precios!$CX$16,Precios!$CY$16,IF(G695=Precios!$CX$17,Precios!$CY$17,IF(G695=Precios!$CX$18,Precios!$CY$18,0)))))))))))))))</f>
        <v>0</v>
      </c>
      <c r="J695" s="50"/>
      <c r="K695" s="169">
        <f>+IF(J695=1,I695,IF(J695=2,I695*(1-Precios!$DD$3),0))</f>
        <v>0</v>
      </c>
      <c r="L695" s="169">
        <f t="shared" si="46"/>
        <v>0</v>
      </c>
      <c r="M695" s="49"/>
      <c r="N695" s="43"/>
      <c r="O695" s="43"/>
      <c r="P695" s="43"/>
      <c r="Q695" s="43"/>
      <c r="R695" s="43"/>
      <c r="S695" s="43"/>
      <c r="T695" s="43"/>
      <c r="U695" s="91"/>
      <c r="V695" s="43"/>
      <c r="W695" s="43"/>
      <c r="X695" s="43"/>
      <c r="Y695" s="38">
        <f>IF(G695=Precios!$CX$4,Precios!$DA$4,IF(G695=Precios!$CX$5,Precios!$DA$5,IF(G695=Precios!$CX$6,Precios!$DA$6,IF(G695=Precios!$CX$7,Precios!$DA$7,IF(G695=Precios!$CX$8,Precios!$DA$8,IF(G695=Precios!$CX$9,Precios!$DA$9,IF(G695=Precios!$CX$10,Precios!$DA$10,IF(G695=Precios!$CX$11,Precios!$DA$11,IF(G695=Precios!$CX$12,Precios!$DA$12,IF(G695=Precios!$CX$1122,Precios!$DA$1122,IF(G695=Precios!$CX$14,Precios!$DA$14,IF(G695=Precios!$CX$15,Precios!$DA$15,IF(G695=Precios!$CX$16,Precios!$DA$16,IF(G695=Precios!$CX$17,Precios!$DA$17,IF(G695=Precios!$CX$18,Precios!$DA$18,0)))))))))))))))*H695</f>
        <v>0</v>
      </c>
      <c r="Z695" s="46"/>
      <c r="AA695" s="271"/>
    </row>
    <row r="696" spans="1:27" ht="15.75" thickBot="1" x14ac:dyDescent="0.3">
      <c r="A696" s="236"/>
      <c r="B696" s="237"/>
      <c r="C696" s="247"/>
      <c r="D696" s="239"/>
      <c r="E696" s="239"/>
      <c r="F696" s="239"/>
      <c r="G696" s="240"/>
      <c r="H696" s="241"/>
      <c r="I696" s="242">
        <f>IF(G696=Precios!$CX$4,Precios!$CY$4,IF(G696=Precios!$CX$5,Precios!$CY$5,IF(G696=Precios!$CX$6,Precios!$CY$6,IF(G696=Precios!$CX$7,Precios!$CY$7,IF(G696=Precios!$CX$8,Precios!$CY$8,IF(G696=Precios!$CX$9,Precios!$CY$9,IF(G696=Precios!$CX$10,Precios!$CY$10,IF(G696=Precios!$CX$11,Precios!$CY$11,IF(G696=Precios!$CX$12,Precios!$CY$12,IF(G696=Precios!$CX$1122,Precios!$CY$1122,IF(G696=Precios!$CX$14,Precios!$CY$14,IF(G696=Precios!$CX$15,Precios!$CY$15,IF(G696=Precios!$CX$16,Precios!$CY$16,IF(G696=Precios!$CX$17,Precios!$CY$17,IF(G696=Precios!$CX$18,Precios!$CY$18,0)))))))))))))))</f>
        <v>0</v>
      </c>
      <c r="J696" s="241"/>
      <c r="K696" s="243">
        <f>+IF(J696=1,I696,IF(J696=2,I696*(1-Precios!$DD$3),0))</f>
        <v>0</v>
      </c>
      <c r="L696" s="243">
        <f t="shared" si="46"/>
        <v>0</v>
      </c>
      <c r="M696" s="272"/>
      <c r="N696" s="273"/>
      <c r="O696" s="273"/>
      <c r="P696" s="273"/>
      <c r="Q696" s="273"/>
      <c r="R696" s="273"/>
      <c r="S696" s="273"/>
      <c r="T696" s="273"/>
      <c r="U696" s="274"/>
      <c r="V696" s="273"/>
      <c r="W696" s="273"/>
      <c r="X696" s="273"/>
      <c r="Y696" s="281">
        <f>IF(G696=Precios!$CX$4,Precios!$DA$4,IF(G696=Precios!$CX$5,Precios!$DA$5,IF(G696=Precios!$CX$6,Precios!$DA$6,IF(G696=Precios!$CX$7,Precios!$DA$7,IF(G696=Precios!$CX$8,Precios!$DA$8,IF(G696=Precios!$CX$9,Precios!$DA$9,IF(G696=Precios!$CX$10,Precios!$DA$10,IF(G696=Precios!$CX$11,Precios!$DA$11,IF(G696=Precios!$CX$12,Precios!$DA$12,IF(G696=Precios!$CX$1122,Precios!$DA$1122,IF(G696=Precios!$CX$14,Precios!$DA$14,IF(G696=Precios!$CX$15,Precios!$DA$15,IF(G696=Precios!$CX$16,Precios!$DA$16,IF(G696=Precios!$CX$17,Precios!$DA$17,IF(G696=Precios!$CX$18,Precios!$DA$18,0)))))))))))))))*H696</f>
        <v>0</v>
      </c>
      <c r="Z696" s="275"/>
      <c r="AA696" s="276"/>
    </row>
    <row r="697" spans="1:27" x14ac:dyDescent="0.25">
      <c r="A697" s="225"/>
      <c r="B697" s="226"/>
      <c r="C697" s="227"/>
      <c r="D697" s="228"/>
      <c r="E697" s="228"/>
      <c r="F697" s="228"/>
      <c r="G697" s="230"/>
      <c r="H697" s="231"/>
      <c r="I697" s="232">
        <f>IF(G697=Precios!$CX$4,Precios!$CY$4,IF(G697=Precios!$CX$5,Precios!$CY$5,IF(G697=Precios!$CX$6,Precios!$CY$6,IF(G697=Precios!$CX$7,Precios!$CY$7,IF(G697=Precios!$CX$8,Precios!$CY$8,IF(G697=Precios!$CX$9,Precios!$CY$9,IF(G697=Precios!$CX$10,Precios!$CY$10,IF(G697=Precios!$CX$11,Precios!$CY$11,IF(G697=Precios!$CX$12,Precios!$CY$12,IF(G697=Precios!$CX$1122,Precios!$CY$1122,IF(G697=Precios!$CX$14,Precios!$CY$14,IF(G697=Precios!$CX$15,Precios!$CY$15,IF(G697=Precios!$CX$16,Precios!$CY$16,IF(G697=Precios!$CX$17,Precios!$CY$17,IF(G697=Precios!$CX$18,Precios!$CY$18,0)))))))))))))))</f>
        <v>0</v>
      </c>
      <c r="J697" s="230"/>
      <c r="K697" s="233">
        <f>+IF(J697=1,I697,IF(J697=2,I697*(1-Precios!$DD$3),0))</f>
        <v>0</v>
      </c>
      <c r="L697" s="233">
        <f t="shared" ref="L697:L711" si="47">H697*K697</f>
        <v>0</v>
      </c>
      <c r="M697" s="259">
        <f>+SUM(L697:L701)</f>
        <v>0</v>
      </c>
      <c r="N697" s="260">
        <f>+M697+P697+R697+S697</f>
        <v>0</v>
      </c>
      <c r="O697" s="261">
        <f>+IF(J697=1,N697*$O$641,0)</f>
        <v>0</v>
      </c>
      <c r="P697" s="262"/>
      <c r="Q697" s="263">
        <f>+N697-SUM(O697:P697)</f>
        <v>0</v>
      </c>
      <c r="R697" s="262"/>
      <c r="S697" s="262"/>
      <c r="T697" s="262"/>
      <c r="U697" s="264" t="e">
        <f>+(+O697+#REF!)/M697</f>
        <v>#REF!</v>
      </c>
      <c r="V697" s="265">
        <f>+Q697-SUM(R697:T697)</f>
        <v>0</v>
      </c>
      <c r="W697" s="266">
        <f>IF(J697=2,V697,0)</f>
        <v>0</v>
      </c>
      <c r="X697" s="267">
        <f>IF(J697=1,V697,0)</f>
        <v>0</v>
      </c>
      <c r="Y697" s="268">
        <f>IF(G697=Precios!$CX$4,Precios!$DA$4,IF(G697=Precios!$CX$5,Precios!$DA$5,IF(G697=Precios!$CX$6,Precios!$DA$6,IF(G697=Precios!$CX$7,Precios!$DA$7,IF(G697=Precios!$CX$8,Precios!$DA$8,IF(G697=Precios!$CX$9,Precios!$DA$9,IF(G697=Precios!$CX$10,Precios!$DA$10,IF(G697=Precios!$CX$11,Precios!$DA$11,IF(G697=Precios!$CX$12,Precios!$DA$12,IF(G697=Precios!$CX$1122,Precios!$DA$1122,IF(G697=Precios!$CX$14,Precios!$DA$14,IF(G697=Precios!$CX$15,Precios!$DA$15,IF(G697=Precios!$CX$16,Precios!$DA$16,IF(G697=Precios!$CX$17,Precios!$DA$17,IF(G697=Precios!$CX$18,Precios!$DA$18,0)))))))))))))))*H697</f>
        <v>0</v>
      </c>
      <c r="Z697" s="269">
        <f>+V697-SUM(Y697:Y701)</f>
        <v>0</v>
      </c>
      <c r="AA697" s="270" t="e">
        <f>+Z697/M697</f>
        <v>#DIV/0!</v>
      </c>
    </row>
    <row r="698" spans="1:27" x14ac:dyDescent="0.25">
      <c r="A698" s="234"/>
      <c r="B698" s="40"/>
      <c r="C698" s="41"/>
      <c r="D698" s="42"/>
      <c r="E698" s="42"/>
      <c r="F698" s="42"/>
      <c r="G698" s="48"/>
      <c r="H698" s="50"/>
      <c r="I698" s="168">
        <f>IF(G698=Precios!$CX$4,Precios!$CY$4,IF(G698=Precios!$CX$5,Precios!$CY$5,IF(G698=Precios!$CX$6,Precios!$CY$6,IF(G698=Precios!$CX$7,Precios!$CY$7,IF(G698=Precios!$CX$8,Precios!$CY$8,IF(G698=Precios!$CX$9,Precios!$CY$9,IF(G698=Precios!$CX$10,Precios!$CY$10,IF(G698=Precios!$CX$11,Precios!$CY$11,IF(G698=Precios!$CX$12,Precios!$CY$12,IF(G698=Precios!$CX$1122,Precios!$CY$1122,IF(G698=Precios!$CX$14,Precios!$CY$14,IF(G698=Precios!$CX$15,Precios!$CY$15,IF(G698=Precios!$CX$16,Precios!$CY$16,IF(G698=Precios!$CX$17,Precios!$CY$17,IF(G698=Precios!$CX$18,Precios!$CY$18,0)))))))))))))))</f>
        <v>0</v>
      </c>
      <c r="J698" s="50"/>
      <c r="K698" s="169">
        <f>+IF(J698=1,I698,IF(J698=2,I698*(1-Precios!$DD$3),0))</f>
        <v>0</v>
      </c>
      <c r="L698" s="169">
        <f t="shared" si="47"/>
        <v>0</v>
      </c>
      <c r="M698" s="49"/>
      <c r="N698" s="43"/>
      <c r="O698" s="43"/>
      <c r="P698" s="43"/>
      <c r="Q698" s="43"/>
      <c r="R698" s="43"/>
      <c r="S698" s="43"/>
      <c r="T698" s="43"/>
      <c r="U698" s="91"/>
      <c r="V698" s="43"/>
      <c r="W698" s="43"/>
      <c r="X698" s="43"/>
      <c r="Y698" s="38">
        <f>IF(G698=Precios!$CX$4,Precios!$DA$4,IF(G698=Precios!$CX$5,Precios!$DA$5,IF(G698=Precios!$CX$6,Precios!$DA$6,IF(G698=Precios!$CX$7,Precios!$DA$7,IF(G698=Precios!$CX$8,Precios!$DA$8,IF(G698=Precios!$CX$9,Precios!$DA$9,IF(G698=Precios!$CX$10,Precios!$DA$10,IF(G698=Precios!$CX$11,Precios!$DA$11,IF(G698=Precios!$CX$12,Precios!$DA$12,IF(G698=Precios!$CX$1122,Precios!$DA$1122,IF(G698=Precios!$CX$14,Precios!$DA$14,IF(G698=Precios!$CX$15,Precios!$DA$15,IF(G698=Precios!$CX$16,Precios!$DA$16,IF(G698=Precios!$CX$17,Precios!$DA$17,IF(G698=Precios!$CX$18,Precios!$DA$18,0)))))))))))))))*H698</f>
        <v>0</v>
      </c>
      <c r="Z698" s="46"/>
      <c r="AA698" s="271"/>
    </row>
    <row r="699" spans="1:27" x14ac:dyDescent="0.25">
      <c r="A699" s="234"/>
      <c r="B699" s="40"/>
      <c r="C699" s="41"/>
      <c r="D699" s="42"/>
      <c r="E699" s="42"/>
      <c r="F699" s="42"/>
      <c r="G699" s="48"/>
      <c r="H699" s="50"/>
      <c r="I699" s="168">
        <f>IF(G699=Precios!$CX$4,Precios!$CY$4,IF(G699=Precios!$CX$5,Precios!$CY$5,IF(G699=Precios!$CX$6,Precios!$CY$6,IF(G699=Precios!$CX$7,Precios!$CY$7,IF(G699=Precios!$CX$8,Precios!$CY$8,IF(G699=Precios!$CX$9,Precios!$CY$9,IF(G699=Precios!$CX$10,Precios!$CY$10,IF(G699=Precios!$CX$11,Precios!$CY$11,IF(G699=Precios!$CX$12,Precios!$CY$12,IF(G699=Precios!$CX$1122,Precios!$CY$1122,IF(G699=Precios!$CX$14,Precios!$CY$14,IF(G699=Precios!$CX$15,Precios!$CY$15,IF(G699=Precios!$CX$16,Precios!$CY$16,IF(G699=Precios!$CX$17,Precios!$CY$17,IF(G699=Precios!$CX$18,Precios!$CY$18,0)))))))))))))))</f>
        <v>0</v>
      </c>
      <c r="J699" s="50"/>
      <c r="K699" s="169">
        <f>+IF(J699=1,I699,IF(J699=2,I699*(1-Precios!$DD$3),0))</f>
        <v>0</v>
      </c>
      <c r="L699" s="169">
        <f t="shared" si="47"/>
        <v>0</v>
      </c>
      <c r="M699" s="49"/>
      <c r="N699" s="43"/>
      <c r="O699" s="43"/>
      <c r="P699" s="43"/>
      <c r="Q699" s="43"/>
      <c r="R699" s="43"/>
      <c r="S699" s="43"/>
      <c r="T699" s="43"/>
      <c r="U699" s="91"/>
      <c r="V699" s="43"/>
      <c r="W699" s="43"/>
      <c r="X699" s="43"/>
      <c r="Y699" s="38">
        <f>IF(G699=Precios!$CX$4,Precios!$DA$4,IF(G699=Precios!$CX$5,Precios!$DA$5,IF(G699=Precios!$CX$6,Precios!$DA$6,IF(G699=Precios!$CX$7,Precios!$DA$7,IF(G699=Precios!$CX$8,Precios!$DA$8,IF(G699=Precios!$CX$9,Precios!$DA$9,IF(G699=Precios!$CX$10,Precios!$DA$10,IF(G699=Precios!$CX$11,Precios!$DA$11,IF(G699=Precios!$CX$12,Precios!$DA$12,IF(G699=Precios!$CX$1122,Precios!$DA$1122,IF(G699=Precios!$CX$14,Precios!$DA$14,IF(G699=Precios!$CX$15,Precios!$DA$15,IF(G699=Precios!$CX$16,Precios!$DA$16,IF(G699=Precios!$CX$17,Precios!$DA$17,IF(G699=Precios!$CX$18,Precios!$DA$18,0)))))))))))))))*H699</f>
        <v>0</v>
      </c>
      <c r="Z699" s="46"/>
      <c r="AA699" s="271"/>
    </row>
    <row r="700" spans="1:27" x14ac:dyDescent="0.25">
      <c r="A700" s="234"/>
      <c r="B700" s="40"/>
      <c r="C700" s="41"/>
      <c r="D700" s="42"/>
      <c r="E700" s="42"/>
      <c r="F700" s="42"/>
      <c r="G700" s="48"/>
      <c r="H700" s="50"/>
      <c r="I700" s="168">
        <f>IF(G700=Precios!$CX$4,Precios!$CY$4,IF(G700=Precios!$CX$5,Precios!$CY$5,IF(G700=Precios!$CX$6,Precios!$CY$6,IF(G700=Precios!$CX$7,Precios!$CY$7,IF(G700=Precios!$CX$8,Precios!$CY$8,IF(G700=Precios!$CX$9,Precios!$CY$9,IF(G700=Precios!$CX$10,Precios!$CY$10,IF(G700=Precios!$CX$11,Precios!$CY$11,IF(G700=Precios!$CX$12,Precios!$CY$12,IF(G700=Precios!$CX$1122,Precios!$CY$1122,IF(G700=Precios!$CX$14,Precios!$CY$14,IF(G700=Precios!$CX$15,Precios!$CY$15,IF(G700=Precios!$CX$16,Precios!$CY$16,IF(G700=Precios!$CX$17,Precios!$CY$17,IF(G700=Precios!$CX$18,Precios!$CY$18,0)))))))))))))))</f>
        <v>0</v>
      </c>
      <c r="J700" s="50"/>
      <c r="K700" s="169">
        <f>+IF(J700=1,I700,IF(J700=2,I700*(1-Precios!$DD$3),0))</f>
        <v>0</v>
      </c>
      <c r="L700" s="169">
        <f t="shared" si="47"/>
        <v>0</v>
      </c>
      <c r="M700" s="49"/>
      <c r="N700" s="43"/>
      <c r="O700" s="43"/>
      <c r="P700" s="43"/>
      <c r="Q700" s="43"/>
      <c r="R700" s="43"/>
      <c r="S700" s="43"/>
      <c r="T700" s="43"/>
      <c r="U700" s="91"/>
      <c r="V700" s="43"/>
      <c r="W700" s="43"/>
      <c r="X700" s="43"/>
      <c r="Y700" s="38">
        <f>IF(G700=Precios!$CX$4,Precios!$DA$4,IF(G700=Precios!$CX$5,Precios!$DA$5,IF(G700=Precios!$CX$6,Precios!$DA$6,IF(G700=Precios!$CX$7,Precios!$DA$7,IF(G700=Precios!$CX$8,Precios!$DA$8,IF(G700=Precios!$CX$9,Precios!$DA$9,IF(G700=Precios!$CX$10,Precios!$DA$10,IF(G700=Precios!$CX$11,Precios!$DA$11,IF(G700=Precios!$CX$12,Precios!$DA$12,IF(G700=Precios!$CX$1122,Precios!$DA$1122,IF(G700=Precios!$CX$14,Precios!$DA$14,IF(G700=Precios!$CX$15,Precios!$DA$15,IF(G700=Precios!$CX$16,Precios!$DA$16,IF(G700=Precios!$CX$17,Precios!$DA$17,IF(G700=Precios!$CX$18,Precios!$DA$18,0)))))))))))))))*H700</f>
        <v>0</v>
      </c>
      <c r="Z700" s="46"/>
      <c r="AA700" s="271"/>
    </row>
    <row r="701" spans="1:27" ht="15.75" thickBot="1" x14ac:dyDescent="0.3">
      <c r="A701" s="236"/>
      <c r="B701" s="237"/>
      <c r="C701" s="247"/>
      <c r="D701" s="239"/>
      <c r="E701" s="239"/>
      <c r="F701" s="239"/>
      <c r="G701" s="240"/>
      <c r="H701" s="241"/>
      <c r="I701" s="242">
        <f>IF(G701=Precios!$CX$4,Precios!$CY$4,IF(G701=Precios!$CX$5,Precios!$CY$5,IF(G701=Precios!$CX$6,Precios!$CY$6,IF(G701=Precios!$CX$7,Precios!$CY$7,IF(G701=Precios!$CX$8,Precios!$CY$8,IF(G701=Precios!$CX$9,Precios!$CY$9,IF(G701=Precios!$CX$10,Precios!$CY$10,IF(G701=Precios!$CX$11,Precios!$CY$11,IF(G701=Precios!$CX$12,Precios!$CY$12,IF(G701=Precios!$CX$1122,Precios!$CY$1122,IF(G701=Precios!$CX$14,Precios!$CY$14,IF(G701=Precios!$CX$15,Precios!$CY$15,IF(G701=Precios!$CX$16,Precios!$CY$16,IF(G701=Precios!$CX$17,Precios!$CY$17,IF(G701=Precios!$CX$18,Precios!$CY$18,0)))))))))))))))</f>
        <v>0</v>
      </c>
      <c r="J701" s="241"/>
      <c r="K701" s="243">
        <f>+IF(J701=1,I701,IF(J701=2,I701*(1-Precios!$DD$3),0))</f>
        <v>0</v>
      </c>
      <c r="L701" s="243">
        <f t="shared" si="47"/>
        <v>0</v>
      </c>
      <c r="M701" s="272"/>
      <c r="N701" s="273"/>
      <c r="O701" s="273"/>
      <c r="P701" s="273"/>
      <c r="Q701" s="273"/>
      <c r="R701" s="273"/>
      <c r="S701" s="273"/>
      <c r="T701" s="273"/>
      <c r="U701" s="274"/>
      <c r="V701" s="273"/>
      <c r="W701" s="273"/>
      <c r="X701" s="273"/>
      <c r="Y701" s="281">
        <f>IF(G701=Precios!$CX$4,Precios!$DA$4,IF(G701=Precios!$CX$5,Precios!$DA$5,IF(G701=Precios!$CX$6,Precios!$DA$6,IF(G701=Precios!$CX$7,Precios!$DA$7,IF(G701=Precios!$CX$8,Precios!$DA$8,IF(G701=Precios!$CX$9,Precios!$DA$9,IF(G701=Precios!$CX$10,Precios!$DA$10,IF(G701=Precios!$CX$11,Precios!$DA$11,IF(G701=Precios!$CX$12,Precios!$DA$12,IF(G701=Precios!$CX$1122,Precios!$DA$1122,IF(G701=Precios!$CX$14,Precios!$DA$14,IF(G701=Precios!$CX$15,Precios!$DA$15,IF(G701=Precios!$CX$16,Precios!$DA$16,IF(G701=Precios!$CX$17,Precios!$DA$17,IF(G701=Precios!$CX$18,Precios!$DA$18,0)))))))))))))))*H701</f>
        <v>0</v>
      </c>
      <c r="Z701" s="275"/>
      <c r="AA701" s="276"/>
    </row>
    <row r="702" spans="1:27" x14ac:dyDescent="0.25">
      <c r="A702" s="225"/>
      <c r="B702" s="226"/>
      <c r="C702" s="227"/>
      <c r="D702" s="228"/>
      <c r="E702" s="228"/>
      <c r="F702" s="228"/>
      <c r="G702" s="230"/>
      <c r="H702" s="231"/>
      <c r="I702" s="232">
        <f>IF(G702=Precios!$CX$4,Precios!$CY$4,IF(G702=Precios!$CX$5,Precios!$CY$5,IF(G702=Precios!$CX$6,Precios!$CY$6,IF(G702=Precios!$CX$7,Precios!$CY$7,IF(G702=Precios!$CX$8,Precios!$CY$8,IF(G702=Precios!$CX$9,Precios!$CY$9,IF(G702=Precios!$CX$10,Precios!$CY$10,IF(G702=Precios!$CX$11,Precios!$CY$11,IF(G702=Precios!$CX$12,Precios!$CY$12,IF(G702=Precios!$CX$1122,Precios!$CY$1122,IF(G702=Precios!$CX$14,Precios!$CY$14,IF(G702=Precios!$CX$15,Precios!$CY$15,IF(G702=Precios!$CX$16,Precios!$CY$16,IF(G702=Precios!$CX$17,Precios!$CY$17,IF(G702=Precios!$CX$18,Precios!$CY$18,0)))))))))))))))</f>
        <v>0</v>
      </c>
      <c r="J702" s="230"/>
      <c r="K702" s="233">
        <f>+IF(J702=1,I702,IF(J702=2,I702*(1-Precios!$DD$3),0))</f>
        <v>0</v>
      </c>
      <c r="L702" s="233">
        <f t="shared" si="47"/>
        <v>0</v>
      </c>
      <c r="M702" s="259">
        <f>+SUM(L702:L706)</f>
        <v>0</v>
      </c>
      <c r="N702" s="260">
        <f>+M702+P702+R702+S702</f>
        <v>0</v>
      </c>
      <c r="O702" s="261">
        <f>+IF(J702=1,N702*$O$641,0)</f>
        <v>0</v>
      </c>
      <c r="P702" s="262"/>
      <c r="Q702" s="263">
        <f>+N702-SUM(O702:P702)</f>
        <v>0</v>
      </c>
      <c r="R702" s="262"/>
      <c r="S702" s="262"/>
      <c r="T702" s="262"/>
      <c r="U702" s="264" t="e">
        <f>+(+O702+#REF!)/M702</f>
        <v>#REF!</v>
      </c>
      <c r="V702" s="265">
        <f>+Q702-SUM(R702:T702)</f>
        <v>0</v>
      </c>
      <c r="W702" s="266">
        <f>IF(J702=2,V702,0)</f>
        <v>0</v>
      </c>
      <c r="X702" s="267">
        <f>IF(J702=1,V702,0)</f>
        <v>0</v>
      </c>
      <c r="Y702" s="268">
        <f>IF(G702=Precios!$CX$4,Precios!$DA$4,IF(G702=Precios!$CX$5,Precios!$DA$5,IF(G702=Precios!$CX$6,Precios!$DA$6,IF(G702=Precios!$CX$7,Precios!$DA$7,IF(G702=Precios!$CX$8,Precios!$DA$8,IF(G702=Precios!$CX$9,Precios!$DA$9,IF(G702=Precios!$CX$10,Precios!$DA$10,IF(G702=Precios!$CX$11,Precios!$DA$11,IF(G702=Precios!$CX$12,Precios!$DA$12,IF(G702=Precios!$CX$1122,Precios!$DA$1122,IF(G702=Precios!$CX$14,Precios!$DA$14,IF(G702=Precios!$CX$15,Precios!$DA$15,IF(G702=Precios!$CX$16,Precios!$DA$16,IF(G702=Precios!$CX$17,Precios!$DA$17,IF(G702=Precios!$CX$18,Precios!$DA$18,0)))))))))))))))*H702</f>
        <v>0</v>
      </c>
      <c r="Z702" s="269">
        <f>+V702-SUM(Y702:Y706)</f>
        <v>0</v>
      </c>
      <c r="AA702" s="270" t="e">
        <f>+Z702/M702</f>
        <v>#DIV/0!</v>
      </c>
    </row>
    <row r="703" spans="1:27" x14ac:dyDescent="0.25">
      <c r="A703" s="234"/>
      <c r="B703" s="40"/>
      <c r="C703" s="41"/>
      <c r="D703" s="42"/>
      <c r="E703" s="42"/>
      <c r="F703" s="42"/>
      <c r="G703" s="48"/>
      <c r="H703" s="50"/>
      <c r="I703" s="168">
        <f>IF(G703=Precios!$CX$4,Precios!$CY$4,IF(G703=Precios!$CX$5,Precios!$CY$5,IF(G703=Precios!$CX$6,Precios!$CY$6,IF(G703=Precios!$CX$7,Precios!$CY$7,IF(G703=Precios!$CX$8,Precios!$CY$8,IF(G703=Precios!$CX$9,Precios!$CY$9,IF(G703=Precios!$CX$10,Precios!$CY$10,IF(G703=Precios!$CX$11,Precios!$CY$11,IF(G703=Precios!$CX$12,Precios!$CY$12,IF(G703=Precios!$CX$1122,Precios!$CY$1122,IF(G703=Precios!$CX$14,Precios!$CY$14,IF(G703=Precios!$CX$15,Precios!$CY$15,IF(G703=Precios!$CX$16,Precios!$CY$16,IF(G703=Precios!$CX$17,Precios!$CY$17,IF(G703=Precios!$CX$18,Precios!$CY$18,0)))))))))))))))</f>
        <v>0</v>
      </c>
      <c r="J703" s="50"/>
      <c r="K703" s="169">
        <f>+IF(J703=1,I703,IF(J703=2,I703*(1-Precios!$DD$3),0))</f>
        <v>0</v>
      </c>
      <c r="L703" s="169">
        <f t="shared" si="47"/>
        <v>0</v>
      </c>
      <c r="M703" s="49"/>
      <c r="N703" s="43"/>
      <c r="O703" s="43"/>
      <c r="P703" s="43"/>
      <c r="Q703" s="43"/>
      <c r="R703" s="43"/>
      <c r="S703" s="43"/>
      <c r="T703" s="43"/>
      <c r="U703" s="91"/>
      <c r="V703" s="43"/>
      <c r="W703" s="43"/>
      <c r="X703" s="43"/>
      <c r="Y703" s="38">
        <f>IF(G703=Precios!$CX$4,Precios!$DA$4,IF(G703=Precios!$CX$5,Precios!$DA$5,IF(G703=Precios!$CX$6,Precios!$DA$6,IF(G703=Precios!$CX$7,Precios!$DA$7,IF(G703=Precios!$CX$8,Precios!$DA$8,IF(G703=Precios!$CX$9,Precios!$DA$9,IF(G703=Precios!$CX$10,Precios!$DA$10,IF(G703=Precios!$CX$11,Precios!$DA$11,IF(G703=Precios!$CX$12,Precios!$DA$12,IF(G703=Precios!$CX$1122,Precios!$DA$1122,IF(G703=Precios!$CX$14,Precios!$DA$14,IF(G703=Precios!$CX$15,Precios!$DA$15,IF(G703=Precios!$CX$16,Precios!$DA$16,IF(G703=Precios!$CX$17,Precios!$DA$17,IF(G703=Precios!$CX$18,Precios!$DA$18,0)))))))))))))))*H703</f>
        <v>0</v>
      </c>
      <c r="Z703" s="46"/>
      <c r="AA703" s="271"/>
    </row>
    <row r="704" spans="1:27" x14ac:dyDescent="0.25">
      <c r="A704" s="234"/>
      <c r="B704" s="40"/>
      <c r="C704" s="41"/>
      <c r="D704" s="42"/>
      <c r="E704" s="42"/>
      <c r="F704" s="42"/>
      <c r="G704" s="48"/>
      <c r="H704" s="50"/>
      <c r="I704" s="168">
        <f>IF(G704=Precios!$CX$4,Precios!$CY$4,IF(G704=Precios!$CX$5,Precios!$CY$5,IF(G704=Precios!$CX$6,Precios!$CY$6,IF(G704=Precios!$CX$7,Precios!$CY$7,IF(G704=Precios!$CX$8,Precios!$CY$8,IF(G704=Precios!$CX$9,Precios!$CY$9,IF(G704=Precios!$CX$10,Precios!$CY$10,IF(G704=Precios!$CX$11,Precios!$CY$11,IF(G704=Precios!$CX$12,Precios!$CY$12,IF(G704=Precios!$CX$1122,Precios!$CY$1122,IF(G704=Precios!$CX$14,Precios!$CY$14,IF(G704=Precios!$CX$15,Precios!$CY$15,IF(G704=Precios!$CX$16,Precios!$CY$16,IF(G704=Precios!$CX$17,Precios!$CY$17,IF(G704=Precios!$CX$18,Precios!$CY$18,0)))))))))))))))</f>
        <v>0</v>
      </c>
      <c r="J704" s="50"/>
      <c r="K704" s="169">
        <f>+IF(J704=1,I704,IF(J704=2,I704*(1-Precios!$DD$3),0))</f>
        <v>0</v>
      </c>
      <c r="L704" s="169">
        <f t="shared" si="47"/>
        <v>0</v>
      </c>
      <c r="M704" s="49"/>
      <c r="N704" s="43"/>
      <c r="O704" s="43"/>
      <c r="P704" s="43"/>
      <c r="Q704" s="43"/>
      <c r="R704" s="43"/>
      <c r="S704" s="43"/>
      <c r="T704" s="43"/>
      <c r="U704" s="91"/>
      <c r="V704" s="43"/>
      <c r="W704" s="43"/>
      <c r="X704" s="43"/>
      <c r="Y704" s="38">
        <f>IF(G704=Precios!$CX$4,Precios!$DA$4,IF(G704=Precios!$CX$5,Precios!$DA$5,IF(G704=Precios!$CX$6,Precios!$DA$6,IF(G704=Precios!$CX$7,Precios!$DA$7,IF(G704=Precios!$CX$8,Precios!$DA$8,IF(G704=Precios!$CX$9,Precios!$DA$9,IF(G704=Precios!$CX$10,Precios!$DA$10,IF(G704=Precios!$CX$11,Precios!$DA$11,IF(G704=Precios!$CX$12,Precios!$DA$12,IF(G704=Precios!$CX$1122,Precios!$DA$1122,IF(G704=Precios!$CX$14,Precios!$DA$14,IF(G704=Precios!$CX$15,Precios!$DA$15,IF(G704=Precios!$CX$16,Precios!$DA$16,IF(G704=Precios!$CX$17,Precios!$DA$17,IF(G704=Precios!$CX$18,Precios!$DA$18,0)))))))))))))))*H704</f>
        <v>0</v>
      </c>
      <c r="Z704" s="46"/>
      <c r="AA704" s="271"/>
    </row>
    <row r="705" spans="1:27" x14ac:dyDescent="0.25">
      <c r="A705" s="234"/>
      <c r="B705" s="40"/>
      <c r="C705" s="41"/>
      <c r="D705" s="42"/>
      <c r="E705" s="42"/>
      <c r="F705" s="42"/>
      <c r="G705" s="48"/>
      <c r="H705" s="50"/>
      <c r="I705" s="168">
        <f>IF(G705=Precios!$CX$4,Precios!$CY$4,IF(G705=Precios!$CX$5,Precios!$CY$5,IF(G705=Precios!$CX$6,Precios!$CY$6,IF(G705=Precios!$CX$7,Precios!$CY$7,IF(G705=Precios!$CX$8,Precios!$CY$8,IF(G705=Precios!$CX$9,Precios!$CY$9,IF(G705=Precios!$CX$10,Precios!$CY$10,IF(G705=Precios!$CX$11,Precios!$CY$11,IF(G705=Precios!$CX$12,Precios!$CY$12,IF(G705=Precios!$CX$1122,Precios!$CY$1122,IF(G705=Precios!$CX$14,Precios!$CY$14,IF(G705=Precios!$CX$15,Precios!$CY$15,IF(G705=Precios!$CX$16,Precios!$CY$16,IF(G705=Precios!$CX$17,Precios!$CY$17,IF(G705=Precios!$CX$18,Precios!$CY$18,0)))))))))))))))</f>
        <v>0</v>
      </c>
      <c r="J705" s="50"/>
      <c r="K705" s="169">
        <f>+IF(J705=1,I705,IF(J705=2,I705*(1-Precios!$DD$3),0))</f>
        <v>0</v>
      </c>
      <c r="L705" s="169">
        <f t="shared" si="47"/>
        <v>0</v>
      </c>
      <c r="M705" s="49"/>
      <c r="N705" s="43"/>
      <c r="O705" s="43"/>
      <c r="P705" s="43"/>
      <c r="Q705" s="43"/>
      <c r="R705" s="43"/>
      <c r="S705" s="43"/>
      <c r="T705" s="43"/>
      <c r="U705" s="91"/>
      <c r="V705" s="43"/>
      <c r="W705" s="43"/>
      <c r="X705" s="43"/>
      <c r="Y705" s="38">
        <f>IF(G705=Precios!$CX$4,Precios!$DA$4,IF(G705=Precios!$CX$5,Precios!$DA$5,IF(G705=Precios!$CX$6,Precios!$DA$6,IF(G705=Precios!$CX$7,Precios!$DA$7,IF(G705=Precios!$CX$8,Precios!$DA$8,IF(G705=Precios!$CX$9,Precios!$DA$9,IF(G705=Precios!$CX$10,Precios!$DA$10,IF(G705=Precios!$CX$11,Precios!$DA$11,IF(G705=Precios!$CX$12,Precios!$DA$12,IF(G705=Precios!$CX$1122,Precios!$DA$1122,IF(G705=Precios!$CX$14,Precios!$DA$14,IF(G705=Precios!$CX$15,Precios!$DA$15,IF(G705=Precios!$CX$16,Precios!$DA$16,IF(G705=Precios!$CX$17,Precios!$DA$17,IF(G705=Precios!$CX$18,Precios!$DA$18,0)))))))))))))))*H705</f>
        <v>0</v>
      </c>
      <c r="Z705" s="46"/>
      <c r="AA705" s="271"/>
    </row>
    <row r="706" spans="1:27" ht="15.75" thickBot="1" x14ac:dyDescent="0.3">
      <c r="A706" s="236"/>
      <c r="B706" s="237"/>
      <c r="C706" s="247"/>
      <c r="D706" s="239"/>
      <c r="E706" s="239"/>
      <c r="F706" s="239"/>
      <c r="G706" s="240"/>
      <c r="H706" s="241"/>
      <c r="I706" s="242">
        <f>IF(G706=Precios!$CX$4,Precios!$CY$4,IF(G706=Precios!$CX$5,Precios!$CY$5,IF(G706=Precios!$CX$6,Precios!$CY$6,IF(G706=Precios!$CX$7,Precios!$CY$7,IF(G706=Precios!$CX$8,Precios!$CY$8,IF(G706=Precios!$CX$9,Precios!$CY$9,IF(G706=Precios!$CX$10,Precios!$CY$10,IF(G706=Precios!$CX$11,Precios!$CY$11,IF(G706=Precios!$CX$12,Precios!$CY$12,IF(G706=Precios!$CX$1122,Precios!$CY$1122,IF(G706=Precios!$CX$14,Precios!$CY$14,IF(G706=Precios!$CX$15,Precios!$CY$15,IF(G706=Precios!$CX$16,Precios!$CY$16,IF(G706=Precios!$CX$17,Precios!$CY$17,IF(G706=Precios!$CX$18,Precios!$CY$18,0)))))))))))))))</f>
        <v>0</v>
      </c>
      <c r="J706" s="241"/>
      <c r="K706" s="243">
        <f>+IF(J706=1,I706,IF(J706=2,I706*(1-Precios!$DD$3),0))</f>
        <v>0</v>
      </c>
      <c r="L706" s="243">
        <f t="shared" si="47"/>
        <v>0</v>
      </c>
      <c r="M706" s="272"/>
      <c r="N706" s="273"/>
      <c r="O706" s="273"/>
      <c r="P706" s="273"/>
      <c r="Q706" s="273"/>
      <c r="R706" s="273"/>
      <c r="S706" s="273"/>
      <c r="T706" s="273"/>
      <c r="U706" s="274"/>
      <c r="V706" s="273"/>
      <c r="W706" s="273"/>
      <c r="X706" s="273"/>
      <c r="Y706" s="281">
        <f>IF(G706=Precios!$CX$4,Precios!$DA$4,IF(G706=Precios!$CX$5,Precios!$DA$5,IF(G706=Precios!$CX$6,Precios!$DA$6,IF(G706=Precios!$CX$7,Precios!$DA$7,IF(G706=Precios!$CX$8,Precios!$DA$8,IF(G706=Precios!$CX$9,Precios!$DA$9,IF(G706=Precios!$CX$10,Precios!$DA$10,IF(G706=Precios!$CX$11,Precios!$DA$11,IF(G706=Precios!$CX$12,Precios!$DA$12,IF(G706=Precios!$CX$1122,Precios!$DA$1122,IF(G706=Precios!$CX$14,Precios!$DA$14,IF(G706=Precios!$CX$15,Precios!$DA$15,IF(G706=Precios!$CX$16,Precios!$DA$16,IF(G706=Precios!$CX$17,Precios!$DA$17,IF(G706=Precios!$CX$18,Precios!$DA$18,0)))))))))))))))*H706</f>
        <v>0</v>
      </c>
      <c r="Z706" s="275"/>
      <c r="AA706" s="276"/>
    </row>
    <row r="707" spans="1:27" x14ac:dyDescent="0.25">
      <c r="A707" s="225"/>
      <c r="B707" s="226"/>
      <c r="C707" s="227"/>
      <c r="D707" s="228"/>
      <c r="E707" s="228"/>
      <c r="F707" s="228"/>
      <c r="G707" s="230"/>
      <c r="H707" s="231"/>
      <c r="I707" s="232">
        <f>IF(G707=Precios!$CX$4,Precios!$CY$4,IF(G707=Precios!$CX$5,Precios!$CY$5,IF(G707=Precios!$CX$6,Precios!$CY$6,IF(G707=Precios!$CX$7,Precios!$CY$7,IF(G707=Precios!$CX$8,Precios!$CY$8,IF(G707=Precios!$CX$9,Precios!$CY$9,IF(G707=Precios!$CX$10,Precios!$CY$10,IF(G707=Precios!$CX$11,Precios!$CY$11,IF(G707=Precios!$CX$12,Precios!$CY$12,IF(G707=Precios!$CX$1122,Precios!$CY$1122,IF(G707=Precios!$CX$14,Precios!$CY$14,IF(G707=Precios!$CX$15,Precios!$CY$15,IF(G707=Precios!$CX$16,Precios!$CY$16,IF(G707=Precios!$CX$17,Precios!$CY$17,IF(G707=Precios!$CX$18,Precios!$CY$18,0)))))))))))))))</f>
        <v>0</v>
      </c>
      <c r="J707" s="230"/>
      <c r="K707" s="233">
        <f>+IF(J707=1,I707,IF(J707=2,I707*(1-Precios!$DD$3),0))</f>
        <v>0</v>
      </c>
      <c r="L707" s="233">
        <f t="shared" si="47"/>
        <v>0</v>
      </c>
      <c r="M707" s="259">
        <f>+SUM(L707:L711)</f>
        <v>0</v>
      </c>
      <c r="N707" s="260">
        <f>+M707+P707+R707+S707</f>
        <v>0</v>
      </c>
      <c r="O707" s="261">
        <f>+IF(J707=1,N707*$O$641,0)</f>
        <v>0</v>
      </c>
      <c r="P707" s="262"/>
      <c r="Q707" s="263">
        <f>+N707-SUM(O707:P707)</f>
        <v>0</v>
      </c>
      <c r="R707" s="262"/>
      <c r="S707" s="262"/>
      <c r="T707" s="262"/>
      <c r="U707" s="264" t="e">
        <f>+(+O707+#REF!)/M707</f>
        <v>#REF!</v>
      </c>
      <c r="V707" s="265">
        <f>+Q707-SUM(R707:T707)</f>
        <v>0</v>
      </c>
      <c r="W707" s="266">
        <f>IF(J707=2,V707,0)</f>
        <v>0</v>
      </c>
      <c r="X707" s="267">
        <f>IF(J707=1,V707,0)</f>
        <v>0</v>
      </c>
      <c r="Y707" s="268">
        <f>IF(G707=Precios!$CX$4,Precios!$DA$4,IF(G707=Precios!$CX$5,Precios!$DA$5,IF(G707=Precios!$CX$6,Precios!$DA$6,IF(G707=Precios!$CX$7,Precios!$DA$7,IF(G707=Precios!$CX$8,Precios!$DA$8,IF(G707=Precios!$CX$9,Precios!$DA$9,IF(G707=Precios!$CX$10,Precios!$DA$10,IF(G707=Precios!$CX$11,Precios!$DA$11,IF(G707=Precios!$CX$12,Precios!$DA$12,IF(G707=Precios!$CX$1122,Precios!$DA$1122,IF(G707=Precios!$CX$14,Precios!$DA$14,IF(G707=Precios!$CX$15,Precios!$DA$15,IF(G707=Precios!$CX$16,Precios!$DA$16,IF(G707=Precios!$CX$17,Precios!$DA$17,IF(G707=Precios!$CX$18,Precios!$DA$18,0)))))))))))))))*H707</f>
        <v>0</v>
      </c>
      <c r="Z707" s="269">
        <f>+V707-SUM(Y707:Y711)</f>
        <v>0</v>
      </c>
      <c r="AA707" s="270" t="e">
        <f>+Z707/M707</f>
        <v>#DIV/0!</v>
      </c>
    </row>
    <row r="708" spans="1:27" x14ac:dyDescent="0.25">
      <c r="A708" s="234"/>
      <c r="B708" s="40"/>
      <c r="C708" s="41"/>
      <c r="D708" s="42"/>
      <c r="E708" s="42"/>
      <c r="F708" s="42"/>
      <c r="G708" s="48"/>
      <c r="H708" s="50"/>
      <c r="I708" s="168">
        <f>IF(G708=Precios!$CX$4,Precios!$CY$4,IF(G708=Precios!$CX$5,Precios!$CY$5,IF(G708=Precios!$CX$6,Precios!$CY$6,IF(G708=Precios!$CX$7,Precios!$CY$7,IF(G708=Precios!$CX$8,Precios!$CY$8,IF(G708=Precios!$CX$9,Precios!$CY$9,IF(G708=Precios!$CX$10,Precios!$CY$10,IF(G708=Precios!$CX$11,Precios!$CY$11,IF(G708=Precios!$CX$12,Precios!$CY$12,IF(G708=Precios!$CX$1122,Precios!$CY$1122,IF(G708=Precios!$CX$14,Precios!$CY$14,IF(G708=Precios!$CX$15,Precios!$CY$15,IF(G708=Precios!$CX$16,Precios!$CY$16,IF(G708=Precios!$CX$17,Precios!$CY$17,IF(G708=Precios!$CX$18,Precios!$CY$18,0)))))))))))))))</f>
        <v>0</v>
      </c>
      <c r="J708" s="50"/>
      <c r="K708" s="169">
        <f>+IF(J708=1,I708,IF(J708=2,I708*(1-Precios!$DD$3),0))</f>
        <v>0</v>
      </c>
      <c r="L708" s="169">
        <f t="shared" si="47"/>
        <v>0</v>
      </c>
      <c r="M708" s="49"/>
      <c r="N708" s="43"/>
      <c r="O708" s="43"/>
      <c r="P708" s="43"/>
      <c r="Q708" s="43"/>
      <c r="R708" s="43"/>
      <c r="S708" s="43"/>
      <c r="T708" s="43"/>
      <c r="U708" s="91"/>
      <c r="V708" s="43"/>
      <c r="W708" s="43"/>
      <c r="X708" s="43"/>
      <c r="Y708" s="38">
        <f>IF(G708=Precios!$CX$4,Precios!$DA$4,IF(G708=Precios!$CX$5,Precios!$DA$5,IF(G708=Precios!$CX$6,Precios!$DA$6,IF(G708=Precios!$CX$7,Precios!$DA$7,IF(G708=Precios!$CX$8,Precios!$DA$8,IF(G708=Precios!$CX$9,Precios!$DA$9,IF(G708=Precios!$CX$10,Precios!$DA$10,IF(G708=Precios!$CX$11,Precios!$DA$11,IF(G708=Precios!$CX$12,Precios!$DA$12,IF(G708=Precios!$CX$1122,Precios!$DA$1122,IF(G708=Precios!$CX$14,Precios!$DA$14,IF(G708=Precios!$CX$15,Precios!$DA$15,IF(G708=Precios!$CX$16,Precios!$DA$16,IF(G708=Precios!$CX$17,Precios!$DA$17,IF(G708=Precios!$CX$18,Precios!$DA$18,0)))))))))))))))*H708</f>
        <v>0</v>
      </c>
      <c r="Z708" s="46"/>
      <c r="AA708" s="271"/>
    </row>
    <row r="709" spans="1:27" x14ac:dyDescent="0.25">
      <c r="A709" s="234"/>
      <c r="B709" s="40"/>
      <c r="C709" s="41"/>
      <c r="D709" s="42"/>
      <c r="E709" s="42"/>
      <c r="F709" s="42"/>
      <c r="G709" s="48"/>
      <c r="H709" s="50"/>
      <c r="I709" s="168">
        <f>IF(G709=Precios!$CX$4,Precios!$CY$4,IF(G709=Precios!$CX$5,Precios!$CY$5,IF(G709=Precios!$CX$6,Precios!$CY$6,IF(G709=Precios!$CX$7,Precios!$CY$7,IF(G709=Precios!$CX$8,Precios!$CY$8,IF(G709=Precios!$CX$9,Precios!$CY$9,IF(G709=Precios!$CX$10,Precios!$CY$10,IF(G709=Precios!$CX$11,Precios!$CY$11,IF(G709=Precios!$CX$12,Precios!$CY$12,IF(G709=Precios!$CX$1122,Precios!$CY$1122,IF(G709=Precios!$CX$14,Precios!$CY$14,IF(G709=Precios!$CX$15,Precios!$CY$15,IF(G709=Precios!$CX$16,Precios!$CY$16,IF(G709=Precios!$CX$17,Precios!$CY$17,IF(G709=Precios!$CX$18,Precios!$CY$18,0)))))))))))))))</f>
        <v>0</v>
      </c>
      <c r="J709" s="50"/>
      <c r="K709" s="169">
        <f>+IF(J709=1,I709,IF(J709=2,I709*(1-Precios!$DD$3),0))</f>
        <v>0</v>
      </c>
      <c r="L709" s="169">
        <f t="shared" si="47"/>
        <v>0</v>
      </c>
      <c r="M709" s="49"/>
      <c r="N709" s="43"/>
      <c r="O709" s="43"/>
      <c r="P709" s="43"/>
      <c r="Q709" s="43"/>
      <c r="R709" s="43"/>
      <c r="S709" s="43"/>
      <c r="T709" s="43"/>
      <c r="U709" s="91"/>
      <c r="V709" s="43"/>
      <c r="W709" s="43"/>
      <c r="X709" s="43"/>
      <c r="Y709" s="38">
        <f>IF(G709=Precios!$CX$4,Precios!$DA$4,IF(G709=Precios!$CX$5,Precios!$DA$5,IF(G709=Precios!$CX$6,Precios!$DA$6,IF(G709=Precios!$CX$7,Precios!$DA$7,IF(G709=Precios!$CX$8,Precios!$DA$8,IF(G709=Precios!$CX$9,Precios!$DA$9,IF(G709=Precios!$CX$10,Precios!$DA$10,IF(G709=Precios!$CX$11,Precios!$DA$11,IF(G709=Precios!$CX$12,Precios!$DA$12,IF(G709=Precios!$CX$1122,Precios!$DA$1122,IF(G709=Precios!$CX$14,Precios!$DA$14,IF(G709=Precios!$CX$15,Precios!$DA$15,IF(G709=Precios!$CX$16,Precios!$DA$16,IF(G709=Precios!$CX$17,Precios!$DA$17,IF(G709=Precios!$CX$18,Precios!$DA$18,0)))))))))))))))*H709</f>
        <v>0</v>
      </c>
      <c r="Z709" s="46"/>
      <c r="AA709" s="271"/>
    </row>
    <row r="710" spans="1:27" x14ac:dyDescent="0.25">
      <c r="A710" s="234"/>
      <c r="B710" s="40"/>
      <c r="C710" s="41"/>
      <c r="D710" s="42"/>
      <c r="E710" s="42"/>
      <c r="F710" s="42"/>
      <c r="G710" s="48"/>
      <c r="H710" s="50"/>
      <c r="I710" s="168">
        <f>IF(G710=Precios!$CX$4,Precios!$CY$4,IF(G710=Precios!$CX$5,Precios!$CY$5,IF(G710=Precios!$CX$6,Precios!$CY$6,IF(G710=Precios!$CX$7,Precios!$CY$7,IF(G710=Precios!$CX$8,Precios!$CY$8,IF(G710=Precios!$CX$9,Precios!$CY$9,IF(G710=Precios!$CX$10,Precios!$CY$10,IF(G710=Precios!$CX$11,Precios!$CY$11,IF(G710=Precios!$CX$12,Precios!$CY$12,IF(G710=Precios!$CX$1122,Precios!$CY$1122,IF(G710=Precios!$CX$14,Precios!$CY$14,IF(G710=Precios!$CX$15,Precios!$CY$15,IF(G710=Precios!$CX$16,Precios!$CY$16,IF(G710=Precios!$CX$17,Precios!$CY$17,IF(G710=Precios!$CX$18,Precios!$CY$18,0)))))))))))))))</f>
        <v>0</v>
      </c>
      <c r="J710" s="50"/>
      <c r="K710" s="169">
        <f>+IF(J710=1,I710,IF(J710=2,I710*(1-Precios!$DD$3),0))</f>
        <v>0</v>
      </c>
      <c r="L710" s="169">
        <f t="shared" si="47"/>
        <v>0</v>
      </c>
      <c r="M710" s="49"/>
      <c r="N710" s="43"/>
      <c r="O710" s="43"/>
      <c r="P710" s="43"/>
      <c r="Q710" s="43"/>
      <c r="R710" s="43"/>
      <c r="S710" s="43"/>
      <c r="T710" s="43"/>
      <c r="U710" s="91"/>
      <c r="V710" s="43"/>
      <c r="W710" s="43"/>
      <c r="X710" s="43"/>
      <c r="Y710" s="38">
        <f>IF(G710=Precios!$CX$4,Precios!$DA$4,IF(G710=Precios!$CX$5,Precios!$DA$5,IF(G710=Precios!$CX$6,Precios!$DA$6,IF(G710=Precios!$CX$7,Precios!$DA$7,IF(G710=Precios!$CX$8,Precios!$DA$8,IF(G710=Precios!$CX$9,Precios!$DA$9,IF(G710=Precios!$CX$10,Precios!$DA$10,IF(G710=Precios!$CX$11,Precios!$DA$11,IF(G710=Precios!$CX$12,Precios!$DA$12,IF(G710=Precios!$CX$1122,Precios!$DA$1122,IF(G710=Precios!$CX$14,Precios!$DA$14,IF(G710=Precios!$CX$15,Precios!$DA$15,IF(G710=Precios!$CX$16,Precios!$DA$16,IF(G710=Precios!$CX$17,Precios!$DA$17,IF(G710=Precios!$CX$18,Precios!$DA$18,0)))))))))))))))*H710</f>
        <v>0</v>
      </c>
      <c r="Z710" s="46"/>
      <c r="AA710" s="271"/>
    </row>
    <row r="711" spans="1:27" ht="15.75" thickBot="1" x14ac:dyDescent="0.3">
      <c r="A711" s="236"/>
      <c r="B711" s="237"/>
      <c r="C711" s="247"/>
      <c r="D711" s="239"/>
      <c r="E711" s="239"/>
      <c r="F711" s="239"/>
      <c r="G711" s="240"/>
      <c r="H711" s="241"/>
      <c r="I711" s="242">
        <f>IF(G711=Precios!$CX$4,Precios!$CY$4,IF(G711=Precios!$CX$5,Precios!$CY$5,IF(G711=Precios!$CX$6,Precios!$CY$6,IF(G711=Precios!$CX$7,Precios!$CY$7,IF(G711=Precios!$CX$8,Precios!$CY$8,IF(G711=Precios!$CX$9,Precios!$CY$9,IF(G711=Precios!$CX$10,Precios!$CY$10,IF(G711=Precios!$CX$11,Precios!$CY$11,IF(G711=Precios!$CX$12,Precios!$CY$12,IF(G711=Precios!$CX$1122,Precios!$CY$1122,IF(G711=Precios!$CX$14,Precios!$CY$14,IF(G711=Precios!$CX$15,Precios!$CY$15,IF(G711=Precios!$CX$16,Precios!$CY$16,IF(G711=Precios!$CX$17,Precios!$CY$17,IF(G711=Precios!$CX$18,Precios!$CY$18,0)))))))))))))))</f>
        <v>0</v>
      </c>
      <c r="J711" s="241"/>
      <c r="K711" s="243">
        <f>+IF(J711=1,I711,IF(J711=2,I711*(1-Precios!$DD$3),0))</f>
        <v>0</v>
      </c>
      <c r="L711" s="243">
        <f t="shared" si="47"/>
        <v>0</v>
      </c>
      <c r="M711" s="272"/>
      <c r="N711" s="273"/>
      <c r="O711" s="273"/>
      <c r="P711" s="273"/>
      <c r="Q711" s="273"/>
      <c r="R711" s="273"/>
      <c r="S711" s="273"/>
      <c r="T711" s="273"/>
      <c r="U711" s="274"/>
      <c r="V711" s="273"/>
      <c r="W711" s="273"/>
      <c r="X711" s="273"/>
      <c r="Y711" s="281">
        <f>IF(G711=Precios!$CX$4,Precios!$DA$4,IF(G711=Precios!$CX$5,Precios!$DA$5,IF(G711=Precios!$CX$6,Precios!$DA$6,IF(G711=Precios!$CX$7,Precios!$DA$7,IF(G711=Precios!$CX$8,Precios!$DA$8,IF(G711=Precios!$CX$9,Precios!$DA$9,IF(G711=Precios!$CX$10,Precios!$DA$10,IF(G711=Precios!$CX$11,Precios!$DA$11,IF(G711=Precios!$CX$12,Precios!$DA$12,IF(G711=Precios!$CX$1122,Precios!$DA$1122,IF(G711=Precios!$CX$14,Precios!$DA$14,IF(G711=Precios!$CX$15,Precios!$DA$15,IF(G711=Precios!$CX$16,Precios!$DA$16,IF(G711=Precios!$CX$17,Precios!$DA$17,IF(G711=Precios!$CX$18,Precios!$DA$18,0)))))))))))))))*H711</f>
        <v>0</v>
      </c>
      <c r="Z711" s="275"/>
      <c r="AA711" s="276"/>
    </row>
    <row r="712" spans="1:27" x14ac:dyDescent="0.25">
      <c r="A712" s="225"/>
      <c r="B712" s="226"/>
      <c r="C712" s="227"/>
      <c r="D712" s="228"/>
      <c r="E712" s="228"/>
      <c r="F712" s="228"/>
      <c r="G712" s="230"/>
      <c r="H712" s="231"/>
      <c r="I712" s="232">
        <f>IF(G712=Precios!$CX$4,Precios!$CY$4,IF(G712=Precios!$CX$5,Precios!$CY$5,IF(G712=Precios!$CX$6,Precios!$CY$6,IF(G712=Precios!$CX$7,Precios!$CY$7,IF(G712=Precios!$CX$8,Precios!$CY$8,IF(G712=Precios!$CX$9,Precios!$CY$9,IF(G712=Precios!$CX$10,Precios!$CY$10,IF(G712=Precios!$CX$11,Precios!$CY$11,IF(G712=Precios!$CX$12,Precios!$CY$12,IF(G712=Precios!$CX$1122,Precios!$CY$1122,IF(G712=Precios!$CX$14,Precios!$CY$14,IF(G712=Precios!$CX$15,Precios!$CY$15,IF(G712=Precios!$CX$16,Precios!$CY$16,IF(G712=Precios!$CX$17,Precios!$CY$17,IF(G712=Precios!$CX$18,Precios!$CY$18,0)))))))))))))))</f>
        <v>0</v>
      </c>
      <c r="J712" s="230"/>
      <c r="K712" s="233">
        <f>+IF(J712=1,I712,IF(J712=2,I712*(1-Precios!$DD$3),0))</f>
        <v>0</v>
      </c>
      <c r="L712" s="233">
        <f t="shared" ref="L712:L721" si="48">H712*K712</f>
        <v>0</v>
      </c>
      <c r="M712" s="259">
        <f>+SUM(L712:L716)</f>
        <v>0</v>
      </c>
      <c r="N712" s="260">
        <f>+M712+P712+R712+S712</f>
        <v>0</v>
      </c>
      <c r="O712" s="261">
        <f>+IF(J712=1,N712*$O$641,0)</f>
        <v>0</v>
      </c>
      <c r="P712" s="262"/>
      <c r="Q712" s="263">
        <f>+N712-SUM(O712:P712)</f>
        <v>0</v>
      </c>
      <c r="R712" s="262"/>
      <c r="S712" s="262"/>
      <c r="T712" s="262"/>
      <c r="U712" s="264" t="e">
        <f>+(+O712+#REF!)/M712</f>
        <v>#REF!</v>
      </c>
      <c r="V712" s="265">
        <f>+Q712-SUM(R712:T712)</f>
        <v>0</v>
      </c>
      <c r="W712" s="266">
        <f>IF(J712=2,V712,0)</f>
        <v>0</v>
      </c>
      <c r="X712" s="267">
        <f>IF(J712=1,V712,0)</f>
        <v>0</v>
      </c>
      <c r="Y712" s="268">
        <f>IF(G712=Precios!$CX$4,Precios!$DA$4,IF(G712=Precios!$CX$5,Precios!$DA$5,IF(G712=Precios!$CX$6,Precios!$DA$6,IF(G712=Precios!$CX$7,Precios!$DA$7,IF(G712=Precios!$CX$8,Precios!$DA$8,IF(G712=Precios!$CX$9,Precios!$DA$9,IF(G712=Precios!$CX$10,Precios!$DA$10,IF(G712=Precios!$CX$11,Precios!$DA$11,IF(G712=Precios!$CX$12,Precios!$DA$12,IF(G712=Precios!$CX$1122,Precios!$DA$1122,IF(G712=Precios!$CX$14,Precios!$DA$14,IF(G712=Precios!$CX$15,Precios!$DA$15,IF(G712=Precios!$CX$16,Precios!$DA$16,IF(G712=Precios!$CX$17,Precios!$DA$17,IF(G712=Precios!$CX$18,Precios!$DA$18,0)))))))))))))))*H712</f>
        <v>0</v>
      </c>
      <c r="Z712" s="269">
        <f>+V712-SUM(Y712:Y716)</f>
        <v>0</v>
      </c>
      <c r="AA712" s="270" t="e">
        <f>+Z712/M712</f>
        <v>#DIV/0!</v>
      </c>
    </row>
    <row r="713" spans="1:27" x14ac:dyDescent="0.25">
      <c r="A713" s="234"/>
      <c r="B713" s="40"/>
      <c r="C713" s="41"/>
      <c r="D713" s="42"/>
      <c r="E713" s="42"/>
      <c r="F713" s="42"/>
      <c r="G713" s="48"/>
      <c r="H713" s="50"/>
      <c r="I713" s="168">
        <f>IF(G713=Precios!$CX$4,Precios!$CY$4,IF(G713=Precios!$CX$5,Precios!$CY$5,IF(G713=Precios!$CX$6,Precios!$CY$6,IF(G713=Precios!$CX$7,Precios!$CY$7,IF(G713=Precios!$CX$8,Precios!$CY$8,IF(G713=Precios!$CX$9,Precios!$CY$9,IF(G713=Precios!$CX$10,Precios!$CY$10,IF(G713=Precios!$CX$11,Precios!$CY$11,IF(G713=Precios!$CX$12,Precios!$CY$12,IF(G713=Precios!$CX$1122,Precios!$CY$1122,IF(G713=Precios!$CX$14,Precios!$CY$14,IF(G713=Precios!$CX$15,Precios!$CY$15,IF(G713=Precios!$CX$16,Precios!$CY$16,IF(G713=Precios!$CX$17,Precios!$CY$17,IF(G713=Precios!$CX$18,Precios!$CY$18,0)))))))))))))))</f>
        <v>0</v>
      </c>
      <c r="J713" s="50"/>
      <c r="K713" s="169">
        <f>+IF(J713=1,I713,IF(J713=2,I713*(1-Precios!$DD$3),0))</f>
        <v>0</v>
      </c>
      <c r="L713" s="169">
        <f t="shared" si="48"/>
        <v>0</v>
      </c>
      <c r="M713" s="49"/>
      <c r="N713" s="43"/>
      <c r="O713" s="43"/>
      <c r="P713" s="43"/>
      <c r="Q713" s="43"/>
      <c r="R713" s="43"/>
      <c r="S713" s="43"/>
      <c r="T713" s="43"/>
      <c r="U713" s="91"/>
      <c r="V713" s="43"/>
      <c r="W713" s="43"/>
      <c r="X713" s="43"/>
      <c r="Y713" s="38">
        <f>IF(G713=Precios!$CX$4,Precios!$DA$4,IF(G713=Precios!$CX$5,Precios!$DA$5,IF(G713=Precios!$CX$6,Precios!$DA$6,IF(G713=Precios!$CX$7,Precios!$DA$7,IF(G713=Precios!$CX$8,Precios!$DA$8,IF(G713=Precios!$CX$9,Precios!$DA$9,IF(G713=Precios!$CX$10,Precios!$DA$10,IF(G713=Precios!$CX$11,Precios!$DA$11,IF(G713=Precios!$CX$12,Precios!$DA$12,IF(G713=Precios!$CX$1122,Precios!$DA$1122,IF(G713=Precios!$CX$14,Precios!$DA$14,IF(G713=Precios!$CX$15,Precios!$DA$15,IF(G713=Precios!$CX$16,Precios!$DA$16,IF(G713=Precios!$CX$17,Precios!$DA$17,IF(G713=Precios!$CX$18,Precios!$DA$18,0)))))))))))))))*H713</f>
        <v>0</v>
      </c>
      <c r="Z713" s="46"/>
      <c r="AA713" s="271"/>
    </row>
    <row r="714" spans="1:27" x14ac:dyDescent="0.25">
      <c r="A714" s="234"/>
      <c r="B714" s="40"/>
      <c r="C714" s="41"/>
      <c r="D714" s="42"/>
      <c r="E714" s="42"/>
      <c r="F714" s="42"/>
      <c r="G714" s="48"/>
      <c r="H714" s="50"/>
      <c r="I714" s="168">
        <f>IF(G714=Precios!$CX$4,Precios!$CY$4,IF(G714=Precios!$CX$5,Precios!$CY$5,IF(G714=Precios!$CX$6,Precios!$CY$6,IF(G714=Precios!$CX$7,Precios!$CY$7,IF(G714=Precios!$CX$8,Precios!$CY$8,IF(G714=Precios!$CX$9,Precios!$CY$9,IF(G714=Precios!$CX$10,Precios!$CY$10,IF(G714=Precios!$CX$11,Precios!$CY$11,IF(G714=Precios!$CX$12,Precios!$CY$12,IF(G714=Precios!$CX$1122,Precios!$CY$1122,IF(G714=Precios!$CX$14,Precios!$CY$14,IF(G714=Precios!$CX$15,Precios!$CY$15,IF(G714=Precios!$CX$16,Precios!$CY$16,IF(G714=Precios!$CX$17,Precios!$CY$17,IF(G714=Precios!$CX$18,Precios!$CY$18,0)))))))))))))))</f>
        <v>0</v>
      </c>
      <c r="J714" s="50"/>
      <c r="K714" s="169">
        <f>+IF(J714=1,I714,IF(J714=2,I714*(1-Precios!$DD$3),0))</f>
        <v>0</v>
      </c>
      <c r="L714" s="169">
        <f t="shared" si="48"/>
        <v>0</v>
      </c>
      <c r="M714" s="49"/>
      <c r="N714" s="43"/>
      <c r="O714" s="43"/>
      <c r="P714" s="43"/>
      <c r="Q714" s="43"/>
      <c r="R714" s="43"/>
      <c r="S714" s="43"/>
      <c r="T714" s="43"/>
      <c r="U714" s="91"/>
      <c r="V714" s="43"/>
      <c r="W714" s="43"/>
      <c r="X714" s="43"/>
      <c r="Y714" s="38">
        <f>IF(G714=Precios!$CX$4,Precios!$DA$4,IF(G714=Precios!$CX$5,Precios!$DA$5,IF(G714=Precios!$CX$6,Precios!$DA$6,IF(G714=Precios!$CX$7,Precios!$DA$7,IF(G714=Precios!$CX$8,Precios!$DA$8,IF(G714=Precios!$CX$9,Precios!$DA$9,IF(G714=Precios!$CX$10,Precios!$DA$10,IF(G714=Precios!$CX$11,Precios!$DA$11,IF(G714=Precios!$CX$12,Precios!$DA$12,IF(G714=Precios!$CX$1122,Precios!$DA$1122,IF(G714=Precios!$CX$14,Precios!$DA$14,IF(G714=Precios!$CX$15,Precios!$DA$15,IF(G714=Precios!$CX$16,Precios!$DA$16,IF(G714=Precios!$CX$17,Precios!$DA$17,IF(G714=Precios!$CX$18,Precios!$DA$18,0)))))))))))))))*H714</f>
        <v>0</v>
      </c>
      <c r="Z714" s="46"/>
      <c r="AA714" s="271"/>
    </row>
    <row r="715" spans="1:27" x14ac:dyDescent="0.25">
      <c r="A715" s="234"/>
      <c r="B715" s="40"/>
      <c r="C715" s="41"/>
      <c r="D715" s="42"/>
      <c r="E715" s="42"/>
      <c r="F715" s="42"/>
      <c r="G715" s="48"/>
      <c r="H715" s="50"/>
      <c r="I715" s="168">
        <f>IF(G715=Precios!$CX$4,Precios!$CY$4,IF(G715=Precios!$CX$5,Precios!$CY$5,IF(G715=Precios!$CX$6,Precios!$CY$6,IF(G715=Precios!$CX$7,Precios!$CY$7,IF(G715=Precios!$CX$8,Precios!$CY$8,IF(G715=Precios!$CX$9,Precios!$CY$9,IF(G715=Precios!$CX$10,Precios!$CY$10,IF(G715=Precios!$CX$11,Precios!$CY$11,IF(G715=Precios!$CX$12,Precios!$CY$12,IF(G715=Precios!$CX$1122,Precios!$CY$1122,IF(G715=Precios!$CX$14,Precios!$CY$14,IF(G715=Precios!$CX$15,Precios!$CY$15,IF(G715=Precios!$CX$16,Precios!$CY$16,IF(G715=Precios!$CX$17,Precios!$CY$17,IF(G715=Precios!$CX$18,Precios!$CY$18,0)))))))))))))))</f>
        <v>0</v>
      </c>
      <c r="J715" s="50"/>
      <c r="K715" s="169">
        <f>+IF(J715=1,I715,IF(J715=2,I715*(1-Precios!$DD$3),0))</f>
        <v>0</v>
      </c>
      <c r="L715" s="169">
        <f t="shared" si="48"/>
        <v>0</v>
      </c>
      <c r="M715" s="49"/>
      <c r="N715" s="43"/>
      <c r="O715" s="43"/>
      <c r="P715" s="43"/>
      <c r="Q715" s="43"/>
      <c r="R715" s="43"/>
      <c r="S715" s="43"/>
      <c r="T715" s="43"/>
      <c r="U715" s="91"/>
      <c r="V715" s="43"/>
      <c r="W715" s="43"/>
      <c r="X715" s="43"/>
      <c r="Y715" s="38">
        <f>IF(G715=Precios!$CX$4,Precios!$DA$4,IF(G715=Precios!$CX$5,Precios!$DA$5,IF(G715=Precios!$CX$6,Precios!$DA$6,IF(G715=Precios!$CX$7,Precios!$DA$7,IF(G715=Precios!$CX$8,Precios!$DA$8,IF(G715=Precios!$CX$9,Precios!$DA$9,IF(G715=Precios!$CX$10,Precios!$DA$10,IF(G715=Precios!$CX$11,Precios!$DA$11,IF(G715=Precios!$CX$12,Precios!$DA$12,IF(G715=Precios!$CX$1122,Precios!$DA$1122,IF(G715=Precios!$CX$14,Precios!$DA$14,IF(G715=Precios!$CX$15,Precios!$DA$15,IF(G715=Precios!$CX$16,Precios!$DA$16,IF(G715=Precios!$CX$17,Precios!$DA$17,IF(G715=Precios!$CX$18,Precios!$DA$18,0)))))))))))))))*H715</f>
        <v>0</v>
      </c>
      <c r="Z715" s="46"/>
      <c r="AA715" s="271"/>
    </row>
    <row r="716" spans="1:27" ht="15.75" thickBot="1" x14ac:dyDescent="0.3">
      <c r="A716" s="236"/>
      <c r="B716" s="237"/>
      <c r="C716" s="247"/>
      <c r="D716" s="239"/>
      <c r="E716" s="239"/>
      <c r="F716" s="239"/>
      <c r="G716" s="240"/>
      <c r="H716" s="241"/>
      <c r="I716" s="242">
        <f>IF(G716=Precios!$CX$4,Precios!$CY$4,IF(G716=Precios!$CX$5,Precios!$CY$5,IF(G716=Precios!$CX$6,Precios!$CY$6,IF(G716=Precios!$CX$7,Precios!$CY$7,IF(G716=Precios!$CX$8,Precios!$CY$8,IF(G716=Precios!$CX$9,Precios!$CY$9,IF(G716=Precios!$CX$10,Precios!$CY$10,IF(G716=Precios!$CX$11,Precios!$CY$11,IF(G716=Precios!$CX$12,Precios!$CY$12,IF(G716=Precios!$CX$1122,Precios!$CY$1122,IF(G716=Precios!$CX$14,Precios!$CY$14,IF(G716=Precios!$CX$15,Precios!$CY$15,IF(G716=Precios!$CX$16,Precios!$CY$16,IF(G716=Precios!$CX$17,Precios!$CY$17,IF(G716=Precios!$CX$18,Precios!$CY$18,0)))))))))))))))</f>
        <v>0</v>
      </c>
      <c r="J716" s="241"/>
      <c r="K716" s="243">
        <f>+IF(J716=1,I716,IF(J716=2,I716*(1-Precios!$DD$3),0))</f>
        <v>0</v>
      </c>
      <c r="L716" s="243">
        <f t="shared" si="48"/>
        <v>0</v>
      </c>
      <c r="M716" s="272"/>
      <c r="N716" s="273"/>
      <c r="O716" s="273"/>
      <c r="P716" s="273"/>
      <c r="Q716" s="273"/>
      <c r="R716" s="273"/>
      <c r="S716" s="273"/>
      <c r="T716" s="273"/>
      <c r="U716" s="274"/>
      <c r="V716" s="273"/>
      <c r="W716" s="273"/>
      <c r="X716" s="273"/>
      <c r="Y716" s="281">
        <f>IF(G716=Precios!$CX$4,Precios!$DA$4,IF(G716=Precios!$CX$5,Precios!$DA$5,IF(G716=Precios!$CX$6,Precios!$DA$6,IF(G716=Precios!$CX$7,Precios!$DA$7,IF(G716=Precios!$CX$8,Precios!$DA$8,IF(G716=Precios!$CX$9,Precios!$DA$9,IF(G716=Precios!$CX$10,Precios!$DA$10,IF(G716=Precios!$CX$11,Precios!$DA$11,IF(G716=Precios!$CX$12,Precios!$DA$12,IF(G716=Precios!$CX$1122,Precios!$DA$1122,IF(G716=Precios!$CX$14,Precios!$DA$14,IF(G716=Precios!$CX$15,Precios!$DA$15,IF(G716=Precios!$CX$16,Precios!$DA$16,IF(G716=Precios!$CX$17,Precios!$DA$17,IF(G716=Precios!$CX$18,Precios!$DA$18,0)))))))))))))))*H716</f>
        <v>0</v>
      </c>
      <c r="Z716" s="275"/>
      <c r="AA716" s="276"/>
    </row>
    <row r="717" spans="1:27" x14ac:dyDescent="0.25">
      <c r="A717" s="225"/>
      <c r="B717" s="226"/>
      <c r="C717" s="227"/>
      <c r="D717" s="228"/>
      <c r="E717" s="228"/>
      <c r="F717" s="228"/>
      <c r="G717" s="230"/>
      <c r="H717" s="231"/>
      <c r="I717" s="232">
        <f>IF(G717=Precios!$CX$4,Precios!$CY$4,IF(G717=Precios!$CX$5,Precios!$CY$5,IF(G717=Precios!$CX$6,Precios!$CY$6,IF(G717=Precios!$CX$7,Precios!$CY$7,IF(G717=Precios!$CX$8,Precios!$CY$8,IF(G717=Precios!$CX$9,Precios!$CY$9,IF(G717=Precios!$CX$10,Precios!$CY$10,IF(G717=Precios!$CX$11,Precios!$CY$11,IF(G717=Precios!$CX$12,Precios!$CY$12,IF(G717=Precios!$CX$1122,Precios!$CY$1122,IF(G717=Precios!$CX$14,Precios!$CY$14,IF(G717=Precios!$CX$15,Precios!$CY$15,IF(G717=Precios!$CX$16,Precios!$CY$16,IF(G717=Precios!$CX$17,Precios!$CY$17,IF(G717=Precios!$CX$18,Precios!$CY$18,0)))))))))))))))</f>
        <v>0</v>
      </c>
      <c r="J717" s="230"/>
      <c r="K717" s="233">
        <f>+IF(J717=1,I717,IF(J717=2,I717*(1-Precios!$DD$3),0))</f>
        <v>0</v>
      </c>
      <c r="L717" s="233">
        <f t="shared" si="48"/>
        <v>0</v>
      </c>
      <c r="M717" s="259">
        <f>+SUM(L717:L721)</f>
        <v>0</v>
      </c>
      <c r="N717" s="260">
        <f>+M717+P717+R717+S717</f>
        <v>0</v>
      </c>
      <c r="O717" s="261">
        <f>+IF(J717=1,N717*$O$641,0)</f>
        <v>0</v>
      </c>
      <c r="P717" s="262"/>
      <c r="Q717" s="263">
        <f>+N717-SUM(O717:P717)</f>
        <v>0</v>
      </c>
      <c r="R717" s="262"/>
      <c r="S717" s="262"/>
      <c r="T717" s="262"/>
      <c r="U717" s="264" t="e">
        <f>+(+O717+#REF!)/M717</f>
        <v>#REF!</v>
      </c>
      <c r="V717" s="265">
        <f>+Q717-SUM(R717:T717)</f>
        <v>0</v>
      </c>
      <c r="W717" s="266">
        <f>IF(J717=2,V717,0)</f>
        <v>0</v>
      </c>
      <c r="X717" s="267">
        <f>IF(J717=1,V717,0)</f>
        <v>0</v>
      </c>
      <c r="Y717" s="268">
        <f>IF(G717=Precios!$CX$4,Precios!$DA$4,IF(G717=Precios!$CX$5,Precios!$DA$5,IF(G717=Precios!$CX$6,Precios!$DA$6,IF(G717=Precios!$CX$7,Precios!$DA$7,IF(G717=Precios!$CX$8,Precios!$DA$8,IF(G717=Precios!$CX$9,Precios!$DA$9,IF(G717=Precios!$CX$10,Precios!$DA$10,IF(G717=Precios!$CX$11,Precios!$DA$11,IF(G717=Precios!$CX$12,Precios!$DA$12,IF(G717=Precios!$CX$1122,Precios!$DA$1122,IF(G717=Precios!$CX$14,Precios!$DA$14,IF(G717=Precios!$CX$15,Precios!$DA$15,IF(G717=Precios!$CX$16,Precios!$DA$16,IF(G717=Precios!$CX$17,Precios!$DA$17,IF(G717=Precios!$CX$18,Precios!$DA$18,0)))))))))))))))*H717</f>
        <v>0</v>
      </c>
      <c r="Z717" s="269">
        <f>+V717-SUM(Y717:Y721)</f>
        <v>0</v>
      </c>
      <c r="AA717" s="270" t="e">
        <f>+Z717/M717</f>
        <v>#DIV/0!</v>
      </c>
    </row>
    <row r="718" spans="1:27" x14ac:dyDescent="0.25">
      <c r="A718" s="234"/>
      <c r="B718" s="40"/>
      <c r="C718" s="41"/>
      <c r="D718" s="42"/>
      <c r="E718" s="42"/>
      <c r="F718" s="42"/>
      <c r="G718" s="48"/>
      <c r="H718" s="50"/>
      <c r="I718" s="168">
        <f>IF(G718=Precios!$CX$4,Precios!$CY$4,IF(G718=Precios!$CX$5,Precios!$CY$5,IF(G718=Precios!$CX$6,Precios!$CY$6,IF(G718=Precios!$CX$7,Precios!$CY$7,IF(G718=Precios!$CX$8,Precios!$CY$8,IF(G718=Precios!$CX$9,Precios!$CY$9,IF(G718=Precios!$CX$10,Precios!$CY$10,IF(G718=Precios!$CX$11,Precios!$CY$11,IF(G718=Precios!$CX$12,Precios!$CY$12,IF(G718=Precios!$CX$1122,Precios!$CY$1122,IF(G718=Precios!$CX$14,Precios!$CY$14,IF(G718=Precios!$CX$15,Precios!$CY$15,IF(G718=Precios!$CX$16,Precios!$CY$16,IF(G718=Precios!$CX$17,Precios!$CY$17,IF(G718=Precios!$CX$18,Precios!$CY$18,0)))))))))))))))</f>
        <v>0</v>
      </c>
      <c r="J718" s="50"/>
      <c r="K718" s="169">
        <f>+IF(J718=1,I718,IF(J718=2,I718*(1-Precios!$DD$3),0))</f>
        <v>0</v>
      </c>
      <c r="L718" s="169">
        <f t="shared" si="48"/>
        <v>0</v>
      </c>
      <c r="M718" s="49"/>
      <c r="N718" s="43"/>
      <c r="O718" s="43"/>
      <c r="P718" s="43"/>
      <c r="Q718" s="43"/>
      <c r="R718" s="43"/>
      <c r="S718" s="43"/>
      <c r="T718" s="43"/>
      <c r="U718" s="91"/>
      <c r="V718" s="43"/>
      <c r="W718" s="43"/>
      <c r="X718" s="43"/>
      <c r="Y718" s="38">
        <f>IF(G718=Precios!$CX$4,Precios!$DA$4,IF(G718=Precios!$CX$5,Precios!$DA$5,IF(G718=Precios!$CX$6,Precios!$DA$6,IF(G718=Precios!$CX$7,Precios!$DA$7,IF(G718=Precios!$CX$8,Precios!$DA$8,IF(G718=Precios!$CX$9,Precios!$DA$9,IF(G718=Precios!$CX$10,Precios!$DA$10,IF(G718=Precios!$CX$11,Precios!$DA$11,IF(G718=Precios!$CX$12,Precios!$DA$12,IF(G718=Precios!$CX$1122,Precios!$DA$1122,IF(G718=Precios!$CX$14,Precios!$DA$14,IF(G718=Precios!$CX$15,Precios!$DA$15,IF(G718=Precios!$CX$16,Precios!$DA$16,IF(G718=Precios!$CX$17,Precios!$DA$17,IF(G718=Precios!$CX$18,Precios!$DA$18,0)))))))))))))))*H718</f>
        <v>0</v>
      </c>
      <c r="Z718" s="46"/>
      <c r="AA718" s="271"/>
    </row>
    <row r="719" spans="1:27" x14ac:dyDescent="0.25">
      <c r="A719" s="234"/>
      <c r="B719" s="40"/>
      <c r="C719" s="41"/>
      <c r="D719" s="42"/>
      <c r="E719" s="42"/>
      <c r="F719" s="42"/>
      <c r="G719" s="48"/>
      <c r="H719" s="50"/>
      <c r="I719" s="168">
        <f>IF(G719=Precios!$CX$4,Precios!$CY$4,IF(G719=Precios!$CX$5,Precios!$CY$5,IF(G719=Precios!$CX$6,Precios!$CY$6,IF(G719=Precios!$CX$7,Precios!$CY$7,IF(G719=Precios!$CX$8,Precios!$CY$8,IF(G719=Precios!$CX$9,Precios!$CY$9,IF(G719=Precios!$CX$10,Precios!$CY$10,IF(G719=Precios!$CX$11,Precios!$CY$11,IF(G719=Precios!$CX$12,Precios!$CY$12,IF(G719=Precios!$CX$1122,Precios!$CY$1122,IF(G719=Precios!$CX$14,Precios!$CY$14,IF(G719=Precios!$CX$15,Precios!$CY$15,IF(G719=Precios!$CX$16,Precios!$CY$16,IF(G719=Precios!$CX$17,Precios!$CY$17,IF(G719=Precios!$CX$18,Precios!$CY$18,0)))))))))))))))</f>
        <v>0</v>
      </c>
      <c r="J719" s="50"/>
      <c r="K719" s="169">
        <f>+IF(J719=1,I719,IF(J719=2,I719*(1-Precios!$DD$3),0))</f>
        <v>0</v>
      </c>
      <c r="L719" s="169">
        <f t="shared" si="48"/>
        <v>0</v>
      </c>
      <c r="M719" s="49"/>
      <c r="N719" s="43"/>
      <c r="O719" s="43"/>
      <c r="P719" s="43"/>
      <c r="Q719" s="43"/>
      <c r="R719" s="43"/>
      <c r="S719" s="43"/>
      <c r="T719" s="43"/>
      <c r="U719" s="91"/>
      <c r="V719" s="43"/>
      <c r="W719" s="43"/>
      <c r="X719" s="43"/>
      <c r="Y719" s="38">
        <f>IF(G719=Precios!$CX$4,Precios!$DA$4,IF(G719=Precios!$CX$5,Precios!$DA$5,IF(G719=Precios!$CX$6,Precios!$DA$6,IF(G719=Precios!$CX$7,Precios!$DA$7,IF(G719=Precios!$CX$8,Precios!$DA$8,IF(G719=Precios!$CX$9,Precios!$DA$9,IF(G719=Precios!$CX$10,Precios!$DA$10,IF(G719=Precios!$CX$11,Precios!$DA$11,IF(G719=Precios!$CX$12,Precios!$DA$12,IF(G719=Precios!$CX$1122,Precios!$DA$1122,IF(G719=Precios!$CX$14,Precios!$DA$14,IF(G719=Precios!$CX$15,Precios!$DA$15,IF(G719=Precios!$CX$16,Precios!$DA$16,IF(G719=Precios!$CX$17,Precios!$DA$17,IF(G719=Precios!$CX$18,Precios!$DA$18,0)))))))))))))))*H719</f>
        <v>0</v>
      </c>
      <c r="Z719" s="46"/>
      <c r="AA719" s="271"/>
    </row>
    <row r="720" spans="1:27" x14ac:dyDescent="0.25">
      <c r="A720" s="234"/>
      <c r="B720" s="40"/>
      <c r="C720" s="41"/>
      <c r="D720" s="42"/>
      <c r="E720" s="42"/>
      <c r="F720" s="42"/>
      <c r="G720" s="48"/>
      <c r="H720" s="50"/>
      <c r="I720" s="168">
        <f>IF(G720=Precios!$CX$4,Precios!$CY$4,IF(G720=Precios!$CX$5,Precios!$CY$5,IF(G720=Precios!$CX$6,Precios!$CY$6,IF(G720=Precios!$CX$7,Precios!$CY$7,IF(G720=Precios!$CX$8,Precios!$CY$8,IF(G720=Precios!$CX$9,Precios!$CY$9,IF(G720=Precios!$CX$10,Precios!$CY$10,IF(G720=Precios!$CX$11,Precios!$CY$11,IF(G720=Precios!$CX$12,Precios!$CY$12,IF(G720=Precios!$CX$1122,Precios!$CY$1122,IF(G720=Precios!$CX$14,Precios!$CY$14,IF(G720=Precios!$CX$15,Precios!$CY$15,IF(G720=Precios!$CX$16,Precios!$CY$16,IF(G720=Precios!$CX$17,Precios!$CY$17,IF(G720=Precios!$CX$18,Precios!$CY$18,0)))))))))))))))</f>
        <v>0</v>
      </c>
      <c r="J720" s="50"/>
      <c r="K720" s="169">
        <f>+IF(J720=1,I720,IF(J720=2,I720*(1-Precios!$DD$3),0))</f>
        <v>0</v>
      </c>
      <c r="L720" s="169">
        <f t="shared" si="48"/>
        <v>0</v>
      </c>
      <c r="M720" s="49"/>
      <c r="N720" s="43"/>
      <c r="O720" s="43"/>
      <c r="P720" s="43"/>
      <c r="Q720" s="43"/>
      <c r="R720" s="43"/>
      <c r="S720" s="43"/>
      <c r="T720" s="43"/>
      <c r="U720" s="91"/>
      <c r="V720" s="43"/>
      <c r="W720" s="43"/>
      <c r="X720" s="43"/>
      <c r="Y720" s="38">
        <f>IF(G720=Precios!$CX$4,Precios!$DA$4,IF(G720=Precios!$CX$5,Precios!$DA$5,IF(G720=Precios!$CX$6,Precios!$DA$6,IF(G720=Precios!$CX$7,Precios!$DA$7,IF(G720=Precios!$CX$8,Precios!$DA$8,IF(G720=Precios!$CX$9,Precios!$DA$9,IF(G720=Precios!$CX$10,Precios!$DA$10,IF(G720=Precios!$CX$11,Precios!$DA$11,IF(G720=Precios!$CX$12,Precios!$DA$12,IF(G720=Precios!$CX$1122,Precios!$DA$1122,IF(G720=Precios!$CX$14,Precios!$DA$14,IF(G720=Precios!$CX$15,Precios!$DA$15,IF(G720=Precios!$CX$16,Precios!$DA$16,IF(G720=Precios!$CX$17,Precios!$DA$17,IF(G720=Precios!$CX$18,Precios!$DA$18,0)))))))))))))))*H720</f>
        <v>0</v>
      </c>
      <c r="Z720" s="46"/>
      <c r="AA720" s="271"/>
    </row>
    <row r="721" spans="1:27" ht="15.75" thickBot="1" x14ac:dyDescent="0.3">
      <c r="A721" s="236"/>
      <c r="B721" s="237"/>
      <c r="C721" s="247"/>
      <c r="D721" s="239"/>
      <c r="E721" s="239"/>
      <c r="F721" s="239"/>
      <c r="G721" s="240"/>
      <c r="H721" s="241"/>
      <c r="I721" s="242">
        <f>IF(G721=Precios!$CX$4,Precios!$CY$4,IF(G721=Precios!$CX$5,Precios!$CY$5,IF(G721=Precios!$CX$6,Precios!$CY$6,IF(G721=Precios!$CX$7,Precios!$CY$7,IF(G721=Precios!$CX$8,Precios!$CY$8,IF(G721=Precios!$CX$9,Precios!$CY$9,IF(G721=Precios!$CX$10,Precios!$CY$10,IF(G721=Precios!$CX$11,Precios!$CY$11,IF(G721=Precios!$CX$12,Precios!$CY$12,IF(G721=Precios!$CX$1122,Precios!$CY$1122,IF(G721=Precios!$CX$14,Precios!$CY$14,IF(G721=Precios!$CX$15,Precios!$CY$15,IF(G721=Precios!$CX$16,Precios!$CY$16,IF(G721=Precios!$CX$17,Precios!$CY$17,IF(G721=Precios!$CX$18,Precios!$CY$18,0)))))))))))))))</f>
        <v>0</v>
      </c>
      <c r="J721" s="241"/>
      <c r="K721" s="243">
        <f>+IF(J721=1,I721,IF(J721=2,I721*(1-Precios!$DD$3),0))</f>
        <v>0</v>
      </c>
      <c r="L721" s="243">
        <f t="shared" si="48"/>
        <v>0</v>
      </c>
      <c r="M721" s="272"/>
      <c r="N721" s="273"/>
      <c r="O721" s="273"/>
      <c r="P721" s="273"/>
      <c r="Q721" s="273"/>
      <c r="R721" s="273"/>
      <c r="S721" s="273"/>
      <c r="T721" s="273"/>
      <c r="U721" s="274"/>
      <c r="V721" s="273"/>
      <c r="W721" s="273"/>
      <c r="X721" s="273"/>
      <c r="Y721" s="281">
        <f>IF(G721=Precios!$CX$4,Precios!$DA$4,IF(G721=Precios!$CX$5,Precios!$DA$5,IF(G721=Precios!$CX$6,Precios!$DA$6,IF(G721=Precios!$CX$7,Precios!$DA$7,IF(G721=Precios!$CX$8,Precios!$DA$8,IF(G721=Precios!$CX$9,Precios!$DA$9,IF(G721=Precios!$CX$10,Precios!$DA$10,IF(G721=Precios!$CX$11,Precios!$DA$11,IF(G721=Precios!$CX$12,Precios!$DA$12,IF(G721=Precios!$CX$1122,Precios!$DA$1122,IF(G721=Precios!$CX$14,Precios!$DA$14,IF(G721=Precios!$CX$15,Precios!$DA$15,IF(G721=Precios!$CX$16,Precios!$DA$16,IF(G721=Precios!$CX$17,Precios!$DA$17,IF(G721=Precios!$CX$18,Precios!$DA$18,0)))))))))))))))*H721</f>
        <v>0</v>
      </c>
      <c r="Z721" s="275"/>
      <c r="AA721" s="276"/>
    </row>
    <row r="722" spans="1:27" x14ac:dyDescent="0.25">
      <c r="A722" s="225"/>
      <c r="B722" s="226"/>
      <c r="C722" s="227"/>
      <c r="D722" s="228"/>
      <c r="E722" s="228"/>
      <c r="F722" s="228"/>
      <c r="G722" s="230"/>
      <c r="H722" s="231"/>
      <c r="I722" s="232">
        <f>IF(G722=Precios!$CX$4,Precios!$CY$4,IF(G722=Precios!$CX$5,Precios!$CY$5,IF(G722=Precios!$CX$6,Precios!$CY$6,IF(G722=Precios!$CX$7,Precios!$CY$7,IF(G722=Precios!$CX$8,Precios!$CY$8,IF(G722=Precios!$CX$9,Precios!$CY$9,IF(G722=Precios!$CX$10,Precios!$CY$10,IF(G722=Precios!$CX$11,Precios!$CY$11,IF(G722=Precios!$CX$12,Precios!$CY$12,IF(G722=Precios!$CX$1122,Precios!$CY$1122,IF(G722=Precios!$CX$14,Precios!$CY$14,IF(G722=Precios!$CX$15,Precios!$CY$15,IF(G722=Precios!$CX$16,Precios!$CY$16,IF(G722=Precios!$CX$17,Precios!$CY$17,IF(G722=Precios!$CX$18,Precios!$CY$18,0)))))))))))))))</f>
        <v>0</v>
      </c>
      <c r="J722" s="230"/>
      <c r="K722" s="233">
        <f>+IF(J722=1,I722,IF(J722=2,I722*(1-Precios!$DD$3),0))</f>
        <v>0</v>
      </c>
      <c r="L722" s="233">
        <f t="shared" ref="L722:L731" si="49">H722*K722</f>
        <v>0</v>
      </c>
      <c r="M722" s="259">
        <f>+SUM(L722:L726)</f>
        <v>0</v>
      </c>
      <c r="N722" s="260">
        <f>+M722+P722+R722+S722</f>
        <v>0</v>
      </c>
      <c r="O722" s="261">
        <f>+IF(J722=1,N722*$O$641,0)</f>
        <v>0</v>
      </c>
      <c r="P722" s="262"/>
      <c r="Q722" s="263">
        <f>+N722-SUM(O722:P722)</f>
        <v>0</v>
      </c>
      <c r="R722" s="262"/>
      <c r="S722" s="262"/>
      <c r="T722" s="262"/>
      <c r="U722" s="264" t="e">
        <f>+(+O722+#REF!)/M722</f>
        <v>#REF!</v>
      </c>
      <c r="V722" s="265">
        <f>+Q722-SUM(R722:T722)</f>
        <v>0</v>
      </c>
      <c r="W722" s="266">
        <f>IF(J722=2,V722,0)</f>
        <v>0</v>
      </c>
      <c r="X722" s="267">
        <f>IF(J722=1,V722,0)</f>
        <v>0</v>
      </c>
      <c r="Y722" s="268">
        <f>IF(G722=Precios!$CX$4,Precios!$DA$4,IF(G722=Precios!$CX$5,Precios!$DA$5,IF(G722=Precios!$CX$6,Precios!$DA$6,IF(G722=Precios!$CX$7,Precios!$DA$7,IF(G722=Precios!$CX$8,Precios!$DA$8,IF(G722=Precios!$CX$9,Precios!$DA$9,IF(G722=Precios!$CX$10,Precios!$DA$10,IF(G722=Precios!$CX$11,Precios!$DA$11,IF(G722=Precios!$CX$12,Precios!$DA$12,IF(G722=Precios!$CX$1122,Precios!$DA$1122,IF(G722=Precios!$CX$14,Precios!$DA$14,IF(G722=Precios!$CX$15,Precios!$DA$15,IF(G722=Precios!$CX$16,Precios!$DA$16,IF(G722=Precios!$CX$17,Precios!$DA$17,IF(G722=Precios!$CX$18,Precios!$DA$18,0)))))))))))))))*H722</f>
        <v>0</v>
      </c>
      <c r="Z722" s="269">
        <f>+V722-SUM(Y722:Y726)</f>
        <v>0</v>
      </c>
      <c r="AA722" s="270" t="e">
        <f>+Z722/M722</f>
        <v>#DIV/0!</v>
      </c>
    </row>
    <row r="723" spans="1:27" x14ac:dyDescent="0.25">
      <c r="A723" s="234"/>
      <c r="B723" s="40"/>
      <c r="C723" s="41"/>
      <c r="D723" s="42"/>
      <c r="E723" s="42"/>
      <c r="F723" s="42"/>
      <c r="G723" s="48"/>
      <c r="H723" s="50"/>
      <c r="I723" s="168">
        <f>IF(G723=Precios!$CX$4,Precios!$CY$4,IF(G723=Precios!$CX$5,Precios!$CY$5,IF(G723=Precios!$CX$6,Precios!$CY$6,IF(G723=Precios!$CX$7,Precios!$CY$7,IF(G723=Precios!$CX$8,Precios!$CY$8,IF(G723=Precios!$CX$9,Precios!$CY$9,IF(G723=Precios!$CX$10,Precios!$CY$10,IF(G723=Precios!$CX$11,Precios!$CY$11,IF(G723=Precios!$CX$12,Precios!$CY$12,IF(G723=Precios!$CX$1122,Precios!$CY$1122,IF(G723=Precios!$CX$14,Precios!$CY$14,IF(G723=Precios!$CX$15,Precios!$CY$15,IF(G723=Precios!$CX$16,Precios!$CY$16,IF(G723=Precios!$CX$17,Precios!$CY$17,IF(G723=Precios!$CX$18,Precios!$CY$18,0)))))))))))))))</f>
        <v>0</v>
      </c>
      <c r="J723" s="50"/>
      <c r="K723" s="169">
        <f>+IF(J723=1,I723,IF(J723=2,I723*(1-Precios!$DD$3),0))</f>
        <v>0</v>
      </c>
      <c r="L723" s="169">
        <f t="shared" si="49"/>
        <v>0</v>
      </c>
      <c r="M723" s="49"/>
      <c r="N723" s="43"/>
      <c r="O723" s="43"/>
      <c r="P723" s="43"/>
      <c r="Q723" s="43"/>
      <c r="R723" s="43"/>
      <c r="S723" s="43"/>
      <c r="T723" s="43"/>
      <c r="U723" s="91"/>
      <c r="V723" s="43"/>
      <c r="W723" s="43"/>
      <c r="X723" s="43"/>
      <c r="Y723" s="38">
        <f>IF(G723=Precios!$CX$4,Precios!$DA$4,IF(G723=Precios!$CX$5,Precios!$DA$5,IF(G723=Precios!$CX$6,Precios!$DA$6,IF(G723=Precios!$CX$7,Precios!$DA$7,IF(G723=Precios!$CX$8,Precios!$DA$8,IF(G723=Precios!$CX$9,Precios!$DA$9,IF(G723=Precios!$CX$10,Precios!$DA$10,IF(G723=Precios!$CX$11,Precios!$DA$11,IF(G723=Precios!$CX$12,Precios!$DA$12,IF(G723=Precios!$CX$1122,Precios!$DA$1122,IF(G723=Precios!$CX$14,Precios!$DA$14,IF(G723=Precios!$CX$15,Precios!$DA$15,IF(G723=Precios!$CX$16,Precios!$DA$16,IF(G723=Precios!$CX$17,Precios!$DA$17,IF(G723=Precios!$CX$18,Precios!$DA$18,0)))))))))))))))*H723</f>
        <v>0</v>
      </c>
      <c r="Z723" s="46"/>
      <c r="AA723" s="271"/>
    </row>
    <row r="724" spans="1:27" x14ac:dyDescent="0.25">
      <c r="A724" s="234"/>
      <c r="B724" s="40"/>
      <c r="C724" s="41"/>
      <c r="D724" s="42"/>
      <c r="E724" s="42"/>
      <c r="F724" s="42"/>
      <c r="G724" s="48"/>
      <c r="H724" s="50"/>
      <c r="I724" s="168">
        <f>IF(G724=Precios!$CX$4,Precios!$CY$4,IF(G724=Precios!$CX$5,Precios!$CY$5,IF(G724=Precios!$CX$6,Precios!$CY$6,IF(G724=Precios!$CX$7,Precios!$CY$7,IF(G724=Precios!$CX$8,Precios!$CY$8,IF(G724=Precios!$CX$9,Precios!$CY$9,IF(G724=Precios!$CX$10,Precios!$CY$10,IF(G724=Precios!$CX$11,Precios!$CY$11,IF(G724=Precios!$CX$12,Precios!$CY$12,IF(G724=Precios!$CX$1122,Precios!$CY$1122,IF(G724=Precios!$CX$14,Precios!$CY$14,IF(G724=Precios!$CX$15,Precios!$CY$15,IF(G724=Precios!$CX$16,Precios!$CY$16,IF(G724=Precios!$CX$17,Precios!$CY$17,IF(G724=Precios!$CX$18,Precios!$CY$18,0)))))))))))))))</f>
        <v>0</v>
      </c>
      <c r="J724" s="50"/>
      <c r="K724" s="169">
        <f>+IF(J724=1,I724,IF(J724=2,I724*(1-Precios!$DD$3),0))</f>
        <v>0</v>
      </c>
      <c r="L724" s="169">
        <f t="shared" si="49"/>
        <v>0</v>
      </c>
      <c r="M724" s="49"/>
      <c r="N724" s="43"/>
      <c r="O724" s="43"/>
      <c r="P724" s="43"/>
      <c r="Q724" s="43"/>
      <c r="R724" s="43"/>
      <c r="S724" s="43"/>
      <c r="T724" s="43"/>
      <c r="U724" s="91"/>
      <c r="V724" s="43"/>
      <c r="W724" s="43"/>
      <c r="X724" s="43"/>
      <c r="Y724" s="38">
        <f>IF(G724=Precios!$CX$4,Precios!$DA$4,IF(G724=Precios!$CX$5,Precios!$DA$5,IF(G724=Precios!$CX$6,Precios!$DA$6,IF(G724=Precios!$CX$7,Precios!$DA$7,IF(G724=Precios!$CX$8,Precios!$DA$8,IF(G724=Precios!$CX$9,Precios!$DA$9,IF(G724=Precios!$CX$10,Precios!$DA$10,IF(G724=Precios!$CX$11,Precios!$DA$11,IF(G724=Precios!$CX$12,Precios!$DA$12,IF(G724=Precios!$CX$1122,Precios!$DA$1122,IF(G724=Precios!$CX$14,Precios!$DA$14,IF(G724=Precios!$CX$15,Precios!$DA$15,IF(G724=Precios!$CX$16,Precios!$DA$16,IF(G724=Precios!$CX$17,Precios!$DA$17,IF(G724=Precios!$CX$18,Precios!$DA$18,0)))))))))))))))*H724</f>
        <v>0</v>
      </c>
      <c r="Z724" s="46"/>
      <c r="AA724" s="271"/>
    </row>
    <row r="725" spans="1:27" x14ac:dyDescent="0.25">
      <c r="A725" s="234"/>
      <c r="B725" s="40"/>
      <c r="C725" s="41"/>
      <c r="D725" s="42"/>
      <c r="E725" s="42"/>
      <c r="F725" s="42"/>
      <c r="G725" s="48"/>
      <c r="H725" s="50"/>
      <c r="I725" s="168">
        <f>IF(G725=Precios!$CX$4,Precios!$CY$4,IF(G725=Precios!$CX$5,Precios!$CY$5,IF(G725=Precios!$CX$6,Precios!$CY$6,IF(G725=Precios!$CX$7,Precios!$CY$7,IF(G725=Precios!$CX$8,Precios!$CY$8,IF(G725=Precios!$CX$9,Precios!$CY$9,IF(G725=Precios!$CX$10,Precios!$CY$10,IF(G725=Precios!$CX$11,Precios!$CY$11,IF(G725=Precios!$CX$12,Precios!$CY$12,IF(G725=Precios!$CX$1122,Precios!$CY$1122,IF(G725=Precios!$CX$14,Precios!$CY$14,IF(G725=Precios!$CX$15,Precios!$CY$15,IF(G725=Precios!$CX$16,Precios!$CY$16,IF(G725=Precios!$CX$17,Precios!$CY$17,IF(G725=Precios!$CX$18,Precios!$CY$18,0)))))))))))))))</f>
        <v>0</v>
      </c>
      <c r="J725" s="50"/>
      <c r="K725" s="169">
        <f>+IF(J725=1,I725,IF(J725=2,I725*(1-Precios!$DD$3),0))</f>
        <v>0</v>
      </c>
      <c r="L725" s="169">
        <f t="shared" si="49"/>
        <v>0</v>
      </c>
      <c r="M725" s="49"/>
      <c r="N725" s="43"/>
      <c r="O725" s="43"/>
      <c r="P725" s="43"/>
      <c r="Q725" s="43"/>
      <c r="R725" s="43"/>
      <c r="S725" s="43"/>
      <c r="T725" s="43"/>
      <c r="U725" s="91"/>
      <c r="V725" s="43"/>
      <c r="W725" s="43"/>
      <c r="X725" s="43"/>
      <c r="Y725" s="38">
        <f>IF(G725=Precios!$CX$4,Precios!$DA$4,IF(G725=Precios!$CX$5,Precios!$DA$5,IF(G725=Precios!$CX$6,Precios!$DA$6,IF(G725=Precios!$CX$7,Precios!$DA$7,IF(G725=Precios!$CX$8,Precios!$DA$8,IF(G725=Precios!$CX$9,Precios!$DA$9,IF(G725=Precios!$CX$10,Precios!$DA$10,IF(G725=Precios!$CX$11,Precios!$DA$11,IF(G725=Precios!$CX$12,Precios!$DA$12,IF(G725=Precios!$CX$1122,Precios!$DA$1122,IF(G725=Precios!$CX$14,Precios!$DA$14,IF(G725=Precios!$CX$15,Precios!$DA$15,IF(G725=Precios!$CX$16,Precios!$DA$16,IF(G725=Precios!$CX$17,Precios!$DA$17,IF(G725=Precios!$CX$18,Precios!$DA$18,0)))))))))))))))*H725</f>
        <v>0</v>
      </c>
      <c r="Z725" s="46"/>
      <c r="AA725" s="271"/>
    </row>
    <row r="726" spans="1:27" ht="15.75" thickBot="1" x14ac:dyDescent="0.3">
      <c r="A726" s="236"/>
      <c r="B726" s="237"/>
      <c r="C726" s="247"/>
      <c r="D726" s="239"/>
      <c r="E726" s="239"/>
      <c r="F726" s="239"/>
      <c r="G726" s="240"/>
      <c r="H726" s="241"/>
      <c r="I726" s="242">
        <f>IF(G726=Precios!$CX$4,Precios!$CY$4,IF(G726=Precios!$CX$5,Precios!$CY$5,IF(G726=Precios!$CX$6,Precios!$CY$6,IF(G726=Precios!$CX$7,Precios!$CY$7,IF(G726=Precios!$CX$8,Precios!$CY$8,IF(G726=Precios!$CX$9,Precios!$CY$9,IF(G726=Precios!$CX$10,Precios!$CY$10,IF(G726=Precios!$CX$11,Precios!$CY$11,IF(G726=Precios!$CX$12,Precios!$CY$12,IF(G726=Precios!$CX$1122,Precios!$CY$1122,IF(G726=Precios!$CX$14,Precios!$CY$14,IF(G726=Precios!$CX$15,Precios!$CY$15,IF(G726=Precios!$CX$16,Precios!$CY$16,IF(G726=Precios!$CX$17,Precios!$CY$17,IF(G726=Precios!$CX$18,Precios!$CY$18,0)))))))))))))))</f>
        <v>0</v>
      </c>
      <c r="J726" s="241"/>
      <c r="K726" s="243">
        <f>+IF(J726=1,I726,IF(J726=2,I726*(1-Precios!$DD$3),0))</f>
        <v>0</v>
      </c>
      <c r="L726" s="243">
        <f t="shared" si="49"/>
        <v>0</v>
      </c>
      <c r="M726" s="272"/>
      <c r="N726" s="273"/>
      <c r="O726" s="273"/>
      <c r="P726" s="273"/>
      <c r="Q726" s="273"/>
      <c r="R726" s="273"/>
      <c r="S726" s="273"/>
      <c r="T726" s="273"/>
      <c r="U726" s="274"/>
      <c r="V726" s="273"/>
      <c r="W726" s="273"/>
      <c r="X726" s="273"/>
      <c r="Y726" s="281">
        <f>IF(G726=Precios!$CX$4,Precios!$DA$4,IF(G726=Precios!$CX$5,Precios!$DA$5,IF(G726=Precios!$CX$6,Precios!$DA$6,IF(G726=Precios!$CX$7,Precios!$DA$7,IF(G726=Precios!$CX$8,Precios!$DA$8,IF(G726=Precios!$CX$9,Precios!$DA$9,IF(G726=Precios!$CX$10,Precios!$DA$10,IF(G726=Precios!$CX$11,Precios!$DA$11,IF(G726=Precios!$CX$12,Precios!$DA$12,IF(G726=Precios!$CX$1122,Precios!$DA$1122,IF(G726=Precios!$CX$14,Precios!$DA$14,IF(G726=Precios!$CX$15,Precios!$DA$15,IF(G726=Precios!$CX$16,Precios!$DA$16,IF(G726=Precios!$CX$17,Precios!$DA$17,IF(G726=Precios!$CX$18,Precios!$DA$18,0)))))))))))))))*H726</f>
        <v>0</v>
      </c>
      <c r="Z726" s="275"/>
      <c r="AA726" s="276"/>
    </row>
    <row r="727" spans="1:27" x14ac:dyDescent="0.25">
      <c r="A727" s="225"/>
      <c r="B727" s="226"/>
      <c r="C727" s="227"/>
      <c r="D727" s="228"/>
      <c r="E727" s="228"/>
      <c r="F727" s="228"/>
      <c r="G727" s="230"/>
      <c r="H727" s="231"/>
      <c r="I727" s="232">
        <f>IF(G727=Precios!$CX$4,Precios!$CY$4,IF(G727=Precios!$CX$5,Precios!$CY$5,IF(G727=Precios!$CX$6,Precios!$CY$6,IF(G727=Precios!$CX$7,Precios!$CY$7,IF(G727=Precios!$CX$8,Precios!$CY$8,IF(G727=Precios!$CX$9,Precios!$CY$9,IF(G727=Precios!$CX$10,Precios!$CY$10,IF(G727=Precios!$CX$11,Precios!$CY$11,IF(G727=Precios!$CX$12,Precios!$CY$12,IF(G727=Precios!$CX$1122,Precios!$CY$1122,IF(G727=Precios!$CX$14,Precios!$CY$14,IF(G727=Precios!$CX$15,Precios!$CY$15,IF(G727=Precios!$CX$16,Precios!$CY$16,IF(G727=Precios!$CX$17,Precios!$CY$17,IF(G727=Precios!$CX$18,Precios!$CY$18,0)))))))))))))))</f>
        <v>0</v>
      </c>
      <c r="J727" s="230"/>
      <c r="K727" s="233">
        <f>+IF(J727=1,I727,IF(J727=2,I727*(1-Precios!$DD$3),0))</f>
        <v>0</v>
      </c>
      <c r="L727" s="233">
        <f t="shared" si="49"/>
        <v>0</v>
      </c>
      <c r="M727" s="259">
        <f>+SUM(L727:L731)</f>
        <v>0</v>
      </c>
      <c r="N727" s="260">
        <f>+M727+P727+R727+S727</f>
        <v>0</v>
      </c>
      <c r="O727" s="261">
        <f>+IF(J727=1,N727*$O$641,0)</f>
        <v>0</v>
      </c>
      <c r="P727" s="262"/>
      <c r="Q727" s="263">
        <f>+N727-SUM(O727:P727)</f>
        <v>0</v>
      </c>
      <c r="R727" s="262"/>
      <c r="S727" s="262"/>
      <c r="T727" s="262"/>
      <c r="U727" s="264" t="e">
        <f>+(+O727+#REF!)/M727</f>
        <v>#REF!</v>
      </c>
      <c r="V727" s="265">
        <f>+Q727-SUM(R727:T727)</f>
        <v>0</v>
      </c>
      <c r="W727" s="266">
        <f>IF(J727=2,V727,0)</f>
        <v>0</v>
      </c>
      <c r="X727" s="267">
        <f>IF(J727=1,V727,0)</f>
        <v>0</v>
      </c>
      <c r="Y727" s="268">
        <f>IF(G727=Precios!$CX$4,Precios!$DA$4,IF(G727=Precios!$CX$5,Precios!$DA$5,IF(G727=Precios!$CX$6,Precios!$DA$6,IF(G727=Precios!$CX$7,Precios!$DA$7,IF(G727=Precios!$CX$8,Precios!$DA$8,IF(G727=Precios!$CX$9,Precios!$DA$9,IF(G727=Precios!$CX$10,Precios!$DA$10,IF(G727=Precios!$CX$11,Precios!$DA$11,IF(G727=Precios!$CX$12,Precios!$DA$12,IF(G727=Precios!$CX$1122,Precios!$DA$1122,IF(G727=Precios!$CX$14,Precios!$DA$14,IF(G727=Precios!$CX$15,Precios!$DA$15,IF(G727=Precios!$CX$16,Precios!$DA$16,IF(G727=Precios!$CX$17,Precios!$DA$17,IF(G727=Precios!$CX$18,Precios!$DA$18,0)))))))))))))))*H727</f>
        <v>0</v>
      </c>
      <c r="Z727" s="269">
        <f>+V727-SUM(Y727:Y731)</f>
        <v>0</v>
      </c>
      <c r="AA727" s="270" t="e">
        <f>+Z727/M727</f>
        <v>#DIV/0!</v>
      </c>
    </row>
    <row r="728" spans="1:27" x14ac:dyDescent="0.25">
      <c r="A728" s="234"/>
      <c r="B728" s="40"/>
      <c r="C728" s="41"/>
      <c r="D728" s="42"/>
      <c r="E728" s="42"/>
      <c r="F728" s="42"/>
      <c r="G728" s="48"/>
      <c r="H728" s="50"/>
      <c r="I728" s="168">
        <f>IF(G728=Precios!$CX$4,Precios!$CY$4,IF(G728=Precios!$CX$5,Precios!$CY$5,IF(G728=Precios!$CX$6,Precios!$CY$6,IF(G728=Precios!$CX$7,Precios!$CY$7,IF(G728=Precios!$CX$8,Precios!$CY$8,IF(G728=Precios!$CX$9,Precios!$CY$9,IF(G728=Precios!$CX$10,Precios!$CY$10,IF(G728=Precios!$CX$11,Precios!$CY$11,IF(G728=Precios!$CX$12,Precios!$CY$12,IF(G728=Precios!$CX$1122,Precios!$CY$1122,IF(G728=Precios!$CX$14,Precios!$CY$14,IF(G728=Precios!$CX$15,Precios!$CY$15,IF(G728=Precios!$CX$16,Precios!$CY$16,IF(G728=Precios!$CX$17,Precios!$CY$17,IF(G728=Precios!$CX$18,Precios!$CY$18,0)))))))))))))))</f>
        <v>0</v>
      </c>
      <c r="J728" s="50"/>
      <c r="K728" s="169">
        <f>+IF(J728=1,I728,IF(J728=2,I728*(1-Precios!$DD$3),0))</f>
        <v>0</v>
      </c>
      <c r="L728" s="169">
        <f t="shared" si="49"/>
        <v>0</v>
      </c>
      <c r="M728" s="49"/>
      <c r="N728" s="43"/>
      <c r="O728" s="43"/>
      <c r="P728" s="43"/>
      <c r="Q728" s="43"/>
      <c r="R728" s="43"/>
      <c r="S728" s="43"/>
      <c r="T728" s="43"/>
      <c r="U728" s="91"/>
      <c r="V728" s="43"/>
      <c r="W728" s="43"/>
      <c r="X728" s="43"/>
      <c r="Y728" s="38">
        <f>IF(G728=Precios!$CX$4,Precios!$DA$4,IF(G728=Precios!$CX$5,Precios!$DA$5,IF(G728=Precios!$CX$6,Precios!$DA$6,IF(G728=Precios!$CX$7,Precios!$DA$7,IF(G728=Precios!$CX$8,Precios!$DA$8,IF(G728=Precios!$CX$9,Precios!$DA$9,IF(G728=Precios!$CX$10,Precios!$DA$10,IF(G728=Precios!$CX$11,Precios!$DA$11,IF(G728=Precios!$CX$12,Precios!$DA$12,IF(G728=Precios!$CX$1122,Precios!$DA$1122,IF(G728=Precios!$CX$14,Precios!$DA$14,IF(G728=Precios!$CX$15,Precios!$DA$15,IF(G728=Precios!$CX$16,Precios!$DA$16,IF(G728=Precios!$CX$17,Precios!$DA$17,IF(G728=Precios!$CX$18,Precios!$DA$18,0)))))))))))))))*H728</f>
        <v>0</v>
      </c>
      <c r="Z728" s="46"/>
      <c r="AA728" s="271"/>
    </row>
    <row r="729" spans="1:27" x14ac:dyDescent="0.25">
      <c r="A729" s="234"/>
      <c r="B729" s="40"/>
      <c r="C729" s="41"/>
      <c r="D729" s="42"/>
      <c r="E729" s="42"/>
      <c r="F729" s="42"/>
      <c r="G729" s="48"/>
      <c r="H729" s="50"/>
      <c r="I729" s="168">
        <f>IF(G729=Precios!$CX$4,Precios!$CY$4,IF(G729=Precios!$CX$5,Precios!$CY$5,IF(G729=Precios!$CX$6,Precios!$CY$6,IF(G729=Precios!$CX$7,Precios!$CY$7,IF(G729=Precios!$CX$8,Precios!$CY$8,IF(G729=Precios!$CX$9,Precios!$CY$9,IF(G729=Precios!$CX$10,Precios!$CY$10,IF(G729=Precios!$CX$11,Precios!$CY$11,IF(G729=Precios!$CX$12,Precios!$CY$12,IF(G729=Precios!$CX$1122,Precios!$CY$1122,IF(G729=Precios!$CX$14,Precios!$CY$14,IF(G729=Precios!$CX$15,Precios!$CY$15,IF(G729=Precios!$CX$16,Precios!$CY$16,IF(G729=Precios!$CX$17,Precios!$CY$17,IF(G729=Precios!$CX$18,Precios!$CY$18,0)))))))))))))))</f>
        <v>0</v>
      </c>
      <c r="J729" s="50"/>
      <c r="K729" s="169">
        <f>+IF(J729=1,I729,IF(J729=2,I729*(1-Precios!$DD$3),0))</f>
        <v>0</v>
      </c>
      <c r="L729" s="169">
        <f t="shared" si="49"/>
        <v>0</v>
      </c>
      <c r="M729" s="49"/>
      <c r="N729" s="43"/>
      <c r="O729" s="43"/>
      <c r="P729" s="43"/>
      <c r="Q729" s="43"/>
      <c r="R729" s="43"/>
      <c r="S729" s="43"/>
      <c r="T729" s="43"/>
      <c r="U729" s="91"/>
      <c r="V729" s="43"/>
      <c r="W729" s="43"/>
      <c r="X729" s="43"/>
      <c r="Y729" s="38">
        <f>IF(G729=Precios!$CX$4,Precios!$DA$4,IF(G729=Precios!$CX$5,Precios!$DA$5,IF(G729=Precios!$CX$6,Precios!$DA$6,IF(G729=Precios!$CX$7,Precios!$DA$7,IF(G729=Precios!$CX$8,Precios!$DA$8,IF(G729=Precios!$CX$9,Precios!$DA$9,IF(G729=Precios!$CX$10,Precios!$DA$10,IF(G729=Precios!$CX$11,Precios!$DA$11,IF(G729=Precios!$CX$12,Precios!$DA$12,IF(G729=Precios!$CX$1122,Precios!$DA$1122,IF(G729=Precios!$CX$14,Precios!$DA$14,IF(G729=Precios!$CX$15,Precios!$DA$15,IF(G729=Precios!$CX$16,Precios!$DA$16,IF(G729=Precios!$CX$17,Precios!$DA$17,IF(G729=Precios!$CX$18,Precios!$DA$18,0)))))))))))))))*H729</f>
        <v>0</v>
      </c>
      <c r="Z729" s="46"/>
      <c r="AA729" s="271"/>
    </row>
    <row r="730" spans="1:27" x14ac:dyDescent="0.25">
      <c r="A730" s="234"/>
      <c r="B730" s="40"/>
      <c r="C730" s="41"/>
      <c r="D730" s="42"/>
      <c r="E730" s="42"/>
      <c r="F730" s="42"/>
      <c r="G730" s="48"/>
      <c r="H730" s="50"/>
      <c r="I730" s="168">
        <f>IF(G730=Precios!$CX$4,Precios!$CY$4,IF(G730=Precios!$CX$5,Precios!$CY$5,IF(G730=Precios!$CX$6,Precios!$CY$6,IF(G730=Precios!$CX$7,Precios!$CY$7,IF(G730=Precios!$CX$8,Precios!$CY$8,IF(G730=Precios!$CX$9,Precios!$CY$9,IF(G730=Precios!$CX$10,Precios!$CY$10,IF(G730=Precios!$CX$11,Precios!$CY$11,IF(G730=Precios!$CX$12,Precios!$CY$12,IF(G730=Precios!$CX$1122,Precios!$CY$1122,IF(G730=Precios!$CX$14,Precios!$CY$14,IF(G730=Precios!$CX$15,Precios!$CY$15,IF(G730=Precios!$CX$16,Precios!$CY$16,IF(G730=Precios!$CX$17,Precios!$CY$17,IF(G730=Precios!$CX$18,Precios!$CY$18,0)))))))))))))))</f>
        <v>0</v>
      </c>
      <c r="J730" s="50"/>
      <c r="K730" s="169">
        <f>+IF(J730=1,I730,IF(J730=2,I730*(1-Precios!$DD$3),0))</f>
        <v>0</v>
      </c>
      <c r="L730" s="169">
        <f t="shared" si="49"/>
        <v>0</v>
      </c>
      <c r="M730" s="49"/>
      <c r="N730" s="43"/>
      <c r="O730" s="43"/>
      <c r="P730" s="43"/>
      <c r="Q730" s="43"/>
      <c r="R730" s="43"/>
      <c r="S730" s="43"/>
      <c r="T730" s="43"/>
      <c r="U730" s="91"/>
      <c r="V730" s="43"/>
      <c r="W730" s="43"/>
      <c r="X730" s="43"/>
      <c r="Y730" s="38">
        <f>IF(G730=Precios!$CX$4,Precios!$DA$4,IF(G730=Precios!$CX$5,Precios!$DA$5,IF(G730=Precios!$CX$6,Precios!$DA$6,IF(G730=Precios!$CX$7,Precios!$DA$7,IF(G730=Precios!$CX$8,Precios!$DA$8,IF(G730=Precios!$CX$9,Precios!$DA$9,IF(G730=Precios!$CX$10,Precios!$DA$10,IF(G730=Precios!$CX$11,Precios!$DA$11,IF(G730=Precios!$CX$12,Precios!$DA$12,IF(G730=Precios!$CX$1122,Precios!$DA$1122,IF(G730=Precios!$CX$14,Precios!$DA$14,IF(G730=Precios!$CX$15,Precios!$DA$15,IF(G730=Precios!$CX$16,Precios!$DA$16,IF(G730=Precios!$CX$17,Precios!$DA$17,IF(G730=Precios!$CX$18,Precios!$DA$18,0)))))))))))))))*H730</f>
        <v>0</v>
      </c>
      <c r="Z730" s="46"/>
      <c r="AA730" s="271"/>
    </row>
    <row r="731" spans="1:27" ht="15.75" thickBot="1" x14ac:dyDescent="0.3">
      <c r="A731" s="236"/>
      <c r="B731" s="237"/>
      <c r="C731" s="247"/>
      <c r="D731" s="239"/>
      <c r="E731" s="239"/>
      <c r="F731" s="239"/>
      <c r="G731" s="240"/>
      <c r="H731" s="241"/>
      <c r="I731" s="242">
        <f>IF(G731=Precios!$CX$4,Precios!$CY$4,IF(G731=Precios!$CX$5,Precios!$CY$5,IF(G731=Precios!$CX$6,Precios!$CY$6,IF(G731=Precios!$CX$7,Precios!$CY$7,IF(G731=Precios!$CX$8,Precios!$CY$8,IF(G731=Precios!$CX$9,Precios!$CY$9,IF(G731=Precios!$CX$10,Precios!$CY$10,IF(G731=Precios!$CX$11,Precios!$CY$11,IF(G731=Precios!$CX$12,Precios!$CY$12,IF(G731=Precios!$CX$1122,Precios!$CY$1122,IF(G731=Precios!$CX$14,Precios!$CY$14,IF(G731=Precios!$CX$15,Precios!$CY$15,IF(G731=Precios!$CX$16,Precios!$CY$16,IF(G731=Precios!$CX$17,Precios!$CY$17,IF(G731=Precios!$CX$18,Precios!$CY$18,0)))))))))))))))</f>
        <v>0</v>
      </c>
      <c r="J731" s="241"/>
      <c r="K731" s="243">
        <f>+IF(J731=1,I731,IF(J731=2,I731*(1-Precios!$DD$3),0))</f>
        <v>0</v>
      </c>
      <c r="L731" s="243">
        <f t="shared" si="49"/>
        <v>0</v>
      </c>
      <c r="M731" s="272"/>
      <c r="N731" s="273"/>
      <c r="O731" s="273"/>
      <c r="P731" s="273"/>
      <c r="Q731" s="273"/>
      <c r="R731" s="273"/>
      <c r="S731" s="273"/>
      <c r="T731" s="273"/>
      <c r="U731" s="274"/>
      <c r="V731" s="273"/>
      <c r="W731" s="273"/>
      <c r="X731" s="273"/>
      <c r="Y731" s="281">
        <f>IF(G731=Precios!$CX$4,Precios!$DA$4,IF(G731=Precios!$CX$5,Precios!$DA$5,IF(G731=Precios!$CX$6,Precios!$DA$6,IF(G731=Precios!$CX$7,Precios!$DA$7,IF(G731=Precios!$CX$8,Precios!$DA$8,IF(G731=Precios!$CX$9,Precios!$DA$9,IF(G731=Precios!$CX$10,Precios!$DA$10,IF(G731=Precios!$CX$11,Precios!$DA$11,IF(G731=Precios!$CX$12,Precios!$DA$12,IF(G731=Precios!$CX$1122,Precios!$DA$1122,IF(G731=Precios!$CX$14,Precios!$DA$14,IF(G731=Precios!$CX$15,Precios!$DA$15,IF(G731=Precios!$CX$16,Precios!$DA$16,IF(G731=Precios!$CX$17,Precios!$DA$17,IF(G731=Precios!$CX$18,Precios!$DA$18,0)))))))))))))))*H731</f>
        <v>0</v>
      </c>
      <c r="Z731" s="275"/>
      <c r="AA731" s="276"/>
    </row>
    <row r="732" spans="1:27" s="21" customFormat="1" x14ac:dyDescent="0.25">
      <c r="A732" s="248" t="s">
        <v>95</v>
      </c>
      <c r="B732" s="249">
        <f>COUNT(A642:A731)</f>
        <v>0</v>
      </c>
      <c r="C732" s="89"/>
      <c r="D732" s="89"/>
      <c r="E732" s="89"/>
      <c r="F732" s="89"/>
      <c r="G732" s="90"/>
      <c r="H732" s="90">
        <f>SUM(H642:H731)</f>
        <v>0</v>
      </c>
      <c r="I732" s="89"/>
      <c r="J732" s="90"/>
      <c r="K732" s="89"/>
      <c r="L732" s="89"/>
      <c r="M732" s="89">
        <f t="shared" ref="M732:T732" si="50">SUM(M642:M731)</f>
        <v>0</v>
      </c>
      <c r="N732" s="89">
        <f t="shared" si="50"/>
        <v>0</v>
      </c>
      <c r="O732" s="89">
        <f t="shared" si="50"/>
        <v>0</v>
      </c>
      <c r="P732" s="89">
        <f t="shared" si="50"/>
        <v>0</v>
      </c>
      <c r="Q732" s="89">
        <f t="shared" si="50"/>
        <v>0</v>
      </c>
      <c r="R732" s="89">
        <f t="shared" si="50"/>
        <v>0</v>
      </c>
      <c r="S732" s="89">
        <f t="shared" si="50"/>
        <v>0</v>
      </c>
      <c r="T732" s="89">
        <f t="shared" si="50"/>
        <v>0</v>
      </c>
      <c r="U732" s="277" t="e">
        <f>AVERAGE(U642:U731)</f>
        <v>#REF!</v>
      </c>
      <c r="V732" s="89">
        <f>SUM(V642:V731)</f>
        <v>0</v>
      </c>
      <c r="W732" s="89">
        <f>SUM(W642:W731)</f>
        <v>0</v>
      </c>
      <c r="X732" s="89">
        <f>SUM(X642:X731)</f>
        <v>0</v>
      </c>
      <c r="Y732" s="89">
        <f>SUM(Y642:Y731)</f>
        <v>0</v>
      </c>
      <c r="Z732" s="89">
        <f>SUM(Z642:Z731)</f>
        <v>0</v>
      </c>
      <c r="AA732" s="277" t="e">
        <f>AVERAGE(AA642:AA731)</f>
        <v>#DIV/0!</v>
      </c>
    </row>
    <row r="733" spans="1:27" s="53" customFormat="1" ht="15.75" thickBot="1" x14ac:dyDescent="0.3">
      <c r="A733" s="98" t="s">
        <v>9</v>
      </c>
      <c r="B733" s="68">
        <f>+B641+B732</f>
        <v>0</v>
      </c>
      <c r="C733" s="70"/>
      <c r="D733" s="69"/>
      <c r="E733" s="69"/>
      <c r="F733" s="142"/>
      <c r="G733" s="280"/>
      <c r="H733" s="68">
        <f>+H641+H732</f>
        <v>0</v>
      </c>
      <c r="I733" s="51"/>
      <c r="J733" s="164"/>
      <c r="K733" s="165"/>
      <c r="L733" s="165"/>
      <c r="M733" s="51">
        <f>+M641+M732</f>
        <v>0</v>
      </c>
      <c r="N733" s="51">
        <f>+N641+N732</f>
        <v>0</v>
      </c>
      <c r="O733" s="208">
        <v>0.14510000000000001</v>
      </c>
      <c r="P733" s="51">
        <f>+P641+P732</f>
        <v>0</v>
      </c>
      <c r="Q733" s="51">
        <f>+Q641+Q732</f>
        <v>0</v>
      </c>
      <c r="R733" s="51">
        <f>+R641+R732</f>
        <v>0</v>
      </c>
      <c r="S733" s="51">
        <f>+S641+S732</f>
        <v>0</v>
      </c>
      <c r="T733" s="51">
        <f>+T641+T732</f>
        <v>0</v>
      </c>
      <c r="U733" s="177" t="e">
        <f>AVERAGE(U641,U732)</f>
        <v>#DIV/0!</v>
      </c>
      <c r="V733" s="51">
        <f>+V641+V732</f>
        <v>0</v>
      </c>
      <c r="W733" s="51">
        <f>+W641+W732</f>
        <v>0</v>
      </c>
      <c r="X733" s="51">
        <f>+X641+X732</f>
        <v>0</v>
      </c>
      <c r="Y733" s="51">
        <f>+Y641+Y732</f>
        <v>0</v>
      </c>
      <c r="Z733" s="51">
        <f>+Z641+Z732</f>
        <v>0</v>
      </c>
      <c r="AA733" s="177" t="e">
        <f>AVERAGE(AA641,AA732)</f>
        <v>#DIV/0!</v>
      </c>
    </row>
    <row r="734" spans="1:27" x14ac:dyDescent="0.25">
      <c r="A734" s="225"/>
      <c r="B734" s="226"/>
      <c r="C734" s="227"/>
      <c r="D734" s="228"/>
      <c r="E734" s="228"/>
      <c r="F734" s="229"/>
      <c r="G734" s="230"/>
      <c r="H734" s="231"/>
      <c r="I734" s="232">
        <f>IF(G734=Precios!$DL$4,Precios!$DM$4,IF(G734=Precios!$DL$5,Precios!$DM$5,IF(G734=Precios!$DL$6,Precios!$DM$6,IF(G734=Precios!$DL$7,Precios!$DM$7,IF(G734=Precios!$DL$8,Precios!$DM$8,IF(G734=Precios!$DL$9,Precios!$DM$9,IF(G734=Precios!$DL$10,Precios!$DM$10,IF(G734=Precios!$DL$11,Precios!$DM$11,IF(G734=Precios!$DL$12,Precios!$DM$12,IF(G734=Precios!$DL$1139,Precios!$DM$1139,IF(G734=Precios!$DL$14,Precios!$DM$14,IF(G734=Precios!$DL$15,Precios!$DM$15,IF(G734=Precios!$DL$16,Precios!$DM$16,IF(G734=Precios!$DL$17,Precios!$DM$17,IF(G734=Precios!$DL$18,Precios!$DM$18,0)))))))))))))))</f>
        <v>0</v>
      </c>
      <c r="J734" s="230"/>
      <c r="K734" s="233">
        <f>+IF(J734=1,I734,IF(J734=2,I734*(1-Precios!$DR$3),0))</f>
        <v>0</v>
      </c>
      <c r="L734" s="233">
        <f>H734*K734</f>
        <v>0</v>
      </c>
      <c r="M734" s="259">
        <f>+SUM(L734:L738)</f>
        <v>0</v>
      </c>
      <c r="N734" s="260">
        <f>+M734+P734+R734+S734</f>
        <v>0</v>
      </c>
      <c r="O734" s="261">
        <f>+IF(J734=1,N734*$O$733,0)</f>
        <v>0</v>
      </c>
      <c r="P734" s="262"/>
      <c r="Q734" s="263">
        <f>+N734-SUM(O734:P734)</f>
        <v>0</v>
      </c>
      <c r="R734" s="262"/>
      <c r="S734" s="262"/>
      <c r="T734" s="262"/>
      <c r="U734" s="264" t="e">
        <f>+(+O734+#REF!)/M734</f>
        <v>#REF!</v>
      </c>
      <c r="V734" s="265">
        <f>+Q734-SUM(R734:T734)</f>
        <v>0</v>
      </c>
      <c r="W734" s="266">
        <f>IF(J734=2,V734,0)</f>
        <v>0</v>
      </c>
      <c r="X734" s="267">
        <f>IF(J734=1,V734,0)</f>
        <v>0</v>
      </c>
      <c r="Y734" s="293">
        <f>IF(G734=Precios!$DL$4,Precios!$DO$4,IF(G734=Precios!$DL$5,Precios!$DO$5,IF(G734=Precios!$DL$6,Precios!$DO$6,IF(G734=Precios!$DL$7,Precios!$DO$7,IF(G734=Precios!$DL$8,Precios!$DO$8,IF(G734=Precios!$DL$9,Precios!$DO$9,IF(G734=Precios!$DL$10,Precios!$DO$10,IF(G734=Precios!$DL$11,Precios!$DO$11,IF(G734=Precios!$DL$12,Precios!$DO$12,IF(G734=Precios!$DL$1139,Precios!$DO$1139,IF(G734=Precios!$DL$14,Precios!$DO$14,IF(G734=Precios!$DL$15,Precios!$DO$15,IF(G734=Precios!$DL$16,Precios!$DO$16,IF(G734=Precios!$DL$17,Precios!$DO$17,IF(G734=Precios!$DL$18,Precios!$DO$18,0)))))))))))))))*H734</f>
        <v>0</v>
      </c>
      <c r="Z734" s="269">
        <f>+V734-SUM(Y734:Y738)</f>
        <v>0</v>
      </c>
      <c r="AA734" s="270" t="e">
        <f>+Z734/M734</f>
        <v>#DIV/0!</v>
      </c>
    </row>
    <row r="735" spans="1:27" x14ac:dyDescent="0.25">
      <c r="A735" s="234"/>
      <c r="B735" s="40"/>
      <c r="C735" s="235"/>
      <c r="D735" s="42"/>
      <c r="E735" s="42"/>
      <c r="F735" s="42"/>
      <c r="G735" s="48"/>
      <c r="H735" s="50"/>
      <c r="I735" s="168">
        <f>IF(G735=Precios!$DL$4,Precios!$DM$4,IF(G735=Precios!$DL$5,Precios!$DM$5,IF(G735=Precios!$DL$6,Precios!$DM$6,IF(G735=Precios!$DL$7,Precios!$DM$7,IF(G735=Precios!$DL$8,Precios!$DM$8,IF(G735=Precios!$DL$9,Precios!$DM$9,IF(G735=Precios!$DL$10,Precios!$DM$10,IF(G735=Precios!$DL$11,Precios!$DM$11,IF(G735=Precios!$DL$12,Precios!$DM$12,IF(G735=Precios!$DL$1139,Precios!$DM$1139,IF(G735=Precios!$DL$14,Precios!$DM$14,IF(G735=Precios!$DL$15,Precios!$DM$15,IF(G735=Precios!$DL$16,Precios!$DM$16,IF(G735=Precios!$DL$17,Precios!$DM$17,IF(G735=Precios!$DL$18,Precios!$DM$18,0)))))))))))))))</f>
        <v>0</v>
      </c>
      <c r="J735" s="50"/>
      <c r="K735" s="169">
        <f>+IF(J735=1,I735,IF(J735=2,I735*(1-Precios!$DR$3),0))</f>
        <v>0</v>
      </c>
      <c r="L735" s="169">
        <f>H735*K735</f>
        <v>0</v>
      </c>
      <c r="M735" s="49"/>
      <c r="N735" s="43"/>
      <c r="O735" s="43"/>
      <c r="P735" s="43"/>
      <c r="Q735" s="43"/>
      <c r="R735" s="43"/>
      <c r="S735" s="43"/>
      <c r="T735" s="43"/>
      <c r="U735" s="91"/>
      <c r="V735" s="43"/>
      <c r="W735" s="43"/>
      <c r="X735" s="43"/>
      <c r="Y735" s="294">
        <f>IF(G735=Precios!$DL$4,Precios!$DO$4,IF(G735=Precios!$DL$5,Precios!$DO$5,IF(G735=Precios!$DL$6,Precios!$DO$6,IF(G735=Precios!$DL$7,Precios!$DO$7,IF(G735=Precios!$DL$8,Precios!$DO$8,IF(G735=Precios!$DL$9,Precios!$DO$9,IF(G735=Precios!$DL$10,Precios!$DO$10,IF(G735=Precios!$DL$11,Precios!$DO$11,IF(G735=Precios!$DL$12,Precios!$DO$12,IF(G735=Precios!$DL$1139,Precios!$DO$1139,IF(G735=Precios!$DL$14,Precios!$DO$14,IF(G735=Precios!$DL$15,Precios!$DO$15,IF(G735=Precios!$DL$16,Precios!$DO$16,IF(G735=Precios!$DL$17,Precios!$DO$17,IF(G735=Precios!$DL$18,Precios!$DO$18,0)))))))))))))))*H735</f>
        <v>0</v>
      </c>
      <c r="Z735" s="46"/>
      <c r="AA735" s="271"/>
    </row>
    <row r="736" spans="1:27" x14ac:dyDescent="0.25">
      <c r="A736" s="234"/>
      <c r="B736" s="40"/>
      <c r="C736" s="235"/>
      <c r="D736" s="42"/>
      <c r="E736" s="42"/>
      <c r="F736" s="42"/>
      <c r="G736" s="48"/>
      <c r="H736" s="50"/>
      <c r="I736" s="168">
        <f>IF(G736=Precios!$DL$4,Precios!$DM$4,IF(G736=Precios!$DL$5,Precios!$DM$5,IF(G736=Precios!$DL$6,Precios!$DM$6,IF(G736=Precios!$DL$7,Precios!$DM$7,IF(G736=Precios!$DL$8,Precios!$DM$8,IF(G736=Precios!$DL$9,Precios!$DM$9,IF(G736=Precios!$DL$10,Precios!$DM$10,IF(G736=Precios!$DL$11,Precios!$DM$11,IF(G736=Precios!$DL$12,Precios!$DM$12,IF(G736=Precios!$DL$1139,Precios!$DM$1139,IF(G736=Precios!$DL$14,Precios!$DM$14,IF(G736=Precios!$DL$15,Precios!$DM$15,IF(G736=Precios!$DL$16,Precios!$DM$16,IF(G736=Precios!$DL$17,Precios!$DM$17,IF(G736=Precios!$DL$18,Precios!$DM$18,0)))))))))))))))</f>
        <v>0</v>
      </c>
      <c r="J736" s="50"/>
      <c r="K736" s="169">
        <f>+IF(J736=1,I736,IF(J736=2,I736*(1-Precios!$DR$3),0))</f>
        <v>0</v>
      </c>
      <c r="L736" s="169">
        <f>H736*K736</f>
        <v>0</v>
      </c>
      <c r="M736" s="49"/>
      <c r="N736" s="43"/>
      <c r="O736" s="43"/>
      <c r="P736" s="43"/>
      <c r="Q736" s="43"/>
      <c r="R736" s="43"/>
      <c r="S736" s="43"/>
      <c r="T736" s="43"/>
      <c r="U736" s="91"/>
      <c r="V736" s="43"/>
      <c r="W736" s="43"/>
      <c r="X736" s="43"/>
      <c r="Y736" s="294">
        <f>IF(G736=Precios!$DL$4,Precios!$DO$4,IF(G736=Precios!$DL$5,Precios!$DO$5,IF(G736=Precios!$DL$6,Precios!$DO$6,IF(G736=Precios!$DL$7,Precios!$DO$7,IF(G736=Precios!$DL$8,Precios!$DO$8,IF(G736=Precios!$DL$9,Precios!$DO$9,IF(G736=Precios!$DL$10,Precios!$DO$10,IF(G736=Precios!$DL$11,Precios!$DO$11,IF(G736=Precios!$DL$12,Precios!$DO$12,IF(G736=Precios!$DL$1139,Precios!$DO$1139,IF(G736=Precios!$DL$14,Precios!$DO$14,IF(G736=Precios!$DL$15,Precios!$DO$15,IF(G736=Precios!$DL$16,Precios!$DO$16,IF(G736=Precios!$DL$17,Precios!$DO$17,IF(G736=Precios!$DL$18,Precios!$DO$18,0)))))))))))))))*H736</f>
        <v>0</v>
      </c>
      <c r="Z736" s="46"/>
      <c r="AA736" s="271"/>
    </row>
    <row r="737" spans="1:27" x14ac:dyDescent="0.25">
      <c r="A737" s="234"/>
      <c r="B737" s="40"/>
      <c r="C737" s="235"/>
      <c r="D737" s="42"/>
      <c r="E737" s="42"/>
      <c r="F737" s="42"/>
      <c r="G737" s="48"/>
      <c r="H737" s="50"/>
      <c r="I737" s="168">
        <f>IF(G737=Precios!$DL$4,Precios!$DM$4,IF(G737=Precios!$DL$5,Precios!$DM$5,IF(G737=Precios!$DL$6,Precios!$DM$6,IF(G737=Precios!$DL$7,Precios!$DM$7,IF(G737=Precios!$DL$8,Precios!$DM$8,IF(G737=Precios!$DL$9,Precios!$DM$9,IF(G737=Precios!$DL$10,Precios!$DM$10,IF(G737=Precios!$DL$11,Precios!$DM$11,IF(G737=Precios!$DL$12,Precios!$DM$12,IF(G737=Precios!$DL$1139,Precios!$DM$1139,IF(G737=Precios!$DL$14,Precios!$DM$14,IF(G737=Precios!$DL$15,Precios!$DM$15,IF(G737=Precios!$DL$16,Precios!$DM$16,IF(G737=Precios!$DL$17,Precios!$DM$17,IF(G737=Precios!$DL$18,Precios!$DM$18,0)))))))))))))))</f>
        <v>0</v>
      </c>
      <c r="J737" s="50"/>
      <c r="K737" s="169">
        <f>+IF(J737=1,I737,IF(J737=2,I737*(1-Precios!$DR$3),0))</f>
        <v>0</v>
      </c>
      <c r="L737" s="169">
        <f t="shared" ref="L737:L753" si="51">H737*K737</f>
        <v>0</v>
      </c>
      <c r="M737" s="49"/>
      <c r="N737" s="43"/>
      <c r="O737" s="43"/>
      <c r="P737" s="43"/>
      <c r="Q737" s="43"/>
      <c r="R737" s="43"/>
      <c r="S737" s="43"/>
      <c r="T737" s="43"/>
      <c r="U737" s="91"/>
      <c r="V737" s="43"/>
      <c r="W737" s="43"/>
      <c r="X737" s="43"/>
      <c r="Y737" s="294">
        <f>IF(G737=Precios!$DL$4,Precios!$DO$4,IF(G737=Precios!$DL$5,Precios!$DO$5,IF(G737=Precios!$DL$6,Precios!$DO$6,IF(G737=Precios!$DL$7,Precios!$DO$7,IF(G737=Precios!$DL$8,Precios!$DO$8,IF(G737=Precios!$DL$9,Precios!$DO$9,IF(G737=Precios!$DL$10,Precios!$DO$10,IF(G737=Precios!$DL$11,Precios!$DO$11,IF(G737=Precios!$DL$12,Precios!$DO$12,IF(G737=Precios!$DL$1139,Precios!$DO$1139,IF(G737=Precios!$DL$14,Precios!$DO$14,IF(G737=Precios!$DL$15,Precios!$DO$15,IF(G737=Precios!$DL$16,Precios!$DO$16,IF(G737=Precios!$DL$17,Precios!$DO$17,IF(G737=Precios!$DL$18,Precios!$DO$18,0)))))))))))))))*H737</f>
        <v>0</v>
      </c>
      <c r="Z737" s="46"/>
      <c r="AA737" s="271"/>
    </row>
    <row r="738" spans="1:27" ht="15.75" thickBot="1" x14ac:dyDescent="0.3">
      <c r="A738" s="236"/>
      <c r="B738" s="237"/>
      <c r="C738" s="238"/>
      <c r="D738" s="239"/>
      <c r="E738" s="239"/>
      <c r="F738" s="239"/>
      <c r="G738" s="240"/>
      <c r="H738" s="241"/>
      <c r="I738" s="242">
        <f>IF(G738=Precios!$DL$4,Precios!$DM$4,IF(G738=Precios!$DL$5,Precios!$DM$5,IF(G738=Precios!$DL$6,Precios!$DM$6,IF(G738=Precios!$DL$7,Precios!$DM$7,IF(G738=Precios!$DL$8,Precios!$DM$8,IF(G738=Precios!$DL$9,Precios!$DM$9,IF(G738=Precios!$DL$10,Precios!$DM$10,IF(G738=Precios!$DL$11,Precios!$DM$11,IF(G738=Precios!$DL$12,Precios!$DM$12,IF(G738=Precios!$DL$1139,Precios!$DM$1139,IF(G738=Precios!$DL$14,Precios!$DM$14,IF(G738=Precios!$DL$15,Precios!$DM$15,IF(G738=Precios!$DL$16,Precios!$DM$16,IF(G738=Precios!$DL$17,Precios!$DM$17,IF(G738=Precios!$DL$18,Precios!$DM$18,0)))))))))))))))</f>
        <v>0</v>
      </c>
      <c r="J738" s="241"/>
      <c r="K738" s="243">
        <f>+IF(J738=1,I738,IF(J738=2,I738*(1-Precios!$DR$3),0))</f>
        <v>0</v>
      </c>
      <c r="L738" s="243">
        <f t="shared" si="51"/>
        <v>0</v>
      </c>
      <c r="M738" s="272"/>
      <c r="N738" s="273"/>
      <c r="O738" s="273"/>
      <c r="P738" s="273"/>
      <c r="Q738" s="273"/>
      <c r="R738" s="273"/>
      <c r="S738" s="273"/>
      <c r="T738" s="273"/>
      <c r="U738" s="274"/>
      <c r="V738" s="273"/>
      <c r="W738" s="273"/>
      <c r="X738" s="273"/>
      <c r="Y738" s="295">
        <f>IF(G738=Precios!$DL$4,Precios!$DO$4,IF(G738=Precios!$DL$5,Precios!$DO$5,IF(G738=Precios!$DL$6,Precios!$DO$6,IF(G738=Precios!$DL$7,Precios!$DO$7,IF(G738=Precios!$DL$8,Precios!$DO$8,IF(G738=Precios!$DL$9,Precios!$DO$9,IF(G738=Precios!$DL$10,Precios!$DO$10,IF(G738=Precios!$DL$11,Precios!$DO$11,IF(G738=Precios!$DL$12,Precios!$DO$12,IF(G738=Precios!$DL$1139,Precios!$DO$1139,IF(G738=Precios!$DL$14,Precios!$DO$14,IF(G738=Precios!$DL$15,Precios!$DO$15,IF(G738=Precios!$DL$16,Precios!$DO$16,IF(G738=Precios!$DL$17,Precios!$DO$17,IF(G738=Precios!$DL$18,Precios!$DO$18,0)))))))))))))))*H738</f>
        <v>0</v>
      </c>
      <c r="Z738" s="275"/>
      <c r="AA738" s="276"/>
    </row>
    <row r="739" spans="1:27" x14ac:dyDescent="0.25">
      <c r="A739" s="278"/>
      <c r="B739" s="201"/>
      <c r="C739" s="219"/>
      <c r="D739" s="220"/>
      <c r="E739" s="220"/>
      <c r="F739" s="221"/>
      <c r="G739" s="222"/>
      <c r="H739" s="223"/>
      <c r="I739" s="232">
        <f>IF(G739=Precios!$DL$4,Precios!$DM$4,IF(G739=Precios!$DL$5,Precios!$DM$5,IF(G739=Precios!$DL$6,Precios!$DM$6,IF(G739=Precios!$DL$7,Precios!$DM$7,IF(G739=Precios!$DL$8,Precios!$DM$8,IF(G739=Precios!$DL$9,Precios!$DM$9,IF(G739=Precios!$DL$10,Precios!$DM$10,IF(G739=Precios!$DL$11,Precios!$DM$11,IF(G739=Precios!$DL$12,Precios!$DM$12,IF(G739=Precios!$DL$1139,Precios!$DM$1139,IF(G739=Precios!$DL$14,Precios!$DM$14,IF(G739=Precios!$DL$15,Precios!$DM$15,IF(G739=Precios!$DL$16,Precios!$DM$16,IF(G739=Precios!$DL$17,Precios!$DM$17,IF(G739=Precios!$DL$18,Precios!$DM$18,0)))))))))))))))</f>
        <v>0</v>
      </c>
      <c r="J739" s="222"/>
      <c r="K739" s="224">
        <f>+IF(J739=1,I739,IF(J739=2,I739*(1-Precios!$DR$3),0))</f>
        <v>0</v>
      </c>
      <c r="L739" s="224">
        <f t="shared" si="51"/>
        <v>0</v>
      </c>
      <c r="M739" s="251">
        <f>+SUM(L739:L743)</f>
        <v>0</v>
      </c>
      <c r="N739" s="252">
        <f>+M739+P739+R739+S739</f>
        <v>0</v>
      </c>
      <c r="O739" s="253">
        <f>+IF(J739=1,N739*$O$733,0)</f>
        <v>0</v>
      </c>
      <c r="P739" s="39"/>
      <c r="Q739" s="29">
        <f>+N739-SUM(O739:P739)</f>
        <v>0</v>
      </c>
      <c r="R739" s="39"/>
      <c r="S739" s="39"/>
      <c r="T739" s="39"/>
      <c r="U739" s="254" t="e">
        <f>+(+O739+#REF!)/M739</f>
        <v>#REF!</v>
      </c>
      <c r="V739" s="255">
        <f>+Q739-SUM(R739:T739)</f>
        <v>0</v>
      </c>
      <c r="W739" s="256">
        <f>IF(J739=2,V739,0)</f>
        <v>0</v>
      </c>
      <c r="X739" s="257">
        <f>IF(J739=1,V739,0)</f>
        <v>0</v>
      </c>
      <c r="Y739" s="293">
        <f>IF(G739=Precios!$DL$4,Precios!$DO$4,IF(G739=Precios!$DL$5,Precios!$DO$5,IF(G739=Precios!$DL$6,Precios!$DO$6,IF(G739=Precios!$DL$7,Precios!$DO$7,IF(G739=Precios!$DL$8,Precios!$DO$8,IF(G739=Precios!$DL$9,Precios!$DO$9,IF(G739=Precios!$DL$10,Precios!$DO$10,IF(G739=Precios!$DL$11,Precios!$DO$11,IF(G739=Precios!$DL$12,Precios!$DO$12,IF(G739=Precios!$DL$1139,Precios!$DO$1139,IF(G739=Precios!$DL$14,Precios!$DO$14,IF(G739=Precios!$DL$15,Precios!$DO$15,IF(G739=Precios!$DL$16,Precios!$DO$16,IF(G739=Precios!$DL$17,Precios!$DO$17,IF(G739=Precios!$DL$18,Precios!$DO$18,0)))))))))))))))*H739</f>
        <v>0</v>
      </c>
      <c r="Z739" s="258">
        <f>+V739-SUM(Y739:Y743)</f>
        <v>0</v>
      </c>
      <c r="AA739" s="279" t="e">
        <f>+Z739/M739</f>
        <v>#DIV/0!</v>
      </c>
    </row>
    <row r="740" spans="1:27" x14ac:dyDescent="0.25">
      <c r="A740" s="234"/>
      <c r="B740" s="40"/>
      <c r="C740" s="41"/>
      <c r="D740" s="42"/>
      <c r="E740" s="42"/>
      <c r="F740" s="42"/>
      <c r="G740" s="48"/>
      <c r="H740" s="50"/>
      <c r="I740" s="168">
        <f>IF(G740=Precios!$DL$4,Precios!$DM$4,IF(G740=Precios!$DL$5,Precios!$DM$5,IF(G740=Precios!$DL$6,Precios!$DM$6,IF(G740=Precios!$DL$7,Precios!$DM$7,IF(G740=Precios!$DL$8,Precios!$DM$8,IF(G740=Precios!$DL$9,Precios!$DM$9,IF(G740=Precios!$DL$10,Precios!$DM$10,IF(G740=Precios!$DL$11,Precios!$DM$11,IF(G740=Precios!$DL$12,Precios!$DM$12,IF(G740=Precios!$DL$1139,Precios!$DM$1139,IF(G740=Precios!$DL$14,Precios!$DM$14,IF(G740=Precios!$DL$15,Precios!$DM$15,IF(G740=Precios!$DL$16,Precios!$DM$16,IF(G740=Precios!$DL$17,Precios!$DM$17,IF(G740=Precios!$DL$18,Precios!$DM$18,0)))))))))))))))</f>
        <v>0</v>
      </c>
      <c r="J740" s="50"/>
      <c r="K740" s="169">
        <f>+IF(J740=1,I740,IF(J740=2,I740*(1-Precios!$DR$3),0))</f>
        <v>0</v>
      </c>
      <c r="L740" s="169">
        <f>H740*K740</f>
        <v>0</v>
      </c>
      <c r="M740" s="49"/>
      <c r="N740" s="43"/>
      <c r="O740" s="43"/>
      <c r="P740" s="43"/>
      <c r="Q740" s="43"/>
      <c r="R740" s="43"/>
      <c r="S740" s="43"/>
      <c r="T740" s="43"/>
      <c r="U740" s="91"/>
      <c r="V740" s="43"/>
      <c r="W740" s="43"/>
      <c r="X740" s="43"/>
      <c r="Y740" s="294">
        <f>IF(G740=Precios!$DL$4,Precios!$DO$4,IF(G740=Precios!$DL$5,Precios!$DO$5,IF(G740=Precios!$DL$6,Precios!$DO$6,IF(G740=Precios!$DL$7,Precios!$DO$7,IF(G740=Precios!$DL$8,Precios!$DO$8,IF(G740=Precios!$DL$9,Precios!$DO$9,IF(G740=Precios!$DL$10,Precios!$DO$10,IF(G740=Precios!$DL$11,Precios!$DO$11,IF(G740=Precios!$DL$12,Precios!$DO$12,IF(G740=Precios!$DL$1139,Precios!$DO$1139,IF(G740=Precios!$DL$14,Precios!$DO$14,IF(G740=Precios!$DL$15,Precios!$DO$15,IF(G740=Precios!$DL$16,Precios!$DO$16,IF(G740=Precios!$DL$17,Precios!$DO$17,IF(G740=Precios!$DL$18,Precios!$DO$18,0)))))))))))))))*H740</f>
        <v>0</v>
      </c>
      <c r="Z740" s="46"/>
      <c r="AA740" s="271"/>
    </row>
    <row r="741" spans="1:27" x14ac:dyDescent="0.25">
      <c r="A741" s="234"/>
      <c r="B741" s="40"/>
      <c r="C741" s="41"/>
      <c r="D741" s="42"/>
      <c r="E741" s="42"/>
      <c r="F741" s="42"/>
      <c r="G741" s="48"/>
      <c r="H741" s="50"/>
      <c r="I741" s="168">
        <f>IF(G741=Precios!$DL$4,Precios!$DM$4,IF(G741=Precios!$DL$5,Precios!$DM$5,IF(G741=Precios!$DL$6,Precios!$DM$6,IF(G741=Precios!$DL$7,Precios!$DM$7,IF(G741=Precios!$DL$8,Precios!$DM$8,IF(G741=Precios!$DL$9,Precios!$DM$9,IF(G741=Precios!$DL$10,Precios!$DM$10,IF(G741=Precios!$DL$11,Precios!$DM$11,IF(G741=Precios!$DL$12,Precios!$DM$12,IF(G741=Precios!$DL$1139,Precios!$DM$1139,IF(G741=Precios!$DL$14,Precios!$DM$14,IF(G741=Precios!$DL$15,Precios!$DM$15,IF(G741=Precios!$DL$16,Precios!$DM$16,IF(G741=Precios!$DL$17,Precios!$DM$17,IF(G741=Precios!$DL$18,Precios!$DM$18,0)))))))))))))))</f>
        <v>0</v>
      </c>
      <c r="J741" s="50"/>
      <c r="K741" s="169">
        <f>+IF(J741=1,I741,IF(J741=2,I741*(1-Precios!$DR$3),0))</f>
        <v>0</v>
      </c>
      <c r="L741" s="169">
        <f>H741*K741</f>
        <v>0</v>
      </c>
      <c r="M741" s="49"/>
      <c r="N741" s="43"/>
      <c r="O741" s="43"/>
      <c r="P741" s="43"/>
      <c r="Q741" s="43"/>
      <c r="R741" s="43"/>
      <c r="S741" s="43"/>
      <c r="T741" s="43"/>
      <c r="U741" s="91"/>
      <c r="V741" s="43"/>
      <c r="W741" s="43"/>
      <c r="X741" s="43"/>
      <c r="Y741" s="294">
        <f>IF(G741=Precios!$DL$4,Precios!$DO$4,IF(G741=Precios!$DL$5,Precios!$DO$5,IF(G741=Precios!$DL$6,Precios!$DO$6,IF(G741=Precios!$DL$7,Precios!$DO$7,IF(G741=Precios!$DL$8,Precios!$DO$8,IF(G741=Precios!$DL$9,Precios!$DO$9,IF(G741=Precios!$DL$10,Precios!$DO$10,IF(G741=Precios!$DL$11,Precios!$DO$11,IF(G741=Precios!$DL$12,Precios!$DO$12,IF(G741=Precios!$DL$1139,Precios!$DO$1139,IF(G741=Precios!$DL$14,Precios!$DO$14,IF(G741=Precios!$DL$15,Precios!$DO$15,IF(G741=Precios!$DL$16,Precios!$DO$16,IF(G741=Precios!$DL$17,Precios!$DO$17,IF(G741=Precios!$DL$18,Precios!$DO$18,0)))))))))))))))*H741</f>
        <v>0</v>
      </c>
      <c r="Z741" s="46"/>
      <c r="AA741" s="271"/>
    </row>
    <row r="742" spans="1:27" x14ac:dyDescent="0.25">
      <c r="A742" s="234"/>
      <c r="B742" s="40"/>
      <c r="C742" s="41"/>
      <c r="D742" s="42"/>
      <c r="E742" s="42"/>
      <c r="F742" s="42"/>
      <c r="G742" s="48"/>
      <c r="H742" s="50"/>
      <c r="I742" s="168">
        <f>IF(G742=Precios!$DL$4,Precios!$DM$4,IF(G742=Precios!$DL$5,Precios!$DM$5,IF(G742=Precios!$DL$6,Precios!$DM$6,IF(G742=Precios!$DL$7,Precios!$DM$7,IF(G742=Precios!$DL$8,Precios!$DM$8,IF(G742=Precios!$DL$9,Precios!$DM$9,IF(G742=Precios!$DL$10,Precios!$DM$10,IF(G742=Precios!$DL$11,Precios!$DM$11,IF(G742=Precios!$DL$12,Precios!$DM$12,IF(G742=Precios!$DL$1139,Precios!$DM$1139,IF(G742=Precios!$DL$14,Precios!$DM$14,IF(G742=Precios!$DL$15,Precios!$DM$15,IF(G742=Precios!$DL$16,Precios!$DM$16,IF(G742=Precios!$DL$17,Precios!$DM$17,IF(G742=Precios!$DL$18,Precios!$DM$18,0)))))))))))))))</f>
        <v>0</v>
      </c>
      <c r="J742" s="50"/>
      <c r="K742" s="169">
        <f>+IF(J742=1,I742,IF(J742=2,I742*(1-Precios!$DR$3),0))</f>
        <v>0</v>
      </c>
      <c r="L742" s="169">
        <f t="shared" si="51"/>
        <v>0</v>
      </c>
      <c r="M742" s="49"/>
      <c r="N742" s="43"/>
      <c r="O742" s="43"/>
      <c r="P742" s="43"/>
      <c r="Q742" s="43"/>
      <c r="R742" s="43"/>
      <c r="S742" s="43"/>
      <c r="T742" s="43"/>
      <c r="U742" s="91"/>
      <c r="V742" s="43"/>
      <c r="W742" s="43"/>
      <c r="X742" s="43"/>
      <c r="Y742" s="294">
        <f>IF(G742=Precios!$DL$4,Precios!$DO$4,IF(G742=Precios!$DL$5,Precios!$DO$5,IF(G742=Precios!$DL$6,Precios!$DO$6,IF(G742=Precios!$DL$7,Precios!$DO$7,IF(G742=Precios!$DL$8,Precios!$DO$8,IF(G742=Precios!$DL$9,Precios!$DO$9,IF(G742=Precios!$DL$10,Precios!$DO$10,IF(G742=Precios!$DL$11,Precios!$DO$11,IF(G742=Precios!$DL$12,Precios!$DO$12,IF(G742=Precios!$DL$1139,Precios!$DO$1139,IF(G742=Precios!$DL$14,Precios!$DO$14,IF(G742=Precios!$DL$15,Precios!$DO$15,IF(G742=Precios!$DL$16,Precios!$DO$16,IF(G742=Precios!$DL$17,Precios!$DO$17,IF(G742=Precios!$DL$18,Precios!$DO$18,0)))))))))))))))*H742</f>
        <v>0</v>
      </c>
      <c r="Z742" s="46"/>
      <c r="AA742" s="271"/>
    </row>
    <row r="743" spans="1:27" ht="15.75" thickBot="1" x14ac:dyDescent="0.3">
      <c r="A743" s="234"/>
      <c r="B743" s="40"/>
      <c r="C743" s="41"/>
      <c r="D743" s="42"/>
      <c r="E743" s="42"/>
      <c r="F743" s="42"/>
      <c r="G743" s="244"/>
      <c r="H743" s="245"/>
      <c r="I743" s="242">
        <f>IF(G743=Precios!$DL$4,Precios!$DM$4,IF(G743=Precios!$DL$5,Precios!$DM$5,IF(G743=Precios!$DL$6,Precios!$DM$6,IF(G743=Precios!$DL$7,Precios!$DM$7,IF(G743=Precios!$DL$8,Precios!$DM$8,IF(G743=Precios!$DL$9,Precios!$DM$9,IF(G743=Precios!$DL$10,Precios!$DM$10,IF(G743=Precios!$DL$11,Precios!$DM$11,IF(G743=Precios!$DL$12,Precios!$DM$12,IF(G743=Precios!$DL$1139,Precios!$DM$1139,IF(G743=Precios!$DL$14,Precios!$DM$14,IF(G743=Precios!$DL$15,Precios!$DM$15,IF(G743=Precios!$DL$16,Precios!$DM$16,IF(G743=Precios!$DL$17,Precios!$DM$17,IF(G743=Precios!$DL$18,Precios!$DM$18,0)))))))))))))))</f>
        <v>0</v>
      </c>
      <c r="J743" s="245"/>
      <c r="K743" s="246">
        <f>+IF(J743=1,I743,IF(J743=2,I743*(1-Precios!$DR$3),0))</f>
        <v>0</v>
      </c>
      <c r="L743" s="246">
        <f t="shared" si="51"/>
        <v>0</v>
      </c>
      <c r="M743" s="49"/>
      <c r="N743" s="43"/>
      <c r="O743" s="43"/>
      <c r="P743" s="43"/>
      <c r="Q743" s="43"/>
      <c r="R743" s="43"/>
      <c r="S743" s="43"/>
      <c r="T743" s="43"/>
      <c r="U743" s="91"/>
      <c r="V743" s="43"/>
      <c r="W743" s="43"/>
      <c r="X743" s="43"/>
      <c r="Y743" s="295">
        <f>IF(G743=Precios!$DL$4,Precios!$DO$4,IF(G743=Precios!$DL$5,Precios!$DO$5,IF(G743=Precios!$DL$6,Precios!$DO$6,IF(G743=Precios!$DL$7,Precios!$DO$7,IF(G743=Precios!$DL$8,Precios!$DO$8,IF(G743=Precios!$DL$9,Precios!$DO$9,IF(G743=Precios!$DL$10,Precios!$DO$10,IF(G743=Precios!$DL$11,Precios!$DO$11,IF(G743=Precios!$DL$12,Precios!$DO$12,IF(G743=Precios!$DL$1139,Precios!$DO$1139,IF(G743=Precios!$DL$14,Precios!$DO$14,IF(G743=Precios!$DL$15,Precios!$DO$15,IF(G743=Precios!$DL$16,Precios!$DO$16,IF(G743=Precios!$DL$17,Precios!$DO$17,IF(G743=Precios!$DL$18,Precios!$DO$18,0)))))))))))))))*H743</f>
        <v>0</v>
      </c>
      <c r="Z743" s="46"/>
      <c r="AA743" s="271"/>
    </row>
    <row r="744" spans="1:27" x14ac:dyDescent="0.25">
      <c r="A744" s="225"/>
      <c r="B744" s="226"/>
      <c r="C744" s="227"/>
      <c r="D744" s="228"/>
      <c r="E744" s="228"/>
      <c r="F744" s="228"/>
      <c r="G744" s="230"/>
      <c r="H744" s="231"/>
      <c r="I744" s="232">
        <f>IF(G744=Precios!$DL$4,Precios!$DM$4,IF(G744=Precios!$DL$5,Precios!$DM$5,IF(G744=Precios!$DL$6,Precios!$DM$6,IF(G744=Precios!$DL$7,Precios!$DM$7,IF(G744=Precios!$DL$8,Precios!$DM$8,IF(G744=Precios!$DL$9,Precios!$DM$9,IF(G744=Precios!$DL$10,Precios!$DM$10,IF(G744=Precios!$DL$11,Precios!$DM$11,IF(G744=Precios!$DL$12,Precios!$DM$12,IF(G744=Precios!$DL$1139,Precios!$DM$1139,IF(G744=Precios!$DL$14,Precios!$DM$14,IF(G744=Precios!$DL$15,Precios!$DM$15,IF(G744=Precios!$DL$16,Precios!$DM$16,IF(G744=Precios!$DL$17,Precios!$DM$17,IF(G744=Precios!$DL$18,Precios!$DM$18,0)))))))))))))))</f>
        <v>0</v>
      </c>
      <c r="J744" s="230"/>
      <c r="K744" s="233">
        <f>+IF(J744=1,I744,IF(J744=2,I744*(1-Precios!$DR$3),0))</f>
        <v>0</v>
      </c>
      <c r="L744" s="233">
        <f t="shared" si="51"/>
        <v>0</v>
      </c>
      <c r="M744" s="259">
        <f>+SUM(L744:L748)</f>
        <v>0</v>
      </c>
      <c r="N744" s="260">
        <f>+M744+P744+R744+S744</f>
        <v>0</v>
      </c>
      <c r="O744" s="261">
        <f>+IF(J744=1,N744*$O$733,0)</f>
        <v>0</v>
      </c>
      <c r="P744" s="262"/>
      <c r="Q744" s="263">
        <f>+N744-SUM(O744:P744)</f>
        <v>0</v>
      </c>
      <c r="R744" s="262"/>
      <c r="S744" s="262"/>
      <c r="T744" s="262"/>
      <c r="U744" s="264" t="e">
        <f>+(+O744+#REF!)/M744</f>
        <v>#REF!</v>
      </c>
      <c r="V744" s="265">
        <f>+Q744-SUM(R744:T744)</f>
        <v>0</v>
      </c>
      <c r="W744" s="266">
        <f>IF(J744=2,V744,0)</f>
        <v>0</v>
      </c>
      <c r="X744" s="267">
        <f>IF(J744=1,V744,0)</f>
        <v>0</v>
      </c>
      <c r="Y744" s="293">
        <f>IF(G744=Precios!$DL$4,Precios!$DO$4,IF(G744=Precios!$DL$5,Precios!$DO$5,IF(G744=Precios!$DL$6,Precios!$DO$6,IF(G744=Precios!$DL$7,Precios!$DO$7,IF(G744=Precios!$DL$8,Precios!$DO$8,IF(G744=Precios!$DL$9,Precios!$DO$9,IF(G744=Precios!$DL$10,Precios!$DO$10,IF(G744=Precios!$DL$11,Precios!$DO$11,IF(G744=Precios!$DL$12,Precios!$DO$12,IF(G744=Precios!$DL$1139,Precios!$DO$1139,IF(G744=Precios!$DL$14,Precios!$DO$14,IF(G744=Precios!$DL$15,Precios!$DO$15,IF(G744=Precios!$DL$16,Precios!$DO$16,IF(G744=Precios!$DL$17,Precios!$DO$17,IF(G744=Precios!$DL$18,Precios!$DO$18,0)))))))))))))))*H744</f>
        <v>0</v>
      </c>
      <c r="Z744" s="269">
        <f>+V744-SUM(Y744:Y748)</f>
        <v>0</v>
      </c>
      <c r="AA744" s="270" t="e">
        <f>+Z744/M744</f>
        <v>#DIV/0!</v>
      </c>
    </row>
    <row r="745" spans="1:27" x14ac:dyDescent="0.25">
      <c r="A745" s="234"/>
      <c r="B745" s="40"/>
      <c r="C745" s="41"/>
      <c r="D745" s="42"/>
      <c r="E745" s="42"/>
      <c r="F745" s="42"/>
      <c r="G745" s="48"/>
      <c r="H745" s="50"/>
      <c r="I745" s="168">
        <f>IF(G745=Precios!$DL$4,Precios!$DM$4,IF(G745=Precios!$DL$5,Precios!$DM$5,IF(G745=Precios!$DL$6,Precios!$DM$6,IF(G745=Precios!$DL$7,Precios!$DM$7,IF(G745=Precios!$DL$8,Precios!$DM$8,IF(G745=Precios!$DL$9,Precios!$DM$9,IF(G745=Precios!$DL$10,Precios!$DM$10,IF(G745=Precios!$DL$11,Precios!$DM$11,IF(G745=Precios!$DL$12,Precios!$DM$12,IF(G745=Precios!$DL$1139,Precios!$DM$1139,IF(G745=Precios!$DL$14,Precios!$DM$14,IF(G745=Precios!$DL$15,Precios!$DM$15,IF(G745=Precios!$DL$16,Precios!$DM$16,IF(G745=Precios!$DL$17,Precios!$DM$17,IF(G745=Precios!$DL$18,Precios!$DM$18,0)))))))))))))))</f>
        <v>0</v>
      </c>
      <c r="J745" s="50"/>
      <c r="K745" s="169">
        <f>+IF(J745=1,I745,IF(J745=2,I745*(1-Precios!$DR$3),0))</f>
        <v>0</v>
      </c>
      <c r="L745" s="169">
        <f>H745*K745</f>
        <v>0</v>
      </c>
      <c r="M745" s="49"/>
      <c r="N745" s="43"/>
      <c r="O745" s="43"/>
      <c r="P745" s="43"/>
      <c r="Q745" s="43"/>
      <c r="R745" s="43"/>
      <c r="S745" s="43"/>
      <c r="T745" s="43"/>
      <c r="U745" s="91"/>
      <c r="V745" s="43"/>
      <c r="W745" s="43"/>
      <c r="X745" s="43"/>
      <c r="Y745" s="294">
        <f>IF(G745=Precios!$DL$4,Precios!$DO$4,IF(G745=Precios!$DL$5,Precios!$DO$5,IF(G745=Precios!$DL$6,Precios!$DO$6,IF(G745=Precios!$DL$7,Precios!$DO$7,IF(G745=Precios!$DL$8,Precios!$DO$8,IF(G745=Precios!$DL$9,Precios!$DO$9,IF(G745=Precios!$DL$10,Precios!$DO$10,IF(G745=Precios!$DL$11,Precios!$DO$11,IF(G745=Precios!$DL$12,Precios!$DO$12,IF(G745=Precios!$DL$1139,Precios!$DO$1139,IF(G745=Precios!$DL$14,Precios!$DO$14,IF(G745=Precios!$DL$15,Precios!$DO$15,IF(G745=Precios!$DL$16,Precios!$DO$16,IF(G745=Precios!$DL$17,Precios!$DO$17,IF(G745=Precios!$DL$18,Precios!$DO$18,0)))))))))))))))*H745</f>
        <v>0</v>
      </c>
      <c r="Z745" s="46"/>
      <c r="AA745" s="271"/>
    </row>
    <row r="746" spans="1:27" x14ac:dyDescent="0.25">
      <c r="A746" s="234"/>
      <c r="B746" s="40"/>
      <c r="C746" s="41"/>
      <c r="D746" s="42"/>
      <c r="E746" s="42"/>
      <c r="F746" s="42"/>
      <c r="G746" s="48"/>
      <c r="H746" s="50"/>
      <c r="I746" s="168">
        <f>IF(G746=Precios!$DL$4,Precios!$DM$4,IF(G746=Precios!$DL$5,Precios!$DM$5,IF(G746=Precios!$DL$6,Precios!$DM$6,IF(G746=Precios!$DL$7,Precios!$DM$7,IF(G746=Precios!$DL$8,Precios!$DM$8,IF(G746=Precios!$DL$9,Precios!$DM$9,IF(G746=Precios!$DL$10,Precios!$DM$10,IF(G746=Precios!$DL$11,Precios!$DM$11,IF(G746=Precios!$DL$12,Precios!$DM$12,IF(G746=Precios!$DL$1139,Precios!$DM$1139,IF(G746=Precios!$DL$14,Precios!$DM$14,IF(G746=Precios!$DL$15,Precios!$DM$15,IF(G746=Precios!$DL$16,Precios!$DM$16,IF(G746=Precios!$DL$17,Precios!$DM$17,IF(G746=Precios!$DL$18,Precios!$DM$18,0)))))))))))))))</f>
        <v>0</v>
      </c>
      <c r="J746" s="50"/>
      <c r="K746" s="169">
        <f>+IF(J746=1,I746,IF(J746=2,I746*(1-Precios!$DR$3),0))</f>
        <v>0</v>
      </c>
      <c r="L746" s="169">
        <f>H746*K746</f>
        <v>0</v>
      </c>
      <c r="M746" s="49"/>
      <c r="N746" s="43"/>
      <c r="O746" s="43"/>
      <c r="P746" s="43"/>
      <c r="Q746" s="43"/>
      <c r="R746" s="43"/>
      <c r="S746" s="43"/>
      <c r="T746" s="43"/>
      <c r="U746" s="91"/>
      <c r="V746" s="43"/>
      <c r="W746" s="43"/>
      <c r="X746" s="43"/>
      <c r="Y746" s="294">
        <f>IF(G746=Precios!$DL$4,Precios!$DO$4,IF(G746=Precios!$DL$5,Precios!$DO$5,IF(G746=Precios!$DL$6,Precios!$DO$6,IF(G746=Precios!$DL$7,Precios!$DO$7,IF(G746=Precios!$DL$8,Precios!$DO$8,IF(G746=Precios!$DL$9,Precios!$DO$9,IF(G746=Precios!$DL$10,Precios!$DO$10,IF(G746=Precios!$DL$11,Precios!$DO$11,IF(G746=Precios!$DL$12,Precios!$DO$12,IF(G746=Precios!$DL$1139,Precios!$DO$1139,IF(G746=Precios!$DL$14,Precios!$DO$14,IF(G746=Precios!$DL$15,Precios!$DO$15,IF(G746=Precios!$DL$16,Precios!$DO$16,IF(G746=Precios!$DL$17,Precios!$DO$17,IF(G746=Precios!$DL$18,Precios!$DO$18,0)))))))))))))))*H746</f>
        <v>0</v>
      </c>
      <c r="Z746" s="46"/>
      <c r="AA746" s="271"/>
    </row>
    <row r="747" spans="1:27" x14ac:dyDescent="0.25">
      <c r="A747" s="234"/>
      <c r="B747" s="40"/>
      <c r="C747" s="41"/>
      <c r="D747" s="42"/>
      <c r="E747" s="42"/>
      <c r="F747" s="42"/>
      <c r="G747" s="48"/>
      <c r="H747" s="50"/>
      <c r="I747" s="168">
        <f>IF(G747=Precios!$DL$4,Precios!$DM$4,IF(G747=Precios!$DL$5,Precios!$DM$5,IF(G747=Precios!$DL$6,Precios!$DM$6,IF(G747=Precios!$DL$7,Precios!$DM$7,IF(G747=Precios!$DL$8,Precios!$DM$8,IF(G747=Precios!$DL$9,Precios!$DM$9,IF(G747=Precios!$DL$10,Precios!$DM$10,IF(G747=Precios!$DL$11,Precios!$DM$11,IF(G747=Precios!$DL$12,Precios!$DM$12,IF(G747=Precios!$DL$1139,Precios!$DM$1139,IF(G747=Precios!$DL$14,Precios!$DM$14,IF(G747=Precios!$DL$15,Precios!$DM$15,IF(G747=Precios!$DL$16,Precios!$DM$16,IF(G747=Precios!$DL$17,Precios!$DM$17,IF(G747=Precios!$DL$18,Precios!$DM$18,0)))))))))))))))</f>
        <v>0</v>
      </c>
      <c r="J747" s="50"/>
      <c r="K747" s="169">
        <f>+IF(J747=1,I747,IF(J747=2,I747*(1-Precios!$DR$3),0))</f>
        <v>0</v>
      </c>
      <c r="L747" s="169">
        <f t="shared" si="51"/>
        <v>0</v>
      </c>
      <c r="M747" s="49"/>
      <c r="N747" s="43"/>
      <c r="O747" s="43"/>
      <c r="P747" s="43"/>
      <c r="Q747" s="43"/>
      <c r="R747" s="43"/>
      <c r="S747" s="43"/>
      <c r="T747" s="43"/>
      <c r="U747" s="91"/>
      <c r="V747" s="43"/>
      <c r="W747" s="43"/>
      <c r="X747" s="43"/>
      <c r="Y747" s="294">
        <f>IF(G747=Precios!$DL$4,Precios!$DO$4,IF(G747=Precios!$DL$5,Precios!$DO$5,IF(G747=Precios!$DL$6,Precios!$DO$6,IF(G747=Precios!$DL$7,Precios!$DO$7,IF(G747=Precios!$DL$8,Precios!$DO$8,IF(G747=Precios!$DL$9,Precios!$DO$9,IF(G747=Precios!$DL$10,Precios!$DO$10,IF(G747=Precios!$DL$11,Precios!$DO$11,IF(G747=Precios!$DL$12,Precios!$DO$12,IF(G747=Precios!$DL$1139,Precios!$DO$1139,IF(G747=Precios!$DL$14,Precios!$DO$14,IF(G747=Precios!$DL$15,Precios!$DO$15,IF(G747=Precios!$DL$16,Precios!$DO$16,IF(G747=Precios!$DL$17,Precios!$DO$17,IF(G747=Precios!$DL$18,Precios!$DO$18,0)))))))))))))))*H747</f>
        <v>0</v>
      </c>
      <c r="Z747" s="46"/>
      <c r="AA747" s="271"/>
    </row>
    <row r="748" spans="1:27" ht="15.75" thickBot="1" x14ac:dyDescent="0.3">
      <c r="A748" s="236"/>
      <c r="B748" s="237"/>
      <c r="C748" s="247"/>
      <c r="D748" s="239"/>
      <c r="E748" s="239"/>
      <c r="F748" s="239"/>
      <c r="G748" s="240"/>
      <c r="H748" s="241"/>
      <c r="I748" s="242">
        <f>IF(G748=Precios!$DL$4,Precios!$DM$4,IF(G748=Precios!$DL$5,Precios!$DM$5,IF(G748=Precios!$DL$6,Precios!$DM$6,IF(G748=Precios!$DL$7,Precios!$DM$7,IF(G748=Precios!$DL$8,Precios!$DM$8,IF(G748=Precios!$DL$9,Precios!$DM$9,IF(G748=Precios!$DL$10,Precios!$DM$10,IF(G748=Precios!$DL$11,Precios!$DM$11,IF(G748=Precios!$DL$12,Precios!$DM$12,IF(G748=Precios!$DL$1139,Precios!$DM$1139,IF(G748=Precios!$DL$14,Precios!$DM$14,IF(G748=Precios!$DL$15,Precios!$DM$15,IF(G748=Precios!$DL$16,Precios!$DM$16,IF(G748=Precios!$DL$17,Precios!$DM$17,IF(G748=Precios!$DL$18,Precios!$DM$18,0)))))))))))))))</f>
        <v>0</v>
      </c>
      <c r="J748" s="241"/>
      <c r="K748" s="243">
        <f>+IF(J748=1,I748,IF(J748=2,I748*(1-Precios!$DR$3),0))</f>
        <v>0</v>
      </c>
      <c r="L748" s="243">
        <f t="shared" si="51"/>
        <v>0</v>
      </c>
      <c r="M748" s="272"/>
      <c r="N748" s="273"/>
      <c r="O748" s="273"/>
      <c r="P748" s="273"/>
      <c r="Q748" s="273"/>
      <c r="R748" s="273"/>
      <c r="S748" s="273"/>
      <c r="T748" s="273"/>
      <c r="U748" s="274"/>
      <c r="V748" s="273"/>
      <c r="W748" s="273"/>
      <c r="X748" s="273"/>
      <c r="Y748" s="295">
        <f>IF(G748=Precios!$DL$4,Precios!$DO$4,IF(G748=Precios!$DL$5,Precios!$DO$5,IF(G748=Precios!$DL$6,Precios!$DO$6,IF(G748=Precios!$DL$7,Precios!$DO$7,IF(G748=Precios!$DL$8,Precios!$DO$8,IF(G748=Precios!$DL$9,Precios!$DO$9,IF(G748=Precios!$DL$10,Precios!$DO$10,IF(G748=Precios!$DL$11,Precios!$DO$11,IF(G748=Precios!$DL$12,Precios!$DO$12,IF(G748=Precios!$DL$1139,Precios!$DO$1139,IF(G748=Precios!$DL$14,Precios!$DO$14,IF(G748=Precios!$DL$15,Precios!$DO$15,IF(G748=Precios!$DL$16,Precios!$DO$16,IF(G748=Precios!$DL$17,Precios!$DO$17,IF(G748=Precios!$DL$18,Precios!$DO$18,0)))))))))))))))*H748</f>
        <v>0</v>
      </c>
      <c r="Z748" s="275"/>
      <c r="AA748" s="276"/>
    </row>
    <row r="749" spans="1:27" x14ac:dyDescent="0.25">
      <c r="A749" s="278"/>
      <c r="B749" s="201"/>
      <c r="C749" s="219"/>
      <c r="D749" s="220"/>
      <c r="E749" s="220"/>
      <c r="F749" s="220"/>
      <c r="G749" s="222"/>
      <c r="H749" s="223"/>
      <c r="I749" s="232">
        <f>IF(G749=Precios!$DL$4,Precios!$DM$4,IF(G749=Precios!$DL$5,Precios!$DM$5,IF(G749=Precios!$DL$6,Precios!$DM$6,IF(G749=Precios!$DL$7,Precios!$DM$7,IF(G749=Precios!$DL$8,Precios!$DM$8,IF(G749=Precios!$DL$9,Precios!$DM$9,IF(G749=Precios!$DL$10,Precios!$DM$10,IF(G749=Precios!$DL$11,Precios!$DM$11,IF(G749=Precios!$DL$12,Precios!$DM$12,IF(G749=Precios!$DL$1139,Precios!$DM$1139,IF(G749=Precios!$DL$14,Precios!$DM$14,IF(G749=Precios!$DL$15,Precios!$DM$15,IF(G749=Precios!$DL$16,Precios!$DM$16,IF(G749=Precios!$DL$17,Precios!$DM$17,IF(G749=Precios!$DL$18,Precios!$DM$18,0)))))))))))))))</f>
        <v>0</v>
      </c>
      <c r="J749" s="222"/>
      <c r="K749" s="224">
        <f>+IF(J749=1,I749,IF(J749=2,I749*(1-Precios!$DR$3),0))</f>
        <v>0</v>
      </c>
      <c r="L749" s="224">
        <f t="shared" si="51"/>
        <v>0</v>
      </c>
      <c r="M749" s="251">
        <f>+SUM(L749:L753)</f>
        <v>0</v>
      </c>
      <c r="N749" s="252">
        <f>+M749+P749+R749+S749</f>
        <v>0</v>
      </c>
      <c r="O749" s="253">
        <f>+IF(J749=1,N749*$O$733,0)</f>
        <v>0</v>
      </c>
      <c r="P749" s="39"/>
      <c r="Q749" s="29">
        <f>+N749-SUM(O749:P749)</f>
        <v>0</v>
      </c>
      <c r="R749" s="39"/>
      <c r="S749" s="39"/>
      <c r="T749" s="39"/>
      <c r="U749" s="254" t="e">
        <f>+(+O749+#REF!)/M749</f>
        <v>#REF!</v>
      </c>
      <c r="V749" s="255">
        <f>+Q749-SUM(R749:T749)</f>
        <v>0</v>
      </c>
      <c r="W749" s="256">
        <f>IF(J749=2,V749,0)</f>
        <v>0</v>
      </c>
      <c r="X749" s="257">
        <f>IF(J749=1,V749,0)</f>
        <v>0</v>
      </c>
      <c r="Y749" s="293">
        <f>IF(G749=Precios!$DL$4,Precios!$DO$4,IF(G749=Precios!$DL$5,Precios!$DO$5,IF(G749=Precios!$DL$6,Precios!$DO$6,IF(G749=Precios!$DL$7,Precios!$DO$7,IF(G749=Precios!$DL$8,Precios!$DO$8,IF(G749=Precios!$DL$9,Precios!$DO$9,IF(G749=Precios!$DL$10,Precios!$DO$10,IF(G749=Precios!$DL$11,Precios!$DO$11,IF(G749=Precios!$DL$12,Precios!$DO$12,IF(G749=Precios!$DL$1139,Precios!$DO$1139,IF(G749=Precios!$DL$14,Precios!$DO$14,IF(G749=Precios!$DL$15,Precios!$DO$15,IF(G749=Precios!$DL$16,Precios!$DO$16,IF(G749=Precios!$DL$17,Precios!$DO$17,IF(G749=Precios!$DL$18,Precios!$DO$18,0)))))))))))))))*H749</f>
        <v>0</v>
      </c>
      <c r="Z749" s="258">
        <f>+V749-SUM(Y749:Y753)</f>
        <v>0</v>
      </c>
      <c r="AA749" s="279" t="e">
        <f>+Z749/M749</f>
        <v>#DIV/0!</v>
      </c>
    </row>
    <row r="750" spans="1:27" x14ac:dyDescent="0.25">
      <c r="A750" s="234"/>
      <c r="B750" s="40"/>
      <c r="C750" s="41"/>
      <c r="D750" s="42"/>
      <c r="E750" s="42"/>
      <c r="F750" s="42"/>
      <c r="G750" s="48"/>
      <c r="H750" s="50"/>
      <c r="I750" s="168">
        <f>IF(G750=Precios!$DL$4,Precios!$DM$4,IF(G750=Precios!$DL$5,Precios!$DM$5,IF(G750=Precios!$DL$6,Precios!$DM$6,IF(G750=Precios!$DL$7,Precios!$DM$7,IF(G750=Precios!$DL$8,Precios!$DM$8,IF(G750=Precios!$DL$9,Precios!$DM$9,IF(G750=Precios!$DL$10,Precios!$DM$10,IF(G750=Precios!$DL$11,Precios!$DM$11,IF(G750=Precios!$DL$12,Precios!$DM$12,IF(G750=Precios!$DL$1139,Precios!$DM$1139,IF(G750=Precios!$DL$14,Precios!$DM$14,IF(G750=Precios!$DL$15,Precios!$DM$15,IF(G750=Precios!$DL$16,Precios!$DM$16,IF(G750=Precios!$DL$17,Precios!$DM$17,IF(G750=Precios!$DL$18,Precios!$DM$18,0)))))))))))))))</f>
        <v>0</v>
      </c>
      <c r="J750" s="50"/>
      <c r="K750" s="169">
        <f>+IF(J750=1,I750,IF(J750=2,I750*(1-Precios!$DR$3),0))</f>
        <v>0</v>
      </c>
      <c r="L750" s="169">
        <f>H750*K750</f>
        <v>0</v>
      </c>
      <c r="M750" s="49"/>
      <c r="N750" s="43"/>
      <c r="O750" s="43"/>
      <c r="P750" s="43"/>
      <c r="Q750" s="43"/>
      <c r="R750" s="43"/>
      <c r="S750" s="43"/>
      <c r="T750" s="43"/>
      <c r="U750" s="91"/>
      <c r="V750" s="43"/>
      <c r="W750" s="43"/>
      <c r="X750" s="43"/>
      <c r="Y750" s="294">
        <f>IF(G750=Precios!$DL$4,Precios!$DO$4,IF(G750=Precios!$DL$5,Precios!$DO$5,IF(G750=Precios!$DL$6,Precios!$DO$6,IF(G750=Precios!$DL$7,Precios!$DO$7,IF(G750=Precios!$DL$8,Precios!$DO$8,IF(G750=Precios!$DL$9,Precios!$DO$9,IF(G750=Precios!$DL$10,Precios!$DO$10,IF(G750=Precios!$DL$11,Precios!$DO$11,IF(G750=Precios!$DL$12,Precios!$DO$12,IF(G750=Precios!$DL$1139,Precios!$DO$1139,IF(G750=Precios!$DL$14,Precios!$DO$14,IF(G750=Precios!$DL$15,Precios!$DO$15,IF(G750=Precios!$DL$16,Precios!$DO$16,IF(G750=Precios!$DL$17,Precios!$DO$17,IF(G750=Precios!$DL$18,Precios!$DO$18,0)))))))))))))))*H750</f>
        <v>0</v>
      </c>
      <c r="Z750" s="46"/>
      <c r="AA750" s="271"/>
    </row>
    <row r="751" spans="1:27" x14ac:dyDescent="0.25">
      <c r="A751" s="234"/>
      <c r="B751" s="40"/>
      <c r="C751" s="41"/>
      <c r="D751" s="42"/>
      <c r="E751" s="42"/>
      <c r="F751" s="42"/>
      <c r="G751" s="48"/>
      <c r="H751" s="50"/>
      <c r="I751" s="168">
        <f>IF(G751=Precios!$DL$4,Precios!$DM$4,IF(G751=Precios!$DL$5,Precios!$DM$5,IF(G751=Precios!$DL$6,Precios!$DM$6,IF(G751=Precios!$DL$7,Precios!$DM$7,IF(G751=Precios!$DL$8,Precios!$DM$8,IF(G751=Precios!$DL$9,Precios!$DM$9,IF(G751=Precios!$DL$10,Precios!$DM$10,IF(G751=Precios!$DL$11,Precios!$DM$11,IF(G751=Precios!$DL$12,Precios!$DM$12,IF(G751=Precios!$DL$1139,Precios!$DM$1139,IF(G751=Precios!$DL$14,Precios!$DM$14,IF(G751=Precios!$DL$15,Precios!$DM$15,IF(G751=Precios!$DL$16,Precios!$DM$16,IF(G751=Precios!$DL$17,Precios!$DM$17,IF(G751=Precios!$DL$18,Precios!$DM$18,0)))))))))))))))</f>
        <v>0</v>
      </c>
      <c r="J751" s="50"/>
      <c r="K751" s="169">
        <f>+IF(J751=1,I751,IF(J751=2,I751*(1-Precios!$DR$3),0))</f>
        <v>0</v>
      </c>
      <c r="L751" s="169">
        <f>H751*K751</f>
        <v>0</v>
      </c>
      <c r="M751" s="49"/>
      <c r="N751" s="43"/>
      <c r="O751" s="43"/>
      <c r="P751" s="43"/>
      <c r="Q751" s="43"/>
      <c r="R751" s="43"/>
      <c r="S751" s="43"/>
      <c r="T751" s="43"/>
      <c r="U751" s="91"/>
      <c r="V751" s="43"/>
      <c r="W751" s="43"/>
      <c r="X751" s="43"/>
      <c r="Y751" s="294">
        <f>IF(G751=Precios!$DL$4,Precios!$DO$4,IF(G751=Precios!$DL$5,Precios!$DO$5,IF(G751=Precios!$DL$6,Precios!$DO$6,IF(G751=Precios!$DL$7,Precios!$DO$7,IF(G751=Precios!$DL$8,Precios!$DO$8,IF(G751=Precios!$DL$9,Precios!$DO$9,IF(G751=Precios!$DL$10,Precios!$DO$10,IF(G751=Precios!$DL$11,Precios!$DO$11,IF(G751=Precios!$DL$12,Precios!$DO$12,IF(G751=Precios!$DL$1139,Precios!$DO$1139,IF(G751=Precios!$DL$14,Precios!$DO$14,IF(G751=Precios!$DL$15,Precios!$DO$15,IF(G751=Precios!$DL$16,Precios!$DO$16,IF(G751=Precios!$DL$17,Precios!$DO$17,IF(G751=Precios!$DL$18,Precios!$DO$18,0)))))))))))))))*H751</f>
        <v>0</v>
      </c>
      <c r="Z751" s="46"/>
      <c r="AA751" s="271"/>
    </row>
    <row r="752" spans="1:27" x14ac:dyDescent="0.25">
      <c r="A752" s="234"/>
      <c r="B752" s="40"/>
      <c r="C752" s="41"/>
      <c r="D752" s="42"/>
      <c r="E752" s="42"/>
      <c r="F752" s="42"/>
      <c r="G752" s="48"/>
      <c r="H752" s="50"/>
      <c r="I752" s="168">
        <f>IF(G752=Precios!$DL$4,Precios!$DM$4,IF(G752=Precios!$DL$5,Precios!$DM$5,IF(G752=Precios!$DL$6,Precios!$DM$6,IF(G752=Precios!$DL$7,Precios!$DM$7,IF(G752=Precios!$DL$8,Precios!$DM$8,IF(G752=Precios!$DL$9,Precios!$DM$9,IF(G752=Precios!$DL$10,Precios!$DM$10,IF(G752=Precios!$DL$11,Precios!$DM$11,IF(G752=Precios!$DL$12,Precios!$DM$12,IF(G752=Precios!$DL$1139,Precios!$DM$1139,IF(G752=Precios!$DL$14,Precios!$DM$14,IF(G752=Precios!$DL$15,Precios!$DM$15,IF(G752=Precios!$DL$16,Precios!$DM$16,IF(G752=Precios!$DL$17,Precios!$DM$17,IF(G752=Precios!$DL$18,Precios!$DM$18,0)))))))))))))))</f>
        <v>0</v>
      </c>
      <c r="J752" s="50"/>
      <c r="K752" s="169">
        <f>+IF(J752=1,I752,IF(J752=2,I752*(1-Precios!$DR$3),0))</f>
        <v>0</v>
      </c>
      <c r="L752" s="169">
        <f t="shared" si="51"/>
        <v>0</v>
      </c>
      <c r="M752" s="49"/>
      <c r="N752" s="43"/>
      <c r="O752" s="43"/>
      <c r="P752" s="43"/>
      <c r="Q752" s="43"/>
      <c r="R752" s="43"/>
      <c r="S752" s="43"/>
      <c r="T752" s="43"/>
      <c r="U752" s="91"/>
      <c r="V752" s="43"/>
      <c r="W752" s="43"/>
      <c r="X752" s="43"/>
      <c r="Y752" s="294">
        <f>IF(G752=Precios!$DL$4,Precios!$DO$4,IF(G752=Precios!$DL$5,Precios!$DO$5,IF(G752=Precios!$DL$6,Precios!$DO$6,IF(G752=Precios!$DL$7,Precios!$DO$7,IF(G752=Precios!$DL$8,Precios!$DO$8,IF(G752=Precios!$DL$9,Precios!$DO$9,IF(G752=Precios!$DL$10,Precios!$DO$10,IF(G752=Precios!$DL$11,Precios!$DO$11,IF(G752=Precios!$DL$12,Precios!$DO$12,IF(G752=Precios!$DL$1139,Precios!$DO$1139,IF(G752=Precios!$DL$14,Precios!$DO$14,IF(G752=Precios!$DL$15,Precios!$DO$15,IF(G752=Precios!$DL$16,Precios!$DO$16,IF(G752=Precios!$DL$17,Precios!$DO$17,IF(G752=Precios!$DL$18,Precios!$DO$18,0)))))))))))))))*H752</f>
        <v>0</v>
      </c>
      <c r="Z752" s="46"/>
      <c r="AA752" s="271"/>
    </row>
    <row r="753" spans="1:27" ht="15.75" thickBot="1" x14ac:dyDescent="0.3">
      <c r="A753" s="234"/>
      <c r="B753" s="40"/>
      <c r="C753" s="41"/>
      <c r="D753" s="42"/>
      <c r="E753" s="42"/>
      <c r="F753" s="42"/>
      <c r="G753" s="244"/>
      <c r="H753" s="245"/>
      <c r="I753" s="242">
        <f>IF(G753=Precios!$DL$4,Precios!$DM$4,IF(G753=Precios!$DL$5,Precios!$DM$5,IF(G753=Precios!$DL$6,Precios!$DM$6,IF(G753=Precios!$DL$7,Precios!$DM$7,IF(G753=Precios!$DL$8,Precios!$DM$8,IF(G753=Precios!$DL$9,Precios!$DM$9,IF(G753=Precios!$DL$10,Precios!$DM$10,IF(G753=Precios!$DL$11,Precios!$DM$11,IF(G753=Precios!$DL$12,Precios!$DM$12,IF(G753=Precios!$DL$1139,Precios!$DM$1139,IF(G753=Precios!$DL$14,Precios!$DM$14,IF(G753=Precios!$DL$15,Precios!$DM$15,IF(G753=Precios!$DL$16,Precios!$DM$16,IF(G753=Precios!$DL$17,Precios!$DM$17,IF(G753=Precios!$DL$18,Precios!$DM$18,0)))))))))))))))</f>
        <v>0</v>
      </c>
      <c r="J753" s="245"/>
      <c r="K753" s="246">
        <f>+IF(J753=1,I753,IF(J753=2,I753*(1-Precios!$DR$3),0))</f>
        <v>0</v>
      </c>
      <c r="L753" s="246">
        <f t="shared" si="51"/>
        <v>0</v>
      </c>
      <c r="M753" s="49"/>
      <c r="N753" s="43"/>
      <c r="O753" s="43"/>
      <c r="P753" s="43"/>
      <c r="Q753" s="43"/>
      <c r="R753" s="43"/>
      <c r="S753" s="43"/>
      <c r="T753" s="43"/>
      <c r="U753" s="91"/>
      <c r="V753" s="43"/>
      <c r="W753" s="43"/>
      <c r="X753" s="43"/>
      <c r="Y753" s="295">
        <f>IF(G753=Precios!$DL$4,Precios!$DO$4,IF(G753=Precios!$DL$5,Precios!$DO$5,IF(G753=Precios!$DL$6,Precios!$DO$6,IF(G753=Precios!$DL$7,Precios!$DO$7,IF(G753=Precios!$DL$8,Precios!$DO$8,IF(G753=Precios!$DL$9,Precios!$DO$9,IF(G753=Precios!$DL$10,Precios!$DO$10,IF(G753=Precios!$DL$11,Precios!$DO$11,IF(G753=Precios!$DL$12,Precios!$DO$12,IF(G753=Precios!$DL$1139,Precios!$DO$1139,IF(G753=Precios!$DL$14,Precios!$DO$14,IF(G753=Precios!$DL$15,Precios!$DO$15,IF(G753=Precios!$DL$16,Precios!$DO$16,IF(G753=Precios!$DL$17,Precios!$DO$17,IF(G753=Precios!$DL$18,Precios!$DO$18,0)))))))))))))))*H753</f>
        <v>0</v>
      </c>
      <c r="Z753" s="46"/>
      <c r="AA753" s="271"/>
    </row>
    <row r="754" spans="1:27" x14ac:dyDescent="0.25">
      <c r="A754" s="225"/>
      <c r="B754" s="226"/>
      <c r="C754" s="227"/>
      <c r="D754" s="228"/>
      <c r="E754" s="228"/>
      <c r="F754" s="228"/>
      <c r="G754" s="230"/>
      <c r="H754" s="231"/>
      <c r="I754" s="232">
        <f>IF(G754=Precios!$DL$4,Precios!$DM$4,IF(G754=Precios!$DL$5,Precios!$DM$5,IF(G754=Precios!$DL$6,Precios!$DM$6,IF(G754=Precios!$DL$7,Precios!$DM$7,IF(G754=Precios!$DL$8,Precios!$DM$8,IF(G754=Precios!$DL$9,Precios!$DM$9,IF(G754=Precios!$DL$10,Precios!$DM$10,IF(G754=Precios!$DL$11,Precios!$DM$11,IF(G754=Precios!$DL$12,Precios!$DM$12,IF(G754=Precios!$DL$1139,Precios!$DM$1139,IF(G754=Precios!$DL$14,Precios!$DM$14,IF(G754=Precios!$DL$15,Precios!$DM$15,IF(G754=Precios!$DL$16,Precios!$DM$16,IF(G754=Precios!$DL$17,Precios!$DM$17,IF(G754=Precios!$DL$18,Precios!$DM$18,0)))))))))))))))</f>
        <v>0</v>
      </c>
      <c r="J754" s="230"/>
      <c r="K754" s="233">
        <f>+IF(J754=1,I754,IF(J754=2,I754*(1-Precios!$DR$3),0))</f>
        <v>0</v>
      </c>
      <c r="L754" s="233">
        <f>H754*K754</f>
        <v>0</v>
      </c>
      <c r="M754" s="259">
        <f>+SUM(L754:L758)</f>
        <v>0</v>
      </c>
      <c r="N754" s="260">
        <f>+M754+P754+R754+S754</f>
        <v>0</v>
      </c>
      <c r="O754" s="261">
        <f>+IF(J754=1,N754*$O$733,0)</f>
        <v>0</v>
      </c>
      <c r="P754" s="262"/>
      <c r="Q754" s="263">
        <f>+N754-SUM(O754:P754)</f>
        <v>0</v>
      </c>
      <c r="R754" s="262"/>
      <c r="S754" s="262"/>
      <c r="T754" s="262"/>
      <c r="U754" s="264" t="e">
        <f>+(+O754+#REF!)/M754</f>
        <v>#REF!</v>
      </c>
      <c r="V754" s="265">
        <f>+Q754-SUM(R754:T754)</f>
        <v>0</v>
      </c>
      <c r="W754" s="266">
        <f>IF(J754=2,V754,0)</f>
        <v>0</v>
      </c>
      <c r="X754" s="267">
        <f>IF(J754=1,V754,0)</f>
        <v>0</v>
      </c>
      <c r="Y754" s="293">
        <f>IF(G754=Precios!$DL$4,Precios!$DO$4,IF(G754=Precios!$DL$5,Precios!$DO$5,IF(G754=Precios!$DL$6,Precios!$DO$6,IF(G754=Precios!$DL$7,Precios!$DO$7,IF(G754=Precios!$DL$8,Precios!$DO$8,IF(G754=Precios!$DL$9,Precios!$DO$9,IF(G754=Precios!$DL$10,Precios!$DO$10,IF(G754=Precios!$DL$11,Precios!$DO$11,IF(G754=Precios!$DL$12,Precios!$DO$12,IF(G754=Precios!$DL$1139,Precios!$DO$1139,IF(G754=Precios!$DL$14,Precios!$DO$14,IF(G754=Precios!$DL$15,Precios!$DO$15,IF(G754=Precios!$DL$16,Precios!$DO$16,IF(G754=Precios!$DL$17,Precios!$DO$17,IF(G754=Precios!$DL$18,Precios!$DO$18,0)))))))))))))))*H754</f>
        <v>0</v>
      </c>
      <c r="Z754" s="269">
        <f>+V754-SUM(Y754:Y758)</f>
        <v>0</v>
      </c>
      <c r="AA754" s="270" t="e">
        <f>+Z754/M754</f>
        <v>#DIV/0!</v>
      </c>
    </row>
    <row r="755" spans="1:27" x14ac:dyDescent="0.25">
      <c r="A755" s="234"/>
      <c r="B755" s="40"/>
      <c r="C755" s="41"/>
      <c r="D755" s="42"/>
      <c r="E755" s="42"/>
      <c r="F755" s="42"/>
      <c r="G755" s="48"/>
      <c r="H755" s="50"/>
      <c r="I755" s="168">
        <f>IF(G755=Precios!$DL$4,Precios!$DM$4,IF(G755=Precios!$DL$5,Precios!$DM$5,IF(G755=Precios!$DL$6,Precios!$DM$6,IF(G755=Precios!$DL$7,Precios!$DM$7,IF(G755=Precios!$DL$8,Precios!$DM$8,IF(G755=Precios!$DL$9,Precios!$DM$9,IF(G755=Precios!$DL$10,Precios!$DM$10,IF(G755=Precios!$DL$11,Precios!$DM$11,IF(G755=Precios!$DL$12,Precios!$DM$12,IF(G755=Precios!$DL$1139,Precios!$DM$1139,IF(G755=Precios!$DL$14,Precios!$DM$14,IF(G755=Precios!$DL$15,Precios!$DM$15,IF(G755=Precios!$DL$16,Precios!$DM$16,IF(G755=Precios!$DL$17,Precios!$DM$17,IF(G755=Precios!$DL$18,Precios!$DM$18,0)))))))))))))))</f>
        <v>0</v>
      </c>
      <c r="J755" s="50"/>
      <c r="K755" s="169">
        <f>+IF(J755=1,I755,IF(J755=2,I755*(1-Precios!$DR$3),0))</f>
        <v>0</v>
      </c>
      <c r="L755" s="169">
        <f>H755*K755</f>
        <v>0</v>
      </c>
      <c r="M755" s="49"/>
      <c r="N755" s="43"/>
      <c r="O755" s="43"/>
      <c r="P755" s="43"/>
      <c r="Q755" s="43"/>
      <c r="R755" s="43"/>
      <c r="S755" s="43"/>
      <c r="T755" s="43"/>
      <c r="U755" s="91"/>
      <c r="V755" s="43"/>
      <c r="W755" s="43"/>
      <c r="X755" s="43"/>
      <c r="Y755" s="294">
        <f>IF(G755=Precios!$DL$4,Precios!$DO$4,IF(G755=Precios!$DL$5,Precios!$DO$5,IF(G755=Precios!$DL$6,Precios!$DO$6,IF(G755=Precios!$DL$7,Precios!$DO$7,IF(G755=Precios!$DL$8,Precios!$DO$8,IF(G755=Precios!$DL$9,Precios!$DO$9,IF(G755=Precios!$DL$10,Precios!$DO$10,IF(G755=Precios!$DL$11,Precios!$DO$11,IF(G755=Precios!$DL$12,Precios!$DO$12,IF(G755=Precios!$DL$1139,Precios!$DO$1139,IF(G755=Precios!$DL$14,Precios!$DO$14,IF(G755=Precios!$DL$15,Precios!$DO$15,IF(G755=Precios!$DL$16,Precios!$DO$16,IF(G755=Precios!$DL$17,Precios!$DO$17,IF(G755=Precios!$DL$18,Precios!$DO$18,0)))))))))))))))*H755</f>
        <v>0</v>
      </c>
      <c r="Z755" s="46"/>
      <c r="AA755" s="271"/>
    </row>
    <row r="756" spans="1:27" x14ac:dyDescent="0.25">
      <c r="A756" s="234"/>
      <c r="B756" s="40"/>
      <c r="C756" s="41"/>
      <c r="D756" s="42"/>
      <c r="E756" s="42"/>
      <c r="F756" s="42"/>
      <c r="G756" s="48"/>
      <c r="H756" s="50"/>
      <c r="I756" s="168">
        <f>IF(G756=Precios!$DL$4,Precios!$DM$4,IF(G756=Precios!$DL$5,Precios!$DM$5,IF(G756=Precios!$DL$6,Precios!$DM$6,IF(G756=Precios!$DL$7,Precios!$DM$7,IF(G756=Precios!$DL$8,Precios!$DM$8,IF(G756=Precios!$DL$9,Precios!$DM$9,IF(G756=Precios!$DL$10,Precios!$DM$10,IF(G756=Precios!$DL$11,Precios!$DM$11,IF(G756=Precios!$DL$12,Precios!$DM$12,IF(G756=Precios!$DL$1139,Precios!$DM$1139,IF(G756=Precios!$DL$14,Precios!$DM$14,IF(G756=Precios!$DL$15,Precios!$DM$15,IF(G756=Precios!$DL$16,Precios!$DM$16,IF(G756=Precios!$DL$17,Precios!$DM$17,IF(G756=Precios!$DL$18,Precios!$DM$18,0)))))))))))))))</f>
        <v>0</v>
      </c>
      <c r="J756" s="50"/>
      <c r="K756" s="169">
        <f>+IF(J756=1,I756,IF(J756=2,I756*(1-Precios!$DR$3),0))</f>
        <v>0</v>
      </c>
      <c r="L756" s="169">
        <f>H756*K756</f>
        <v>0</v>
      </c>
      <c r="M756" s="49"/>
      <c r="N756" s="43"/>
      <c r="O756" s="43"/>
      <c r="P756" s="43"/>
      <c r="Q756" s="43"/>
      <c r="R756" s="43"/>
      <c r="S756" s="43"/>
      <c r="T756" s="43"/>
      <c r="U756" s="91"/>
      <c r="V756" s="43"/>
      <c r="W756" s="43"/>
      <c r="X756" s="43"/>
      <c r="Y756" s="294">
        <f>IF(G756=Precios!$DL$4,Precios!$DO$4,IF(G756=Precios!$DL$5,Precios!$DO$5,IF(G756=Precios!$DL$6,Precios!$DO$6,IF(G756=Precios!$DL$7,Precios!$DO$7,IF(G756=Precios!$DL$8,Precios!$DO$8,IF(G756=Precios!$DL$9,Precios!$DO$9,IF(G756=Precios!$DL$10,Precios!$DO$10,IF(G756=Precios!$DL$11,Precios!$DO$11,IF(G756=Precios!$DL$12,Precios!$DO$12,IF(G756=Precios!$DL$1139,Precios!$DO$1139,IF(G756=Precios!$DL$14,Precios!$DO$14,IF(G756=Precios!$DL$15,Precios!$DO$15,IF(G756=Precios!$DL$16,Precios!$DO$16,IF(G756=Precios!$DL$17,Precios!$DO$17,IF(G756=Precios!$DL$18,Precios!$DO$18,0)))))))))))))))*H756</f>
        <v>0</v>
      </c>
      <c r="Z756" s="46"/>
      <c r="AA756" s="271"/>
    </row>
    <row r="757" spans="1:27" x14ac:dyDescent="0.25">
      <c r="A757" s="234"/>
      <c r="B757" s="40"/>
      <c r="C757" s="41"/>
      <c r="D757" s="42"/>
      <c r="E757" s="42"/>
      <c r="F757" s="42"/>
      <c r="G757" s="48"/>
      <c r="H757" s="50"/>
      <c r="I757" s="168">
        <f>IF(G757=Precios!$DL$4,Precios!$DM$4,IF(G757=Precios!$DL$5,Precios!$DM$5,IF(G757=Precios!$DL$6,Precios!$DM$6,IF(G757=Precios!$DL$7,Precios!$DM$7,IF(G757=Precios!$DL$8,Precios!$DM$8,IF(G757=Precios!$DL$9,Precios!$DM$9,IF(G757=Precios!$DL$10,Precios!$DM$10,IF(G757=Precios!$DL$11,Precios!$DM$11,IF(G757=Precios!$DL$12,Precios!$DM$12,IF(G757=Precios!$DL$1139,Precios!$DM$1139,IF(G757=Precios!$DL$14,Precios!$DM$14,IF(G757=Precios!$DL$15,Precios!$DM$15,IF(G757=Precios!$DL$16,Precios!$DM$16,IF(G757=Precios!$DL$17,Precios!$DM$17,IF(G757=Precios!$DL$18,Precios!$DM$18,0)))))))))))))))</f>
        <v>0</v>
      </c>
      <c r="J757" s="50"/>
      <c r="K757" s="169">
        <f>+IF(J757=1,I757,IF(J757=2,I757*(1-Precios!$DR$3),0))</f>
        <v>0</v>
      </c>
      <c r="L757" s="169">
        <f>H757*K757</f>
        <v>0</v>
      </c>
      <c r="M757" s="49"/>
      <c r="N757" s="43"/>
      <c r="O757" s="43"/>
      <c r="P757" s="43"/>
      <c r="Q757" s="43"/>
      <c r="R757" s="43"/>
      <c r="S757" s="43"/>
      <c r="T757" s="43"/>
      <c r="U757" s="91"/>
      <c r="V757" s="43"/>
      <c r="W757" s="43"/>
      <c r="X757" s="43"/>
      <c r="Y757" s="294">
        <f>IF(G757=Precios!$DL$4,Precios!$DO$4,IF(G757=Precios!$DL$5,Precios!$DO$5,IF(G757=Precios!$DL$6,Precios!$DO$6,IF(G757=Precios!$DL$7,Precios!$DO$7,IF(G757=Precios!$DL$8,Precios!$DO$8,IF(G757=Precios!$DL$9,Precios!$DO$9,IF(G757=Precios!$DL$10,Precios!$DO$10,IF(G757=Precios!$DL$11,Precios!$DO$11,IF(G757=Precios!$DL$12,Precios!$DO$12,IF(G757=Precios!$DL$1139,Precios!$DO$1139,IF(G757=Precios!$DL$14,Precios!$DO$14,IF(G757=Precios!$DL$15,Precios!$DO$15,IF(G757=Precios!$DL$16,Precios!$DO$16,IF(G757=Precios!$DL$17,Precios!$DO$17,IF(G757=Precios!$DL$18,Precios!$DO$18,0)))))))))))))))*H757</f>
        <v>0</v>
      </c>
      <c r="Z757" s="46"/>
      <c r="AA757" s="271"/>
    </row>
    <row r="758" spans="1:27" ht="15.75" thickBot="1" x14ac:dyDescent="0.3">
      <c r="A758" s="236"/>
      <c r="B758" s="237"/>
      <c r="C758" s="247"/>
      <c r="D758" s="239"/>
      <c r="E758" s="239"/>
      <c r="F758" s="239"/>
      <c r="G758" s="240"/>
      <c r="H758" s="241"/>
      <c r="I758" s="242">
        <f>IF(G758=Precios!$DL$4,Precios!$DM$4,IF(G758=Precios!$DL$5,Precios!$DM$5,IF(G758=Precios!$DL$6,Precios!$DM$6,IF(G758=Precios!$DL$7,Precios!$DM$7,IF(G758=Precios!$DL$8,Precios!$DM$8,IF(G758=Precios!$DL$9,Precios!$DM$9,IF(G758=Precios!$DL$10,Precios!$DM$10,IF(G758=Precios!$DL$11,Precios!$DM$11,IF(G758=Precios!$DL$12,Precios!$DM$12,IF(G758=Precios!$DL$1139,Precios!$DM$1139,IF(G758=Precios!$DL$14,Precios!$DM$14,IF(G758=Precios!$DL$15,Precios!$DM$15,IF(G758=Precios!$DL$16,Precios!$DM$16,IF(G758=Precios!$DL$17,Precios!$DM$17,IF(G758=Precios!$DL$18,Precios!$DM$18,0)))))))))))))))</f>
        <v>0</v>
      </c>
      <c r="J758" s="241"/>
      <c r="K758" s="243">
        <f>+IF(J758=1,I758,IF(J758=2,I758*(1-Precios!$DR$3),0))</f>
        <v>0</v>
      </c>
      <c r="L758" s="243">
        <f>H758*K758</f>
        <v>0</v>
      </c>
      <c r="M758" s="272"/>
      <c r="N758" s="273"/>
      <c r="O758" s="273"/>
      <c r="P758" s="273"/>
      <c r="Q758" s="273"/>
      <c r="R758" s="273"/>
      <c r="S758" s="273"/>
      <c r="T758" s="273"/>
      <c r="U758" s="274"/>
      <c r="V758" s="273"/>
      <c r="W758" s="273"/>
      <c r="X758" s="273"/>
      <c r="Y758" s="295">
        <f>IF(G758=Precios!$DL$4,Precios!$DO$4,IF(G758=Precios!$DL$5,Precios!$DO$5,IF(G758=Precios!$DL$6,Precios!$DO$6,IF(G758=Precios!$DL$7,Precios!$DO$7,IF(G758=Precios!$DL$8,Precios!$DO$8,IF(G758=Precios!$DL$9,Precios!$DO$9,IF(G758=Precios!$DL$10,Precios!$DO$10,IF(G758=Precios!$DL$11,Precios!$DO$11,IF(G758=Precios!$DL$12,Precios!$DO$12,IF(G758=Precios!$DL$1139,Precios!$DO$1139,IF(G758=Precios!$DL$14,Precios!$DO$14,IF(G758=Precios!$DL$15,Precios!$DO$15,IF(G758=Precios!$DL$16,Precios!$DO$16,IF(G758=Precios!$DL$17,Precios!$DO$17,IF(G758=Precios!$DL$18,Precios!$DO$18,0)))))))))))))))*H758</f>
        <v>0</v>
      </c>
      <c r="Z758" s="275"/>
      <c r="AA758" s="276"/>
    </row>
    <row r="759" spans="1:27" x14ac:dyDescent="0.25">
      <c r="A759" s="225"/>
      <c r="B759" s="226"/>
      <c r="C759" s="227"/>
      <c r="D759" s="228"/>
      <c r="E759" s="228"/>
      <c r="F759" s="228"/>
      <c r="G759" s="230"/>
      <c r="H759" s="231"/>
      <c r="I759" s="232">
        <f>IF(G759=Precios!$DL$4,Precios!$DM$4,IF(G759=Precios!$DL$5,Precios!$DM$5,IF(G759=Precios!$DL$6,Precios!$DM$6,IF(G759=Precios!$DL$7,Precios!$DM$7,IF(G759=Precios!$DL$8,Precios!$DM$8,IF(G759=Precios!$DL$9,Precios!$DM$9,IF(G759=Precios!$DL$10,Precios!$DM$10,IF(G759=Precios!$DL$11,Precios!$DM$11,IF(G759=Precios!$DL$12,Precios!$DM$12,IF(G759=Precios!$DL$1139,Precios!$DM$1139,IF(G759=Precios!$DL$14,Precios!$DM$14,IF(G759=Precios!$DL$15,Precios!$DM$15,IF(G759=Precios!$DL$16,Precios!$DM$16,IF(G759=Precios!$DL$17,Precios!$DM$17,IF(G759=Precios!$DL$18,Precios!$DM$18,0)))))))))))))))</f>
        <v>0</v>
      </c>
      <c r="J759" s="230"/>
      <c r="K759" s="233">
        <f>+IF(J759=1,I759,IF(J759=2,I759*(1-Precios!$DR$3),0))</f>
        <v>0</v>
      </c>
      <c r="L759" s="233">
        <f t="shared" ref="L759:L803" si="52">H759*K759</f>
        <v>0</v>
      </c>
      <c r="M759" s="259">
        <f>+SUM(L759:L763)</f>
        <v>0</v>
      </c>
      <c r="N759" s="260">
        <f>+M759+P759+R759+S759</f>
        <v>0</v>
      </c>
      <c r="O759" s="261">
        <f>+IF(J759=1,N759*$O$733,0)</f>
        <v>0</v>
      </c>
      <c r="P759" s="262"/>
      <c r="Q759" s="263">
        <f>+N759-SUM(O759:P759)</f>
        <v>0</v>
      </c>
      <c r="R759" s="262"/>
      <c r="S759" s="262"/>
      <c r="T759" s="262"/>
      <c r="U759" s="264" t="e">
        <f>+(+O759+#REF!)/M759</f>
        <v>#REF!</v>
      </c>
      <c r="V759" s="265">
        <f>+Q759-SUM(R759:T759)</f>
        <v>0</v>
      </c>
      <c r="W759" s="266">
        <f>IF(J759=2,V759,0)</f>
        <v>0</v>
      </c>
      <c r="X759" s="267">
        <f>IF(J759=1,V759,0)</f>
        <v>0</v>
      </c>
      <c r="Y759" s="293">
        <f>IF(G759=Precios!$DL$4,Precios!$DO$4,IF(G759=Precios!$DL$5,Precios!$DO$5,IF(G759=Precios!$DL$6,Precios!$DO$6,IF(G759=Precios!$DL$7,Precios!$DO$7,IF(G759=Precios!$DL$8,Precios!$DO$8,IF(G759=Precios!$DL$9,Precios!$DO$9,IF(G759=Precios!$DL$10,Precios!$DO$10,IF(G759=Precios!$DL$11,Precios!$DO$11,IF(G759=Precios!$DL$12,Precios!$DO$12,IF(G759=Precios!$DL$1139,Precios!$DO$1139,IF(G759=Precios!$DL$14,Precios!$DO$14,IF(G759=Precios!$DL$15,Precios!$DO$15,IF(G759=Precios!$DL$16,Precios!$DO$16,IF(G759=Precios!$DL$17,Precios!$DO$17,IF(G759=Precios!$DL$18,Precios!$DO$18,0)))))))))))))))*H759</f>
        <v>0</v>
      </c>
      <c r="Z759" s="269">
        <f>+V759-SUM(Y759:Y763)</f>
        <v>0</v>
      </c>
      <c r="AA759" s="270" t="e">
        <f>+Z759/M759</f>
        <v>#DIV/0!</v>
      </c>
    </row>
    <row r="760" spans="1:27" x14ac:dyDescent="0.25">
      <c r="A760" s="234"/>
      <c r="B760" s="40"/>
      <c r="C760" s="41"/>
      <c r="D760" s="42"/>
      <c r="E760" s="42"/>
      <c r="F760" s="42"/>
      <c r="G760" s="48"/>
      <c r="H760" s="50"/>
      <c r="I760" s="168">
        <f>IF(G760=Precios!$DL$4,Precios!$DM$4,IF(G760=Precios!$DL$5,Precios!$DM$5,IF(G760=Precios!$DL$6,Precios!$DM$6,IF(G760=Precios!$DL$7,Precios!$DM$7,IF(G760=Precios!$DL$8,Precios!$DM$8,IF(G760=Precios!$DL$9,Precios!$DM$9,IF(G760=Precios!$DL$10,Precios!$DM$10,IF(G760=Precios!$DL$11,Precios!$DM$11,IF(G760=Precios!$DL$12,Precios!$DM$12,IF(G760=Precios!$DL$1139,Precios!$DM$1139,IF(G760=Precios!$DL$14,Precios!$DM$14,IF(G760=Precios!$DL$15,Precios!$DM$15,IF(G760=Precios!$DL$16,Precios!$DM$16,IF(G760=Precios!$DL$17,Precios!$DM$17,IF(G760=Precios!$DL$18,Precios!$DM$18,0)))))))))))))))</f>
        <v>0</v>
      </c>
      <c r="J760" s="50"/>
      <c r="K760" s="169">
        <f>+IF(J760=1,I760,IF(J760=2,I760*(1-Precios!$DR$3),0))</f>
        <v>0</v>
      </c>
      <c r="L760" s="169">
        <f t="shared" si="52"/>
        <v>0</v>
      </c>
      <c r="M760" s="49"/>
      <c r="N760" s="43"/>
      <c r="O760" s="43"/>
      <c r="P760" s="43"/>
      <c r="Q760" s="43"/>
      <c r="R760" s="43"/>
      <c r="S760" s="43"/>
      <c r="T760" s="43"/>
      <c r="U760" s="91"/>
      <c r="V760" s="43"/>
      <c r="W760" s="43"/>
      <c r="X760" s="43"/>
      <c r="Y760" s="294">
        <f>IF(G760=Precios!$DL$4,Precios!$DO$4,IF(G760=Precios!$DL$5,Precios!$DO$5,IF(G760=Precios!$DL$6,Precios!$DO$6,IF(G760=Precios!$DL$7,Precios!$DO$7,IF(G760=Precios!$DL$8,Precios!$DO$8,IF(G760=Precios!$DL$9,Precios!$DO$9,IF(G760=Precios!$DL$10,Precios!$DO$10,IF(G760=Precios!$DL$11,Precios!$DO$11,IF(G760=Precios!$DL$12,Precios!$DO$12,IF(G760=Precios!$DL$1139,Precios!$DO$1139,IF(G760=Precios!$DL$14,Precios!$DO$14,IF(G760=Precios!$DL$15,Precios!$DO$15,IF(G760=Precios!$DL$16,Precios!$DO$16,IF(G760=Precios!$DL$17,Precios!$DO$17,IF(G760=Precios!$DL$18,Precios!$DO$18,0)))))))))))))))*H760</f>
        <v>0</v>
      </c>
      <c r="Z760" s="46"/>
      <c r="AA760" s="271"/>
    </row>
    <row r="761" spans="1:27" x14ac:dyDescent="0.25">
      <c r="A761" s="234"/>
      <c r="B761" s="40"/>
      <c r="C761" s="41"/>
      <c r="D761" s="42"/>
      <c r="E761" s="42"/>
      <c r="F761" s="42"/>
      <c r="G761" s="48"/>
      <c r="H761" s="50"/>
      <c r="I761" s="168">
        <f>IF(G761=Precios!$DL$4,Precios!$DM$4,IF(G761=Precios!$DL$5,Precios!$DM$5,IF(G761=Precios!$DL$6,Precios!$DM$6,IF(G761=Precios!$DL$7,Precios!$DM$7,IF(G761=Precios!$DL$8,Precios!$DM$8,IF(G761=Precios!$DL$9,Precios!$DM$9,IF(G761=Precios!$DL$10,Precios!$DM$10,IF(G761=Precios!$DL$11,Precios!$DM$11,IF(G761=Precios!$DL$12,Precios!$DM$12,IF(G761=Precios!$DL$1139,Precios!$DM$1139,IF(G761=Precios!$DL$14,Precios!$DM$14,IF(G761=Precios!$DL$15,Precios!$DM$15,IF(G761=Precios!$DL$16,Precios!$DM$16,IF(G761=Precios!$DL$17,Precios!$DM$17,IF(G761=Precios!$DL$18,Precios!$DM$18,0)))))))))))))))</f>
        <v>0</v>
      </c>
      <c r="J761" s="50"/>
      <c r="K761" s="169">
        <f>+IF(J761=1,I761,IF(J761=2,I761*(1-Precios!$DR$3),0))</f>
        <v>0</v>
      </c>
      <c r="L761" s="169">
        <f t="shared" si="52"/>
        <v>0</v>
      </c>
      <c r="M761" s="49"/>
      <c r="N761" s="43"/>
      <c r="O761" s="43"/>
      <c r="P761" s="43"/>
      <c r="Q761" s="43"/>
      <c r="R761" s="43"/>
      <c r="S761" s="43"/>
      <c r="T761" s="43"/>
      <c r="U761" s="91"/>
      <c r="V761" s="43"/>
      <c r="W761" s="43"/>
      <c r="X761" s="43"/>
      <c r="Y761" s="294">
        <f>IF(G761=Precios!$DL$4,Precios!$DO$4,IF(G761=Precios!$DL$5,Precios!$DO$5,IF(G761=Precios!$DL$6,Precios!$DO$6,IF(G761=Precios!$DL$7,Precios!$DO$7,IF(G761=Precios!$DL$8,Precios!$DO$8,IF(G761=Precios!$DL$9,Precios!$DO$9,IF(G761=Precios!$DL$10,Precios!$DO$10,IF(G761=Precios!$DL$11,Precios!$DO$11,IF(G761=Precios!$DL$12,Precios!$DO$12,IF(G761=Precios!$DL$1139,Precios!$DO$1139,IF(G761=Precios!$DL$14,Precios!$DO$14,IF(G761=Precios!$DL$15,Precios!$DO$15,IF(G761=Precios!$DL$16,Precios!$DO$16,IF(G761=Precios!$DL$17,Precios!$DO$17,IF(G761=Precios!$DL$18,Precios!$DO$18,0)))))))))))))))*H761</f>
        <v>0</v>
      </c>
      <c r="Z761" s="46"/>
      <c r="AA761" s="271"/>
    </row>
    <row r="762" spans="1:27" x14ac:dyDescent="0.25">
      <c r="A762" s="234"/>
      <c r="B762" s="40"/>
      <c r="C762" s="41"/>
      <c r="D762" s="42"/>
      <c r="E762" s="42"/>
      <c r="F762" s="42"/>
      <c r="G762" s="48"/>
      <c r="H762" s="50"/>
      <c r="I762" s="168">
        <f>IF(G762=Precios!$DL$4,Precios!$DM$4,IF(G762=Precios!$DL$5,Precios!$DM$5,IF(G762=Precios!$DL$6,Precios!$DM$6,IF(G762=Precios!$DL$7,Precios!$DM$7,IF(G762=Precios!$DL$8,Precios!$DM$8,IF(G762=Precios!$DL$9,Precios!$DM$9,IF(G762=Precios!$DL$10,Precios!$DM$10,IF(G762=Precios!$DL$11,Precios!$DM$11,IF(G762=Precios!$DL$12,Precios!$DM$12,IF(G762=Precios!$DL$1139,Precios!$DM$1139,IF(G762=Precios!$DL$14,Precios!$DM$14,IF(G762=Precios!$DL$15,Precios!$DM$15,IF(G762=Precios!$DL$16,Precios!$DM$16,IF(G762=Precios!$DL$17,Precios!$DM$17,IF(G762=Precios!$DL$18,Precios!$DM$18,0)))))))))))))))</f>
        <v>0</v>
      </c>
      <c r="J762" s="50"/>
      <c r="K762" s="169">
        <f>+IF(J762=1,I762,IF(J762=2,I762*(1-Precios!$DR$3),0))</f>
        <v>0</v>
      </c>
      <c r="L762" s="169">
        <f t="shared" si="52"/>
        <v>0</v>
      </c>
      <c r="M762" s="49"/>
      <c r="N762" s="43"/>
      <c r="O762" s="43"/>
      <c r="P762" s="43"/>
      <c r="Q762" s="43"/>
      <c r="R762" s="43"/>
      <c r="S762" s="43"/>
      <c r="T762" s="43"/>
      <c r="U762" s="91"/>
      <c r="V762" s="43"/>
      <c r="W762" s="43"/>
      <c r="X762" s="43"/>
      <c r="Y762" s="294">
        <f>IF(G762=Precios!$DL$4,Precios!$DO$4,IF(G762=Precios!$DL$5,Precios!$DO$5,IF(G762=Precios!$DL$6,Precios!$DO$6,IF(G762=Precios!$DL$7,Precios!$DO$7,IF(G762=Precios!$DL$8,Precios!$DO$8,IF(G762=Precios!$DL$9,Precios!$DO$9,IF(G762=Precios!$DL$10,Precios!$DO$10,IF(G762=Precios!$DL$11,Precios!$DO$11,IF(G762=Precios!$DL$12,Precios!$DO$12,IF(G762=Precios!$DL$1139,Precios!$DO$1139,IF(G762=Precios!$DL$14,Precios!$DO$14,IF(G762=Precios!$DL$15,Precios!$DO$15,IF(G762=Precios!$DL$16,Precios!$DO$16,IF(G762=Precios!$DL$17,Precios!$DO$17,IF(G762=Precios!$DL$18,Precios!$DO$18,0)))))))))))))))*H762</f>
        <v>0</v>
      </c>
      <c r="Z762" s="46"/>
      <c r="AA762" s="271"/>
    </row>
    <row r="763" spans="1:27" ht="15.75" thickBot="1" x14ac:dyDescent="0.3">
      <c r="A763" s="236"/>
      <c r="B763" s="237"/>
      <c r="C763" s="247"/>
      <c r="D763" s="239"/>
      <c r="E763" s="239"/>
      <c r="F763" s="239"/>
      <c r="G763" s="240"/>
      <c r="H763" s="241"/>
      <c r="I763" s="242">
        <f>IF(G763=Precios!$DL$4,Precios!$DM$4,IF(G763=Precios!$DL$5,Precios!$DM$5,IF(G763=Precios!$DL$6,Precios!$DM$6,IF(G763=Precios!$DL$7,Precios!$DM$7,IF(G763=Precios!$DL$8,Precios!$DM$8,IF(G763=Precios!$DL$9,Precios!$DM$9,IF(G763=Precios!$DL$10,Precios!$DM$10,IF(G763=Precios!$DL$11,Precios!$DM$11,IF(G763=Precios!$DL$12,Precios!$DM$12,IF(G763=Precios!$DL$1139,Precios!$DM$1139,IF(G763=Precios!$DL$14,Precios!$DM$14,IF(G763=Precios!$DL$15,Precios!$DM$15,IF(G763=Precios!$DL$16,Precios!$DM$16,IF(G763=Precios!$DL$17,Precios!$DM$17,IF(G763=Precios!$DL$18,Precios!$DM$18,0)))))))))))))))</f>
        <v>0</v>
      </c>
      <c r="J763" s="241"/>
      <c r="K763" s="243">
        <f>+IF(J763=1,I763,IF(J763=2,I763*(1-Precios!$DR$3),0))</f>
        <v>0</v>
      </c>
      <c r="L763" s="243">
        <f t="shared" si="52"/>
        <v>0</v>
      </c>
      <c r="M763" s="272"/>
      <c r="N763" s="273"/>
      <c r="O763" s="273"/>
      <c r="P763" s="273"/>
      <c r="Q763" s="273"/>
      <c r="R763" s="273"/>
      <c r="S763" s="273"/>
      <c r="T763" s="273"/>
      <c r="U763" s="274"/>
      <c r="V763" s="273"/>
      <c r="W763" s="273"/>
      <c r="X763" s="273"/>
      <c r="Y763" s="295">
        <f>IF(G763=Precios!$DL$4,Precios!$DO$4,IF(G763=Precios!$DL$5,Precios!$DO$5,IF(G763=Precios!$DL$6,Precios!$DO$6,IF(G763=Precios!$DL$7,Precios!$DO$7,IF(G763=Precios!$DL$8,Precios!$DO$8,IF(G763=Precios!$DL$9,Precios!$DO$9,IF(G763=Precios!$DL$10,Precios!$DO$10,IF(G763=Precios!$DL$11,Precios!$DO$11,IF(G763=Precios!$DL$12,Precios!$DO$12,IF(G763=Precios!$DL$1139,Precios!$DO$1139,IF(G763=Precios!$DL$14,Precios!$DO$14,IF(G763=Precios!$DL$15,Precios!$DO$15,IF(G763=Precios!$DL$16,Precios!$DO$16,IF(G763=Precios!$DL$17,Precios!$DO$17,IF(G763=Precios!$DL$18,Precios!$DO$18,0)))))))))))))))*H763</f>
        <v>0</v>
      </c>
      <c r="Z763" s="275"/>
      <c r="AA763" s="276"/>
    </row>
    <row r="764" spans="1:27" x14ac:dyDescent="0.25">
      <c r="A764" s="225"/>
      <c r="B764" s="226"/>
      <c r="C764" s="227"/>
      <c r="D764" s="228"/>
      <c r="E764" s="228"/>
      <c r="F764" s="228"/>
      <c r="G764" s="230"/>
      <c r="H764" s="231"/>
      <c r="I764" s="232">
        <f>IF(G764=Precios!$DL$4,Precios!$DM$4,IF(G764=Precios!$DL$5,Precios!$DM$5,IF(G764=Precios!$DL$6,Precios!$DM$6,IF(G764=Precios!$DL$7,Precios!$DM$7,IF(G764=Precios!$DL$8,Precios!$DM$8,IF(G764=Precios!$DL$9,Precios!$DM$9,IF(G764=Precios!$DL$10,Precios!$DM$10,IF(G764=Precios!$DL$11,Precios!$DM$11,IF(G764=Precios!$DL$12,Precios!$DM$12,IF(G764=Precios!$DL$1139,Precios!$DM$1139,IF(G764=Precios!$DL$14,Precios!$DM$14,IF(G764=Precios!$DL$15,Precios!$DM$15,IF(G764=Precios!$DL$16,Precios!$DM$16,IF(G764=Precios!$DL$17,Precios!$DM$17,IF(G764=Precios!$DL$18,Precios!$DM$18,0)))))))))))))))</f>
        <v>0</v>
      </c>
      <c r="J764" s="230"/>
      <c r="K764" s="233">
        <f>+IF(J764=1,I764,IF(J764=2,I764*(1-Precios!$DR$3),0))</f>
        <v>0</v>
      </c>
      <c r="L764" s="233">
        <f t="shared" si="52"/>
        <v>0</v>
      </c>
      <c r="M764" s="259">
        <f>+SUM(L764:L768)</f>
        <v>0</v>
      </c>
      <c r="N764" s="260">
        <f>+M764+P764+R764+S764</f>
        <v>0</v>
      </c>
      <c r="O764" s="261">
        <f>+IF(J764=1,N764*$O$733,0)</f>
        <v>0</v>
      </c>
      <c r="P764" s="262"/>
      <c r="Q764" s="263">
        <f>+N764-SUM(O764:P764)</f>
        <v>0</v>
      </c>
      <c r="R764" s="262"/>
      <c r="S764" s="262"/>
      <c r="T764" s="262"/>
      <c r="U764" s="264" t="e">
        <f>+(+O764+#REF!)/M764</f>
        <v>#REF!</v>
      </c>
      <c r="V764" s="265">
        <f>+Q764-SUM(R764:T764)</f>
        <v>0</v>
      </c>
      <c r="W764" s="266">
        <f>IF(J764=2,V764,0)</f>
        <v>0</v>
      </c>
      <c r="X764" s="267">
        <f>IF(J764=1,V764,0)</f>
        <v>0</v>
      </c>
      <c r="Y764" s="293">
        <f>IF(G764=Precios!$DL$4,Precios!$DO$4,IF(G764=Precios!$DL$5,Precios!$DO$5,IF(G764=Precios!$DL$6,Precios!$DO$6,IF(G764=Precios!$DL$7,Precios!$DO$7,IF(G764=Precios!$DL$8,Precios!$DO$8,IF(G764=Precios!$DL$9,Precios!$DO$9,IF(G764=Precios!$DL$10,Precios!$DO$10,IF(G764=Precios!$DL$11,Precios!$DO$11,IF(G764=Precios!$DL$12,Precios!$DO$12,IF(G764=Precios!$DL$1139,Precios!$DO$1139,IF(G764=Precios!$DL$14,Precios!$DO$14,IF(G764=Precios!$DL$15,Precios!$DO$15,IF(G764=Precios!$DL$16,Precios!$DO$16,IF(G764=Precios!$DL$17,Precios!$DO$17,IF(G764=Precios!$DL$18,Precios!$DO$18,0)))))))))))))))*H764</f>
        <v>0</v>
      </c>
      <c r="Z764" s="269">
        <f>+V764-SUM(Y764:Y768)</f>
        <v>0</v>
      </c>
      <c r="AA764" s="270" t="e">
        <f>+Z764/M764</f>
        <v>#DIV/0!</v>
      </c>
    </row>
    <row r="765" spans="1:27" x14ac:dyDescent="0.25">
      <c r="A765" s="234"/>
      <c r="B765" s="40"/>
      <c r="C765" s="41"/>
      <c r="D765" s="42"/>
      <c r="E765" s="42"/>
      <c r="F765" s="42"/>
      <c r="G765" s="48"/>
      <c r="H765" s="50"/>
      <c r="I765" s="168">
        <f>IF(G765=Precios!$DL$4,Precios!$DM$4,IF(G765=Precios!$DL$5,Precios!$DM$5,IF(G765=Precios!$DL$6,Precios!$DM$6,IF(G765=Precios!$DL$7,Precios!$DM$7,IF(G765=Precios!$DL$8,Precios!$DM$8,IF(G765=Precios!$DL$9,Precios!$DM$9,IF(G765=Precios!$DL$10,Precios!$DM$10,IF(G765=Precios!$DL$11,Precios!$DM$11,IF(G765=Precios!$DL$12,Precios!$DM$12,IF(G765=Precios!$DL$1139,Precios!$DM$1139,IF(G765=Precios!$DL$14,Precios!$DM$14,IF(G765=Precios!$DL$15,Precios!$DM$15,IF(G765=Precios!$DL$16,Precios!$DM$16,IF(G765=Precios!$DL$17,Precios!$DM$17,IF(G765=Precios!$DL$18,Precios!$DM$18,0)))))))))))))))</f>
        <v>0</v>
      </c>
      <c r="J765" s="50"/>
      <c r="K765" s="169">
        <f>+IF(J765=1,I765,IF(J765=2,I765*(1-Precios!$DR$3),0))</f>
        <v>0</v>
      </c>
      <c r="L765" s="169">
        <f t="shared" si="52"/>
        <v>0</v>
      </c>
      <c r="M765" s="49"/>
      <c r="N765" s="43"/>
      <c r="O765" s="43"/>
      <c r="P765" s="43"/>
      <c r="Q765" s="43"/>
      <c r="R765" s="43"/>
      <c r="S765" s="43"/>
      <c r="T765" s="43"/>
      <c r="U765" s="91"/>
      <c r="V765" s="43"/>
      <c r="W765" s="43"/>
      <c r="X765" s="43"/>
      <c r="Y765" s="294">
        <f>IF(G765=Precios!$DL$4,Precios!$DO$4,IF(G765=Precios!$DL$5,Precios!$DO$5,IF(G765=Precios!$DL$6,Precios!$DO$6,IF(G765=Precios!$DL$7,Precios!$DO$7,IF(G765=Precios!$DL$8,Precios!$DO$8,IF(G765=Precios!$DL$9,Precios!$DO$9,IF(G765=Precios!$DL$10,Precios!$DO$10,IF(G765=Precios!$DL$11,Precios!$DO$11,IF(G765=Precios!$DL$12,Precios!$DO$12,IF(G765=Precios!$DL$1139,Precios!$DO$1139,IF(G765=Precios!$DL$14,Precios!$DO$14,IF(G765=Precios!$DL$15,Precios!$DO$15,IF(G765=Precios!$DL$16,Precios!$DO$16,IF(G765=Precios!$DL$17,Precios!$DO$17,IF(G765=Precios!$DL$18,Precios!$DO$18,0)))))))))))))))*H765</f>
        <v>0</v>
      </c>
      <c r="Z765" s="46"/>
      <c r="AA765" s="271"/>
    </row>
    <row r="766" spans="1:27" x14ac:dyDescent="0.25">
      <c r="A766" s="234"/>
      <c r="B766" s="40"/>
      <c r="C766" s="41"/>
      <c r="D766" s="42"/>
      <c r="E766" s="42"/>
      <c r="F766" s="42"/>
      <c r="G766" s="48"/>
      <c r="H766" s="50"/>
      <c r="I766" s="168">
        <f>IF(G766=Precios!$DL$4,Precios!$DM$4,IF(G766=Precios!$DL$5,Precios!$DM$5,IF(G766=Precios!$DL$6,Precios!$DM$6,IF(G766=Precios!$DL$7,Precios!$DM$7,IF(G766=Precios!$DL$8,Precios!$DM$8,IF(G766=Precios!$DL$9,Precios!$DM$9,IF(G766=Precios!$DL$10,Precios!$DM$10,IF(G766=Precios!$DL$11,Precios!$DM$11,IF(G766=Precios!$DL$12,Precios!$DM$12,IF(G766=Precios!$DL$1139,Precios!$DM$1139,IF(G766=Precios!$DL$14,Precios!$DM$14,IF(G766=Precios!$DL$15,Precios!$DM$15,IF(G766=Precios!$DL$16,Precios!$DM$16,IF(G766=Precios!$DL$17,Precios!$DM$17,IF(G766=Precios!$DL$18,Precios!$DM$18,0)))))))))))))))</f>
        <v>0</v>
      </c>
      <c r="J766" s="50"/>
      <c r="K766" s="169">
        <f>+IF(J766=1,I766,IF(J766=2,I766*(1-Precios!$DR$3),0))</f>
        <v>0</v>
      </c>
      <c r="L766" s="169">
        <f t="shared" si="52"/>
        <v>0</v>
      </c>
      <c r="M766" s="49"/>
      <c r="N766" s="43"/>
      <c r="O766" s="43"/>
      <c r="P766" s="43"/>
      <c r="Q766" s="43"/>
      <c r="R766" s="43"/>
      <c r="S766" s="43"/>
      <c r="T766" s="43"/>
      <c r="U766" s="91"/>
      <c r="V766" s="43"/>
      <c r="W766" s="43"/>
      <c r="X766" s="43"/>
      <c r="Y766" s="294">
        <f>IF(G766=Precios!$DL$4,Precios!$DO$4,IF(G766=Precios!$DL$5,Precios!$DO$5,IF(G766=Precios!$DL$6,Precios!$DO$6,IF(G766=Precios!$DL$7,Precios!$DO$7,IF(G766=Precios!$DL$8,Precios!$DO$8,IF(G766=Precios!$DL$9,Precios!$DO$9,IF(G766=Precios!$DL$10,Precios!$DO$10,IF(G766=Precios!$DL$11,Precios!$DO$11,IF(G766=Precios!$DL$12,Precios!$DO$12,IF(G766=Precios!$DL$1139,Precios!$DO$1139,IF(G766=Precios!$DL$14,Precios!$DO$14,IF(G766=Precios!$DL$15,Precios!$DO$15,IF(G766=Precios!$DL$16,Precios!$DO$16,IF(G766=Precios!$DL$17,Precios!$DO$17,IF(G766=Precios!$DL$18,Precios!$DO$18,0)))))))))))))))*H766</f>
        <v>0</v>
      </c>
      <c r="Z766" s="46"/>
      <c r="AA766" s="271"/>
    </row>
    <row r="767" spans="1:27" x14ac:dyDescent="0.25">
      <c r="A767" s="234"/>
      <c r="B767" s="40"/>
      <c r="C767" s="41"/>
      <c r="D767" s="42"/>
      <c r="E767" s="42"/>
      <c r="F767" s="42"/>
      <c r="G767" s="48"/>
      <c r="H767" s="50"/>
      <c r="I767" s="168">
        <f>IF(G767=Precios!$DL$4,Precios!$DM$4,IF(G767=Precios!$DL$5,Precios!$DM$5,IF(G767=Precios!$DL$6,Precios!$DM$6,IF(G767=Precios!$DL$7,Precios!$DM$7,IF(G767=Precios!$DL$8,Precios!$DM$8,IF(G767=Precios!$DL$9,Precios!$DM$9,IF(G767=Precios!$DL$10,Precios!$DM$10,IF(G767=Precios!$DL$11,Precios!$DM$11,IF(G767=Precios!$DL$12,Precios!$DM$12,IF(G767=Precios!$DL$1139,Precios!$DM$1139,IF(G767=Precios!$DL$14,Precios!$DM$14,IF(G767=Precios!$DL$15,Precios!$DM$15,IF(G767=Precios!$DL$16,Precios!$DM$16,IF(G767=Precios!$DL$17,Precios!$DM$17,IF(G767=Precios!$DL$18,Precios!$DM$18,0)))))))))))))))</f>
        <v>0</v>
      </c>
      <c r="J767" s="50"/>
      <c r="K767" s="169">
        <f>+IF(J767=1,I767,IF(J767=2,I767*(1-Precios!$DR$3),0))</f>
        <v>0</v>
      </c>
      <c r="L767" s="169">
        <f t="shared" si="52"/>
        <v>0</v>
      </c>
      <c r="M767" s="49"/>
      <c r="N767" s="43"/>
      <c r="O767" s="43"/>
      <c r="P767" s="43"/>
      <c r="Q767" s="43"/>
      <c r="R767" s="43"/>
      <c r="S767" s="43"/>
      <c r="T767" s="43"/>
      <c r="U767" s="91"/>
      <c r="V767" s="43"/>
      <c r="W767" s="43"/>
      <c r="X767" s="43"/>
      <c r="Y767" s="294">
        <f>IF(G767=Precios!$DL$4,Precios!$DO$4,IF(G767=Precios!$DL$5,Precios!$DO$5,IF(G767=Precios!$DL$6,Precios!$DO$6,IF(G767=Precios!$DL$7,Precios!$DO$7,IF(G767=Precios!$DL$8,Precios!$DO$8,IF(G767=Precios!$DL$9,Precios!$DO$9,IF(G767=Precios!$DL$10,Precios!$DO$10,IF(G767=Precios!$DL$11,Precios!$DO$11,IF(G767=Precios!$DL$12,Precios!$DO$12,IF(G767=Precios!$DL$1139,Precios!$DO$1139,IF(G767=Precios!$DL$14,Precios!$DO$14,IF(G767=Precios!$DL$15,Precios!$DO$15,IF(G767=Precios!$DL$16,Precios!$DO$16,IF(G767=Precios!$DL$17,Precios!$DO$17,IF(G767=Precios!$DL$18,Precios!$DO$18,0)))))))))))))))*H767</f>
        <v>0</v>
      </c>
      <c r="Z767" s="46"/>
      <c r="AA767" s="271"/>
    </row>
    <row r="768" spans="1:27" ht="15.75" thickBot="1" x14ac:dyDescent="0.3">
      <c r="A768" s="236"/>
      <c r="B768" s="237"/>
      <c r="C768" s="247"/>
      <c r="D768" s="239"/>
      <c r="E768" s="239"/>
      <c r="F768" s="239"/>
      <c r="G768" s="240"/>
      <c r="H768" s="241"/>
      <c r="I768" s="242">
        <f>IF(G768=Precios!$DL$4,Precios!$DM$4,IF(G768=Precios!$DL$5,Precios!$DM$5,IF(G768=Precios!$DL$6,Precios!$DM$6,IF(G768=Precios!$DL$7,Precios!$DM$7,IF(G768=Precios!$DL$8,Precios!$DM$8,IF(G768=Precios!$DL$9,Precios!$DM$9,IF(G768=Precios!$DL$10,Precios!$DM$10,IF(G768=Precios!$DL$11,Precios!$DM$11,IF(G768=Precios!$DL$12,Precios!$DM$12,IF(G768=Precios!$DL$1139,Precios!$DM$1139,IF(G768=Precios!$DL$14,Precios!$DM$14,IF(G768=Precios!$DL$15,Precios!$DM$15,IF(G768=Precios!$DL$16,Precios!$DM$16,IF(G768=Precios!$DL$17,Precios!$DM$17,IF(G768=Precios!$DL$18,Precios!$DM$18,0)))))))))))))))</f>
        <v>0</v>
      </c>
      <c r="J768" s="241"/>
      <c r="K768" s="243">
        <f>+IF(J768=1,I768,IF(J768=2,I768*(1-Precios!$DR$3),0))</f>
        <v>0</v>
      </c>
      <c r="L768" s="243">
        <f t="shared" si="52"/>
        <v>0</v>
      </c>
      <c r="M768" s="272"/>
      <c r="N768" s="273"/>
      <c r="O768" s="273"/>
      <c r="P768" s="273"/>
      <c r="Q768" s="273"/>
      <c r="R768" s="273"/>
      <c r="S768" s="273"/>
      <c r="T768" s="273"/>
      <c r="U768" s="274"/>
      <c r="V768" s="273"/>
      <c r="W768" s="273"/>
      <c r="X768" s="273"/>
      <c r="Y768" s="295">
        <f>IF(G768=Precios!$DL$4,Precios!$DO$4,IF(G768=Precios!$DL$5,Precios!$DO$5,IF(G768=Precios!$DL$6,Precios!$DO$6,IF(G768=Precios!$DL$7,Precios!$DO$7,IF(G768=Precios!$DL$8,Precios!$DO$8,IF(G768=Precios!$DL$9,Precios!$DO$9,IF(G768=Precios!$DL$10,Precios!$DO$10,IF(G768=Precios!$DL$11,Precios!$DO$11,IF(G768=Precios!$DL$12,Precios!$DO$12,IF(G768=Precios!$DL$1139,Precios!$DO$1139,IF(G768=Precios!$DL$14,Precios!$DO$14,IF(G768=Precios!$DL$15,Precios!$DO$15,IF(G768=Precios!$DL$16,Precios!$DO$16,IF(G768=Precios!$DL$17,Precios!$DO$17,IF(G768=Precios!$DL$18,Precios!$DO$18,0)))))))))))))))*H768</f>
        <v>0</v>
      </c>
      <c r="Z768" s="275"/>
      <c r="AA768" s="276"/>
    </row>
    <row r="769" spans="1:27" x14ac:dyDescent="0.25">
      <c r="A769" s="225"/>
      <c r="B769" s="226"/>
      <c r="C769" s="227"/>
      <c r="D769" s="228"/>
      <c r="E769" s="228"/>
      <c r="F769" s="228"/>
      <c r="G769" s="230"/>
      <c r="H769" s="231"/>
      <c r="I769" s="232">
        <f>IF(G769=Precios!$DL$4,Precios!$DM$4,IF(G769=Precios!$DL$5,Precios!$DM$5,IF(G769=Precios!$DL$6,Precios!$DM$6,IF(G769=Precios!$DL$7,Precios!$DM$7,IF(G769=Precios!$DL$8,Precios!$DM$8,IF(G769=Precios!$DL$9,Precios!$DM$9,IF(G769=Precios!$DL$10,Precios!$DM$10,IF(G769=Precios!$DL$11,Precios!$DM$11,IF(G769=Precios!$DL$12,Precios!$DM$12,IF(G769=Precios!$DL$1139,Precios!$DM$1139,IF(G769=Precios!$DL$14,Precios!$DM$14,IF(G769=Precios!$DL$15,Precios!$DM$15,IF(G769=Precios!$DL$16,Precios!$DM$16,IF(G769=Precios!$DL$17,Precios!$DM$17,IF(G769=Precios!$DL$18,Precios!$DM$18,0)))))))))))))))</f>
        <v>0</v>
      </c>
      <c r="J769" s="230"/>
      <c r="K769" s="233">
        <f>+IF(J769=1,I769,IF(J769=2,I769*(1-Precios!$DR$3),0))</f>
        <v>0</v>
      </c>
      <c r="L769" s="233">
        <f t="shared" si="52"/>
        <v>0</v>
      </c>
      <c r="M769" s="259">
        <f>+SUM(L769:L773)</f>
        <v>0</v>
      </c>
      <c r="N769" s="260">
        <f>+M769+P769+R769+S769</f>
        <v>0</v>
      </c>
      <c r="O769" s="261">
        <f>+IF(J769=1,N769*$O$733,0)</f>
        <v>0</v>
      </c>
      <c r="P769" s="262"/>
      <c r="Q769" s="263">
        <f>+N769-SUM(O769:P769)</f>
        <v>0</v>
      </c>
      <c r="R769" s="262"/>
      <c r="S769" s="262"/>
      <c r="T769" s="262"/>
      <c r="U769" s="264" t="e">
        <f>+(+O769+#REF!)/M769</f>
        <v>#REF!</v>
      </c>
      <c r="V769" s="265">
        <f>+Q769-SUM(R769:T769)</f>
        <v>0</v>
      </c>
      <c r="W769" s="266">
        <f>IF(J769=2,V769,0)</f>
        <v>0</v>
      </c>
      <c r="X769" s="267">
        <f>IF(J769=1,V769,0)</f>
        <v>0</v>
      </c>
      <c r="Y769" s="293">
        <f>IF(G769=Precios!$DL$4,Precios!$DO$4,IF(G769=Precios!$DL$5,Precios!$DO$5,IF(G769=Precios!$DL$6,Precios!$DO$6,IF(G769=Precios!$DL$7,Precios!$DO$7,IF(G769=Precios!$DL$8,Precios!$DO$8,IF(G769=Precios!$DL$9,Precios!$DO$9,IF(G769=Precios!$DL$10,Precios!$DO$10,IF(G769=Precios!$DL$11,Precios!$DO$11,IF(G769=Precios!$DL$12,Precios!$DO$12,IF(G769=Precios!$DL$1139,Precios!$DO$1139,IF(G769=Precios!$DL$14,Precios!$DO$14,IF(G769=Precios!$DL$15,Precios!$DO$15,IF(G769=Precios!$DL$16,Precios!$DO$16,IF(G769=Precios!$DL$17,Precios!$DO$17,IF(G769=Precios!$DL$18,Precios!$DO$18,0)))))))))))))))*H769</f>
        <v>0</v>
      </c>
      <c r="Z769" s="269">
        <f>+V769-SUM(Y769:Y773)</f>
        <v>0</v>
      </c>
      <c r="AA769" s="270" t="e">
        <f>+Z769/M769</f>
        <v>#DIV/0!</v>
      </c>
    </row>
    <row r="770" spans="1:27" x14ac:dyDescent="0.25">
      <c r="A770" s="234"/>
      <c r="B770" s="40"/>
      <c r="C770" s="41"/>
      <c r="D770" s="42"/>
      <c r="E770" s="42"/>
      <c r="F770" s="42"/>
      <c r="G770" s="48"/>
      <c r="H770" s="50"/>
      <c r="I770" s="168">
        <f>IF(G770=Precios!$DL$4,Precios!$DM$4,IF(G770=Precios!$DL$5,Precios!$DM$5,IF(G770=Precios!$DL$6,Precios!$DM$6,IF(G770=Precios!$DL$7,Precios!$DM$7,IF(G770=Precios!$DL$8,Precios!$DM$8,IF(G770=Precios!$DL$9,Precios!$DM$9,IF(G770=Precios!$DL$10,Precios!$DM$10,IF(G770=Precios!$DL$11,Precios!$DM$11,IF(G770=Precios!$DL$12,Precios!$DM$12,IF(G770=Precios!$DL$1139,Precios!$DM$1139,IF(G770=Precios!$DL$14,Precios!$DM$14,IF(G770=Precios!$DL$15,Precios!$DM$15,IF(G770=Precios!$DL$16,Precios!$DM$16,IF(G770=Precios!$DL$17,Precios!$DM$17,IF(G770=Precios!$DL$18,Precios!$DM$18,0)))))))))))))))</f>
        <v>0</v>
      </c>
      <c r="J770" s="50"/>
      <c r="K770" s="169">
        <f>+IF(J770=1,I770,IF(J770=2,I770*(1-Precios!$DR$3),0))</f>
        <v>0</v>
      </c>
      <c r="L770" s="169">
        <f t="shared" si="52"/>
        <v>0</v>
      </c>
      <c r="M770" s="49"/>
      <c r="N770" s="43"/>
      <c r="O770" s="43"/>
      <c r="P770" s="43"/>
      <c r="Q770" s="43"/>
      <c r="R770" s="43"/>
      <c r="S770" s="43"/>
      <c r="T770" s="43"/>
      <c r="U770" s="91"/>
      <c r="V770" s="43"/>
      <c r="W770" s="43"/>
      <c r="X770" s="43"/>
      <c r="Y770" s="294">
        <f>IF(G770=Precios!$DL$4,Precios!$DO$4,IF(G770=Precios!$DL$5,Precios!$DO$5,IF(G770=Precios!$DL$6,Precios!$DO$6,IF(G770=Precios!$DL$7,Precios!$DO$7,IF(G770=Precios!$DL$8,Precios!$DO$8,IF(G770=Precios!$DL$9,Precios!$DO$9,IF(G770=Precios!$DL$10,Precios!$DO$10,IF(G770=Precios!$DL$11,Precios!$DO$11,IF(G770=Precios!$DL$12,Precios!$DO$12,IF(G770=Precios!$DL$1139,Precios!$DO$1139,IF(G770=Precios!$DL$14,Precios!$DO$14,IF(G770=Precios!$DL$15,Precios!$DO$15,IF(G770=Precios!$DL$16,Precios!$DO$16,IF(G770=Precios!$DL$17,Precios!$DO$17,IF(G770=Precios!$DL$18,Precios!$DO$18,0)))))))))))))))*H770</f>
        <v>0</v>
      </c>
      <c r="Z770" s="46"/>
      <c r="AA770" s="271"/>
    </row>
    <row r="771" spans="1:27" x14ac:dyDescent="0.25">
      <c r="A771" s="234"/>
      <c r="B771" s="40"/>
      <c r="C771" s="41"/>
      <c r="D771" s="42"/>
      <c r="E771" s="42"/>
      <c r="F771" s="42"/>
      <c r="G771" s="48"/>
      <c r="H771" s="50"/>
      <c r="I771" s="168">
        <f>IF(G771=Precios!$DL$4,Precios!$DM$4,IF(G771=Precios!$DL$5,Precios!$DM$5,IF(G771=Precios!$DL$6,Precios!$DM$6,IF(G771=Precios!$DL$7,Precios!$DM$7,IF(G771=Precios!$DL$8,Precios!$DM$8,IF(G771=Precios!$DL$9,Precios!$DM$9,IF(G771=Precios!$DL$10,Precios!$DM$10,IF(G771=Precios!$DL$11,Precios!$DM$11,IF(G771=Precios!$DL$12,Precios!$DM$12,IF(G771=Precios!$DL$1139,Precios!$DM$1139,IF(G771=Precios!$DL$14,Precios!$DM$14,IF(G771=Precios!$DL$15,Precios!$DM$15,IF(G771=Precios!$DL$16,Precios!$DM$16,IF(G771=Precios!$DL$17,Precios!$DM$17,IF(G771=Precios!$DL$18,Precios!$DM$18,0)))))))))))))))</f>
        <v>0</v>
      </c>
      <c r="J771" s="50"/>
      <c r="K771" s="169">
        <f>+IF(J771=1,I771,IF(J771=2,I771*(1-Precios!$DR$3),0))</f>
        <v>0</v>
      </c>
      <c r="L771" s="169">
        <f t="shared" si="52"/>
        <v>0</v>
      </c>
      <c r="M771" s="49"/>
      <c r="N771" s="43"/>
      <c r="O771" s="43"/>
      <c r="P771" s="43"/>
      <c r="Q771" s="43"/>
      <c r="R771" s="43"/>
      <c r="S771" s="43"/>
      <c r="T771" s="43"/>
      <c r="U771" s="91"/>
      <c r="V771" s="43"/>
      <c r="W771" s="43"/>
      <c r="X771" s="43"/>
      <c r="Y771" s="294">
        <f>IF(G771=Precios!$DL$4,Precios!$DO$4,IF(G771=Precios!$DL$5,Precios!$DO$5,IF(G771=Precios!$DL$6,Precios!$DO$6,IF(G771=Precios!$DL$7,Precios!$DO$7,IF(G771=Precios!$DL$8,Precios!$DO$8,IF(G771=Precios!$DL$9,Precios!$DO$9,IF(G771=Precios!$DL$10,Precios!$DO$10,IF(G771=Precios!$DL$11,Precios!$DO$11,IF(G771=Precios!$DL$12,Precios!$DO$12,IF(G771=Precios!$DL$1139,Precios!$DO$1139,IF(G771=Precios!$DL$14,Precios!$DO$14,IF(G771=Precios!$DL$15,Precios!$DO$15,IF(G771=Precios!$DL$16,Precios!$DO$16,IF(G771=Precios!$DL$17,Precios!$DO$17,IF(G771=Precios!$DL$18,Precios!$DO$18,0)))))))))))))))*H771</f>
        <v>0</v>
      </c>
      <c r="Z771" s="46"/>
      <c r="AA771" s="271"/>
    </row>
    <row r="772" spans="1:27" x14ac:dyDescent="0.25">
      <c r="A772" s="234"/>
      <c r="B772" s="40"/>
      <c r="C772" s="41"/>
      <c r="D772" s="42"/>
      <c r="E772" s="42"/>
      <c r="F772" s="42"/>
      <c r="G772" s="48"/>
      <c r="H772" s="50"/>
      <c r="I772" s="168">
        <f>IF(G772=Precios!$DL$4,Precios!$DM$4,IF(G772=Precios!$DL$5,Precios!$DM$5,IF(G772=Precios!$DL$6,Precios!$DM$6,IF(G772=Precios!$DL$7,Precios!$DM$7,IF(G772=Precios!$DL$8,Precios!$DM$8,IF(G772=Precios!$DL$9,Precios!$DM$9,IF(G772=Precios!$DL$10,Precios!$DM$10,IF(G772=Precios!$DL$11,Precios!$DM$11,IF(G772=Precios!$DL$12,Precios!$DM$12,IF(G772=Precios!$DL$1139,Precios!$DM$1139,IF(G772=Precios!$DL$14,Precios!$DM$14,IF(G772=Precios!$DL$15,Precios!$DM$15,IF(G772=Precios!$DL$16,Precios!$DM$16,IF(G772=Precios!$DL$17,Precios!$DM$17,IF(G772=Precios!$DL$18,Precios!$DM$18,0)))))))))))))))</f>
        <v>0</v>
      </c>
      <c r="J772" s="50"/>
      <c r="K772" s="169">
        <f>+IF(J772=1,I772,IF(J772=2,I772*(1-Precios!$DR$3),0))</f>
        <v>0</v>
      </c>
      <c r="L772" s="169">
        <f t="shared" si="52"/>
        <v>0</v>
      </c>
      <c r="M772" s="49"/>
      <c r="N772" s="43"/>
      <c r="O772" s="43"/>
      <c r="P772" s="43"/>
      <c r="Q772" s="43"/>
      <c r="R772" s="43"/>
      <c r="S772" s="43"/>
      <c r="T772" s="43"/>
      <c r="U772" s="91"/>
      <c r="V772" s="43"/>
      <c r="W772" s="43"/>
      <c r="X772" s="43"/>
      <c r="Y772" s="294">
        <f>IF(G772=Precios!$DL$4,Precios!$DO$4,IF(G772=Precios!$DL$5,Precios!$DO$5,IF(G772=Precios!$DL$6,Precios!$DO$6,IF(G772=Precios!$DL$7,Precios!$DO$7,IF(G772=Precios!$DL$8,Precios!$DO$8,IF(G772=Precios!$DL$9,Precios!$DO$9,IF(G772=Precios!$DL$10,Precios!$DO$10,IF(G772=Precios!$DL$11,Precios!$DO$11,IF(G772=Precios!$DL$12,Precios!$DO$12,IF(G772=Precios!$DL$1139,Precios!$DO$1139,IF(G772=Precios!$DL$14,Precios!$DO$14,IF(G772=Precios!$DL$15,Precios!$DO$15,IF(G772=Precios!$DL$16,Precios!$DO$16,IF(G772=Precios!$DL$17,Precios!$DO$17,IF(G772=Precios!$DL$18,Precios!$DO$18,0)))))))))))))))*H772</f>
        <v>0</v>
      </c>
      <c r="Z772" s="46"/>
      <c r="AA772" s="271"/>
    </row>
    <row r="773" spans="1:27" ht="15.75" thickBot="1" x14ac:dyDescent="0.3">
      <c r="A773" s="236"/>
      <c r="B773" s="237"/>
      <c r="C773" s="247"/>
      <c r="D773" s="239"/>
      <c r="E773" s="239"/>
      <c r="F773" s="239"/>
      <c r="G773" s="240"/>
      <c r="H773" s="241"/>
      <c r="I773" s="242">
        <f>IF(G773=Precios!$DL$4,Precios!$DM$4,IF(G773=Precios!$DL$5,Precios!$DM$5,IF(G773=Precios!$DL$6,Precios!$DM$6,IF(G773=Precios!$DL$7,Precios!$DM$7,IF(G773=Precios!$DL$8,Precios!$DM$8,IF(G773=Precios!$DL$9,Precios!$DM$9,IF(G773=Precios!$DL$10,Precios!$DM$10,IF(G773=Precios!$DL$11,Precios!$DM$11,IF(G773=Precios!$DL$12,Precios!$DM$12,IF(G773=Precios!$DL$1139,Precios!$DM$1139,IF(G773=Precios!$DL$14,Precios!$DM$14,IF(G773=Precios!$DL$15,Precios!$DM$15,IF(G773=Precios!$DL$16,Precios!$DM$16,IF(G773=Precios!$DL$17,Precios!$DM$17,IF(G773=Precios!$DL$18,Precios!$DM$18,0)))))))))))))))</f>
        <v>0</v>
      </c>
      <c r="J773" s="241"/>
      <c r="K773" s="243">
        <f>+IF(J773=1,I773,IF(J773=2,I773*(1-Precios!$DR$3),0))</f>
        <v>0</v>
      </c>
      <c r="L773" s="243">
        <f t="shared" si="52"/>
        <v>0</v>
      </c>
      <c r="M773" s="272"/>
      <c r="N773" s="273"/>
      <c r="O773" s="273"/>
      <c r="P773" s="273"/>
      <c r="Q773" s="273"/>
      <c r="R773" s="273"/>
      <c r="S773" s="273"/>
      <c r="T773" s="273"/>
      <c r="U773" s="274"/>
      <c r="V773" s="273"/>
      <c r="W773" s="273"/>
      <c r="X773" s="273"/>
      <c r="Y773" s="295">
        <f>IF(G773=Precios!$DL$4,Precios!$DO$4,IF(G773=Precios!$DL$5,Precios!$DO$5,IF(G773=Precios!$DL$6,Precios!$DO$6,IF(G773=Precios!$DL$7,Precios!$DO$7,IF(G773=Precios!$DL$8,Precios!$DO$8,IF(G773=Precios!$DL$9,Precios!$DO$9,IF(G773=Precios!$DL$10,Precios!$DO$10,IF(G773=Precios!$DL$11,Precios!$DO$11,IF(G773=Precios!$DL$12,Precios!$DO$12,IF(G773=Precios!$DL$1139,Precios!$DO$1139,IF(G773=Precios!$DL$14,Precios!$DO$14,IF(G773=Precios!$DL$15,Precios!$DO$15,IF(G773=Precios!$DL$16,Precios!$DO$16,IF(G773=Precios!$DL$17,Precios!$DO$17,IF(G773=Precios!$DL$18,Precios!$DO$18,0)))))))))))))))*H773</f>
        <v>0</v>
      </c>
      <c r="Z773" s="275"/>
      <c r="AA773" s="276"/>
    </row>
    <row r="774" spans="1:27" x14ac:dyDescent="0.25">
      <c r="A774" s="225"/>
      <c r="B774" s="226"/>
      <c r="C774" s="227"/>
      <c r="D774" s="228"/>
      <c r="E774" s="228"/>
      <c r="F774" s="228"/>
      <c r="G774" s="230"/>
      <c r="H774" s="231"/>
      <c r="I774" s="232">
        <f>IF(G774=Precios!$DL$4,Precios!$DM$4,IF(G774=Precios!$DL$5,Precios!$DM$5,IF(G774=Precios!$DL$6,Precios!$DM$6,IF(G774=Precios!$DL$7,Precios!$DM$7,IF(G774=Precios!$DL$8,Precios!$DM$8,IF(G774=Precios!$DL$9,Precios!$DM$9,IF(G774=Precios!$DL$10,Precios!$DM$10,IF(G774=Precios!$DL$11,Precios!$DM$11,IF(G774=Precios!$DL$12,Precios!$DM$12,IF(G774=Precios!$DL$1139,Precios!$DM$1139,IF(G774=Precios!$DL$14,Precios!$DM$14,IF(G774=Precios!$DL$15,Precios!$DM$15,IF(G774=Precios!$DL$16,Precios!$DM$16,IF(G774=Precios!$DL$17,Precios!$DM$17,IF(G774=Precios!$DL$18,Precios!$DM$18,0)))))))))))))))</f>
        <v>0</v>
      </c>
      <c r="J774" s="230"/>
      <c r="K774" s="233">
        <f>+IF(J774=1,I774,IF(J774=2,I774*(1-Precios!$DR$3),0))</f>
        <v>0</v>
      </c>
      <c r="L774" s="233">
        <f t="shared" si="52"/>
        <v>0</v>
      </c>
      <c r="M774" s="259">
        <f>+SUM(L774:L778)</f>
        <v>0</v>
      </c>
      <c r="N774" s="260">
        <f>+M774+P774+R774+S774</f>
        <v>0</v>
      </c>
      <c r="O774" s="261">
        <f>+IF(J774=1,N774*$O$733,0)</f>
        <v>0</v>
      </c>
      <c r="P774" s="262"/>
      <c r="Q774" s="263">
        <f>+N774-SUM(O774:P774)</f>
        <v>0</v>
      </c>
      <c r="R774" s="262"/>
      <c r="S774" s="262"/>
      <c r="T774" s="262"/>
      <c r="U774" s="264" t="e">
        <f>+(+O774+#REF!)/M774</f>
        <v>#REF!</v>
      </c>
      <c r="V774" s="265">
        <f>+Q774-SUM(R774:T774)</f>
        <v>0</v>
      </c>
      <c r="W774" s="266">
        <f>IF(J774=2,V774,0)</f>
        <v>0</v>
      </c>
      <c r="X774" s="267">
        <f>IF(J774=1,V774,0)</f>
        <v>0</v>
      </c>
      <c r="Y774" s="293">
        <f>IF(G774=Precios!$DL$4,Precios!$DO$4,IF(G774=Precios!$DL$5,Precios!$DO$5,IF(G774=Precios!$DL$6,Precios!$DO$6,IF(G774=Precios!$DL$7,Precios!$DO$7,IF(G774=Precios!$DL$8,Precios!$DO$8,IF(G774=Precios!$DL$9,Precios!$DO$9,IF(G774=Precios!$DL$10,Precios!$DO$10,IF(G774=Precios!$DL$11,Precios!$DO$11,IF(G774=Precios!$DL$12,Precios!$DO$12,IF(G774=Precios!$DL$1139,Precios!$DO$1139,IF(G774=Precios!$DL$14,Precios!$DO$14,IF(G774=Precios!$DL$15,Precios!$DO$15,IF(G774=Precios!$DL$16,Precios!$DO$16,IF(G774=Precios!$DL$17,Precios!$DO$17,IF(G774=Precios!$DL$18,Precios!$DO$18,0)))))))))))))))*H774</f>
        <v>0</v>
      </c>
      <c r="Z774" s="269">
        <f>+V774-SUM(Y774:Y778)</f>
        <v>0</v>
      </c>
      <c r="AA774" s="270" t="e">
        <f>+Z774/M774</f>
        <v>#DIV/0!</v>
      </c>
    </row>
    <row r="775" spans="1:27" x14ac:dyDescent="0.25">
      <c r="A775" s="234"/>
      <c r="B775" s="40"/>
      <c r="C775" s="41"/>
      <c r="D775" s="42"/>
      <c r="E775" s="42"/>
      <c r="F775" s="42"/>
      <c r="G775" s="48"/>
      <c r="H775" s="50"/>
      <c r="I775" s="168">
        <f>IF(G775=Precios!$DL$4,Precios!$DM$4,IF(G775=Precios!$DL$5,Precios!$DM$5,IF(G775=Precios!$DL$6,Precios!$DM$6,IF(G775=Precios!$DL$7,Precios!$DM$7,IF(G775=Precios!$DL$8,Precios!$DM$8,IF(G775=Precios!$DL$9,Precios!$DM$9,IF(G775=Precios!$DL$10,Precios!$DM$10,IF(G775=Precios!$DL$11,Precios!$DM$11,IF(G775=Precios!$DL$12,Precios!$DM$12,IF(G775=Precios!$DL$1139,Precios!$DM$1139,IF(G775=Precios!$DL$14,Precios!$DM$14,IF(G775=Precios!$DL$15,Precios!$DM$15,IF(G775=Precios!$DL$16,Precios!$DM$16,IF(G775=Precios!$DL$17,Precios!$DM$17,IF(G775=Precios!$DL$18,Precios!$DM$18,0)))))))))))))))</f>
        <v>0</v>
      </c>
      <c r="J775" s="50"/>
      <c r="K775" s="169">
        <f>+IF(J775=1,I775,IF(J775=2,I775*(1-Precios!$DR$3),0))</f>
        <v>0</v>
      </c>
      <c r="L775" s="169">
        <f t="shared" si="52"/>
        <v>0</v>
      </c>
      <c r="M775" s="49"/>
      <c r="N775" s="43"/>
      <c r="O775" s="43"/>
      <c r="P775" s="43"/>
      <c r="Q775" s="43"/>
      <c r="R775" s="43"/>
      <c r="S775" s="43"/>
      <c r="T775" s="43"/>
      <c r="U775" s="91"/>
      <c r="V775" s="43"/>
      <c r="W775" s="43"/>
      <c r="X775" s="43"/>
      <c r="Y775" s="294">
        <f>IF(G775=Precios!$DL$4,Precios!$DO$4,IF(G775=Precios!$DL$5,Precios!$DO$5,IF(G775=Precios!$DL$6,Precios!$DO$6,IF(G775=Precios!$DL$7,Precios!$DO$7,IF(G775=Precios!$DL$8,Precios!$DO$8,IF(G775=Precios!$DL$9,Precios!$DO$9,IF(G775=Precios!$DL$10,Precios!$DO$10,IF(G775=Precios!$DL$11,Precios!$DO$11,IF(G775=Precios!$DL$12,Precios!$DO$12,IF(G775=Precios!$DL$1139,Precios!$DO$1139,IF(G775=Precios!$DL$14,Precios!$DO$14,IF(G775=Precios!$DL$15,Precios!$DO$15,IF(G775=Precios!$DL$16,Precios!$DO$16,IF(G775=Precios!$DL$17,Precios!$DO$17,IF(G775=Precios!$DL$18,Precios!$DO$18,0)))))))))))))))*H775</f>
        <v>0</v>
      </c>
      <c r="Z775" s="46"/>
      <c r="AA775" s="271"/>
    </row>
    <row r="776" spans="1:27" x14ac:dyDescent="0.25">
      <c r="A776" s="234"/>
      <c r="B776" s="40"/>
      <c r="C776" s="41"/>
      <c r="D776" s="42"/>
      <c r="E776" s="42"/>
      <c r="F776" s="42"/>
      <c r="G776" s="48"/>
      <c r="H776" s="50"/>
      <c r="I776" s="168">
        <f>IF(G776=Precios!$DL$4,Precios!$DM$4,IF(G776=Precios!$DL$5,Precios!$DM$5,IF(G776=Precios!$DL$6,Precios!$DM$6,IF(G776=Precios!$DL$7,Precios!$DM$7,IF(G776=Precios!$DL$8,Precios!$DM$8,IF(G776=Precios!$DL$9,Precios!$DM$9,IF(G776=Precios!$DL$10,Precios!$DM$10,IF(G776=Precios!$DL$11,Precios!$DM$11,IF(G776=Precios!$DL$12,Precios!$DM$12,IF(G776=Precios!$DL$1139,Precios!$DM$1139,IF(G776=Precios!$DL$14,Precios!$DM$14,IF(G776=Precios!$DL$15,Precios!$DM$15,IF(G776=Precios!$DL$16,Precios!$DM$16,IF(G776=Precios!$DL$17,Precios!$DM$17,IF(G776=Precios!$DL$18,Precios!$DM$18,0)))))))))))))))</f>
        <v>0</v>
      </c>
      <c r="J776" s="50"/>
      <c r="K776" s="169">
        <f>+IF(J776=1,I776,IF(J776=2,I776*(1-Precios!$DR$3),0))</f>
        <v>0</v>
      </c>
      <c r="L776" s="169">
        <f t="shared" si="52"/>
        <v>0</v>
      </c>
      <c r="M776" s="49"/>
      <c r="N776" s="43"/>
      <c r="O776" s="43"/>
      <c r="P776" s="43"/>
      <c r="Q776" s="43"/>
      <c r="R776" s="43"/>
      <c r="S776" s="43"/>
      <c r="T776" s="43"/>
      <c r="U776" s="91"/>
      <c r="V776" s="43"/>
      <c r="W776" s="43"/>
      <c r="X776" s="43"/>
      <c r="Y776" s="294">
        <f>IF(G776=Precios!$DL$4,Precios!$DO$4,IF(G776=Precios!$DL$5,Precios!$DO$5,IF(G776=Precios!$DL$6,Precios!$DO$6,IF(G776=Precios!$DL$7,Precios!$DO$7,IF(G776=Precios!$DL$8,Precios!$DO$8,IF(G776=Precios!$DL$9,Precios!$DO$9,IF(G776=Precios!$DL$10,Precios!$DO$10,IF(G776=Precios!$DL$11,Precios!$DO$11,IF(G776=Precios!$DL$12,Precios!$DO$12,IF(G776=Precios!$DL$1139,Precios!$DO$1139,IF(G776=Precios!$DL$14,Precios!$DO$14,IF(G776=Precios!$DL$15,Precios!$DO$15,IF(G776=Precios!$DL$16,Precios!$DO$16,IF(G776=Precios!$DL$17,Precios!$DO$17,IF(G776=Precios!$DL$18,Precios!$DO$18,0)))))))))))))))*H776</f>
        <v>0</v>
      </c>
      <c r="Z776" s="46"/>
      <c r="AA776" s="271"/>
    </row>
    <row r="777" spans="1:27" x14ac:dyDescent="0.25">
      <c r="A777" s="234"/>
      <c r="B777" s="40"/>
      <c r="C777" s="41"/>
      <c r="D777" s="42"/>
      <c r="E777" s="42"/>
      <c r="F777" s="42"/>
      <c r="G777" s="48"/>
      <c r="H777" s="50"/>
      <c r="I777" s="168">
        <f>IF(G777=Precios!$DL$4,Precios!$DM$4,IF(G777=Precios!$DL$5,Precios!$DM$5,IF(G777=Precios!$DL$6,Precios!$DM$6,IF(G777=Precios!$DL$7,Precios!$DM$7,IF(G777=Precios!$DL$8,Precios!$DM$8,IF(G777=Precios!$DL$9,Precios!$DM$9,IF(G777=Precios!$DL$10,Precios!$DM$10,IF(G777=Precios!$DL$11,Precios!$DM$11,IF(G777=Precios!$DL$12,Precios!$DM$12,IF(G777=Precios!$DL$1139,Precios!$DM$1139,IF(G777=Precios!$DL$14,Precios!$DM$14,IF(G777=Precios!$DL$15,Precios!$DM$15,IF(G777=Precios!$DL$16,Precios!$DM$16,IF(G777=Precios!$DL$17,Precios!$DM$17,IF(G777=Precios!$DL$18,Precios!$DM$18,0)))))))))))))))</f>
        <v>0</v>
      </c>
      <c r="J777" s="50"/>
      <c r="K777" s="169">
        <f>+IF(J777=1,I777,IF(J777=2,I777*(1-Precios!$DR$3),0))</f>
        <v>0</v>
      </c>
      <c r="L777" s="169">
        <f t="shared" si="52"/>
        <v>0</v>
      </c>
      <c r="M777" s="49"/>
      <c r="N777" s="43"/>
      <c r="O777" s="43"/>
      <c r="P777" s="43"/>
      <c r="Q777" s="43"/>
      <c r="R777" s="43"/>
      <c r="S777" s="43"/>
      <c r="T777" s="43"/>
      <c r="U777" s="91"/>
      <c r="V777" s="43"/>
      <c r="W777" s="43"/>
      <c r="X777" s="43"/>
      <c r="Y777" s="294">
        <f>IF(G777=Precios!$DL$4,Precios!$DO$4,IF(G777=Precios!$DL$5,Precios!$DO$5,IF(G777=Precios!$DL$6,Precios!$DO$6,IF(G777=Precios!$DL$7,Precios!$DO$7,IF(G777=Precios!$DL$8,Precios!$DO$8,IF(G777=Precios!$DL$9,Precios!$DO$9,IF(G777=Precios!$DL$10,Precios!$DO$10,IF(G777=Precios!$DL$11,Precios!$DO$11,IF(G777=Precios!$DL$12,Precios!$DO$12,IF(G777=Precios!$DL$1139,Precios!$DO$1139,IF(G777=Precios!$DL$14,Precios!$DO$14,IF(G777=Precios!$DL$15,Precios!$DO$15,IF(G777=Precios!$DL$16,Precios!$DO$16,IF(G777=Precios!$DL$17,Precios!$DO$17,IF(G777=Precios!$DL$18,Precios!$DO$18,0)))))))))))))))*H777</f>
        <v>0</v>
      </c>
      <c r="Z777" s="46"/>
      <c r="AA777" s="271"/>
    </row>
    <row r="778" spans="1:27" ht="15.75" thickBot="1" x14ac:dyDescent="0.3">
      <c r="A778" s="236"/>
      <c r="B778" s="237"/>
      <c r="C778" s="247"/>
      <c r="D778" s="239"/>
      <c r="E778" s="239"/>
      <c r="F778" s="239"/>
      <c r="G778" s="240"/>
      <c r="H778" s="241"/>
      <c r="I778" s="242">
        <f>IF(G778=Precios!$DL$4,Precios!$DM$4,IF(G778=Precios!$DL$5,Precios!$DM$5,IF(G778=Precios!$DL$6,Precios!$DM$6,IF(G778=Precios!$DL$7,Precios!$DM$7,IF(G778=Precios!$DL$8,Precios!$DM$8,IF(G778=Precios!$DL$9,Precios!$DM$9,IF(G778=Precios!$DL$10,Precios!$DM$10,IF(G778=Precios!$DL$11,Precios!$DM$11,IF(G778=Precios!$DL$12,Precios!$DM$12,IF(G778=Precios!$DL$1139,Precios!$DM$1139,IF(G778=Precios!$DL$14,Precios!$DM$14,IF(G778=Precios!$DL$15,Precios!$DM$15,IF(G778=Precios!$DL$16,Precios!$DM$16,IF(G778=Precios!$DL$17,Precios!$DM$17,IF(G778=Precios!$DL$18,Precios!$DM$18,0)))))))))))))))</f>
        <v>0</v>
      </c>
      <c r="J778" s="241"/>
      <c r="K778" s="243">
        <f>+IF(J778=1,I778,IF(J778=2,I778*(1-Precios!$DR$3),0))</f>
        <v>0</v>
      </c>
      <c r="L778" s="243">
        <f t="shared" si="52"/>
        <v>0</v>
      </c>
      <c r="M778" s="272"/>
      <c r="N778" s="273"/>
      <c r="O778" s="273"/>
      <c r="P778" s="273"/>
      <c r="Q778" s="273"/>
      <c r="R778" s="273"/>
      <c r="S778" s="273"/>
      <c r="T778" s="273"/>
      <c r="U778" s="274"/>
      <c r="V778" s="273"/>
      <c r="W778" s="273"/>
      <c r="X778" s="273"/>
      <c r="Y778" s="295">
        <f>IF(G778=Precios!$DL$4,Precios!$DO$4,IF(G778=Precios!$DL$5,Precios!$DO$5,IF(G778=Precios!$DL$6,Precios!$DO$6,IF(G778=Precios!$DL$7,Precios!$DO$7,IF(G778=Precios!$DL$8,Precios!$DO$8,IF(G778=Precios!$DL$9,Precios!$DO$9,IF(G778=Precios!$DL$10,Precios!$DO$10,IF(G778=Precios!$DL$11,Precios!$DO$11,IF(G778=Precios!$DL$12,Precios!$DO$12,IF(G778=Precios!$DL$1139,Precios!$DO$1139,IF(G778=Precios!$DL$14,Precios!$DO$14,IF(G778=Precios!$DL$15,Precios!$DO$15,IF(G778=Precios!$DL$16,Precios!$DO$16,IF(G778=Precios!$DL$17,Precios!$DO$17,IF(G778=Precios!$DL$18,Precios!$DO$18,0)))))))))))))))*H778</f>
        <v>0</v>
      </c>
      <c r="Z778" s="275"/>
      <c r="AA778" s="276"/>
    </row>
    <row r="779" spans="1:27" x14ac:dyDescent="0.25">
      <c r="A779" s="225"/>
      <c r="B779" s="226"/>
      <c r="C779" s="227"/>
      <c r="D779" s="228"/>
      <c r="E779" s="228"/>
      <c r="F779" s="228"/>
      <c r="G779" s="230"/>
      <c r="H779" s="231"/>
      <c r="I779" s="232">
        <f>IF(G779=Precios!$DL$4,Precios!$DM$4,IF(G779=Precios!$DL$5,Precios!$DM$5,IF(G779=Precios!$DL$6,Precios!$DM$6,IF(G779=Precios!$DL$7,Precios!$DM$7,IF(G779=Precios!$DL$8,Precios!$DM$8,IF(G779=Precios!$DL$9,Precios!$DM$9,IF(G779=Precios!$DL$10,Precios!$DM$10,IF(G779=Precios!$DL$11,Precios!$DM$11,IF(G779=Precios!$DL$12,Precios!$DM$12,IF(G779=Precios!$DL$1139,Precios!$DM$1139,IF(G779=Precios!$DL$14,Precios!$DM$14,IF(G779=Precios!$DL$15,Precios!$DM$15,IF(G779=Precios!$DL$16,Precios!$DM$16,IF(G779=Precios!$DL$17,Precios!$DM$17,IF(G779=Precios!$DL$18,Precios!$DM$18,0)))))))))))))))</f>
        <v>0</v>
      </c>
      <c r="J779" s="230"/>
      <c r="K779" s="233">
        <f>+IF(J779=1,I779,IF(J779=2,I779*(1-Precios!$DR$3),0))</f>
        <v>0</v>
      </c>
      <c r="L779" s="233">
        <f t="shared" si="52"/>
        <v>0</v>
      </c>
      <c r="M779" s="259">
        <f>+SUM(L779:L783)</f>
        <v>0</v>
      </c>
      <c r="N779" s="260">
        <f>+M779+P779+R779+S779</f>
        <v>0</v>
      </c>
      <c r="O779" s="261">
        <f>+IF(J779=1,N779*$O$733,0)</f>
        <v>0</v>
      </c>
      <c r="P779" s="262"/>
      <c r="Q779" s="263">
        <f>+N779-SUM(O779:P779)</f>
        <v>0</v>
      </c>
      <c r="R779" s="262"/>
      <c r="S779" s="262"/>
      <c r="T779" s="262"/>
      <c r="U779" s="264" t="e">
        <f>+(+O779+#REF!)/M779</f>
        <v>#REF!</v>
      </c>
      <c r="V779" s="265">
        <f>+Q779-SUM(R779:T779)</f>
        <v>0</v>
      </c>
      <c r="W779" s="266">
        <f>IF(J779=2,V779,0)</f>
        <v>0</v>
      </c>
      <c r="X779" s="267">
        <f>IF(J779=1,V779,0)</f>
        <v>0</v>
      </c>
      <c r="Y779" s="293">
        <f>IF(G779=Precios!$DL$4,Precios!$DO$4,IF(G779=Precios!$DL$5,Precios!$DO$5,IF(G779=Precios!$DL$6,Precios!$DO$6,IF(G779=Precios!$DL$7,Precios!$DO$7,IF(G779=Precios!$DL$8,Precios!$DO$8,IF(G779=Precios!$DL$9,Precios!$DO$9,IF(G779=Precios!$DL$10,Precios!$DO$10,IF(G779=Precios!$DL$11,Precios!$DO$11,IF(G779=Precios!$DL$12,Precios!$DO$12,IF(G779=Precios!$DL$1139,Precios!$DO$1139,IF(G779=Precios!$DL$14,Precios!$DO$14,IF(G779=Precios!$DL$15,Precios!$DO$15,IF(G779=Precios!$DL$16,Precios!$DO$16,IF(G779=Precios!$DL$17,Precios!$DO$17,IF(G779=Precios!$DL$18,Precios!$DO$18,0)))))))))))))))*H779</f>
        <v>0</v>
      </c>
      <c r="Z779" s="269">
        <f>+V779-SUM(Y779:Y783)</f>
        <v>0</v>
      </c>
      <c r="AA779" s="270" t="e">
        <f>+Z779/M779</f>
        <v>#DIV/0!</v>
      </c>
    </row>
    <row r="780" spans="1:27" x14ac:dyDescent="0.25">
      <c r="A780" s="234"/>
      <c r="B780" s="40"/>
      <c r="C780" s="41"/>
      <c r="D780" s="42"/>
      <c r="E780" s="42"/>
      <c r="F780" s="42"/>
      <c r="G780" s="48"/>
      <c r="H780" s="50"/>
      <c r="I780" s="168">
        <f>IF(G780=Precios!$DL$4,Precios!$DM$4,IF(G780=Precios!$DL$5,Precios!$DM$5,IF(G780=Precios!$DL$6,Precios!$DM$6,IF(G780=Precios!$DL$7,Precios!$DM$7,IF(G780=Precios!$DL$8,Precios!$DM$8,IF(G780=Precios!$DL$9,Precios!$DM$9,IF(G780=Precios!$DL$10,Precios!$DM$10,IF(G780=Precios!$DL$11,Precios!$DM$11,IF(G780=Precios!$DL$12,Precios!$DM$12,IF(G780=Precios!$DL$1139,Precios!$DM$1139,IF(G780=Precios!$DL$14,Precios!$DM$14,IF(G780=Precios!$DL$15,Precios!$DM$15,IF(G780=Precios!$DL$16,Precios!$DM$16,IF(G780=Precios!$DL$17,Precios!$DM$17,IF(G780=Precios!$DL$18,Precios!$DM$18,0)))))))))))))))</f>
        <v>0</v>
      </c>
      <c r="J780" s="50"/>
      <c r="K780" s="169">
        <f>+IF(J780=1,I780,IF(J780=2,I780*(1-Precios!$DR$3),0))</f>
        <v>0</v>
      </c>
      <c r="L780" s="169">
        <f t="shared" si="52"/>
        <v>0</v>
      </c>
      <c r="M780" s="49"/>
      <c r="N780" s="43"/>
      <c r="O780" s="43"/>
      <c r="P780" s="43"/>
      <c r="Q780" s="43"/>
      <c r="R780" s="43"/>
      <c r="S780" s="43"/>
      <c r="T780" s="43"/>
      <c r="U780" s="91"/>
      <c r="V780" s="43"/>
      <c r="W780" s="43"/>
      <c r="X780" s="43"/>
      <c r="Y780" s="294">
        <f>IF(G780=Precios!$DL$4,Precios!$DO$4,IF(G780=Precios!$DL$5,Precios!$DO$5,IF(G780=Precios!$DL$6,Precios!$DO$6,IF(G780=Precios!$DL$7,Precios!$DO$7,IF(G780=Precios!$DL$8,Precios!$DO$8,IF(G780=Precios!$DL$9,Precios!$DO$9,IF(G780=Precios!$DL$10,Precios!$DO$10,IF(G780=Precios!$DL$11,Precios!$DO$11,IF(G780=Precios!$DL$12,Precios!$DO$12,IF(G780=Precios!$DL$1139,Precios!$DO$1139,IF(G780=Precios!$DL$14,Precios!$DO$14,IF(G780=Precios!$DL$15,Precios!$DO$15,IF(G780=Precios!$DL$16,Precios!$DO$16,IF(G780=Precios!$DL$17,Precios!$DO$17,IF(G780=Precios!$DL$18,Precios!$DO$18,0)))))))))))))))*H780</f>
        <v>0</v>
      </c>
      <c r="Z780" s="46"/>
      <c r="AA780" s="271"/>
    </row>
    <row r="781" spans="1:27" x14ac:dyDescent="0.25">
      <c r="A781" s="234"/>
      <c r="B781" s="40"/>
      <c r="C781" s="41"/>
      <c r="D781" s="42"/>
      <c r="E781" s="42"/>
      <c r="F781" s="42"/>
      <c r="G781" s="48"/>
      <c r="H781" s="50"/>
      <c r="I781" s="168">
        <f>IF(G781=Precios!$DL$4,Precios!$DM$4,IF(G781=Precios!$DL$5,Precios!$DM$5,IF(G781=Precios!$DL$6,Precios!$DM$6,IF(G781=Precios!$DL$7,Precios!$DM$7,IF(G781=Precios!$DL$8,Precios!$DM$8,IF(G781=Precios!$DL$9,Precios!$DM$9,IF(G781=Precios!$DL$10,Precios!$DM$10,IF(G781=Precios!$DL$11,Precios!$DM$11,IF(G781=Precios!$DL$12,Precios!$DM$12,IF(G781=Precios!$DL$1139,Precios!$DM$1139,IF(G781=Precios!$DL$14,Precios!$DM$14,IF(G781=Precios!$DL$15,Precios!$DM$15,IF(G781=Precios!$DL$16,Precios!$DM$16,IF(G781=Precios!$DL$17,Precios!$DM$17,IF(G781=Precios!$DL$18,Precios!$DM$18,0)))))))))))))))</f>
        <v>0</v>
      </c>
      <c r="J781" s="50"/>
      <c r="K781" s="169">
        <f>+IF(J781=1,I781,IF(J781=2,I781*(1-Precios!$DR$3),0))</f>
        <v>0</v>
      </c>
      <c r="L781" s="169">
        <f t="shared" si="52"/>
        <v>0</v>
      </c>
      <c r="M781" s="49"/>
      <c r="N781" s="43"/>
      <c r="O781" s="43"/>
      <c r="P781" s="43"/>
      <c r="Q781" s="43"/>
      <c r="R781" s="43"/>
      <c r="S781" s="43"/>
      <c r="T781" s="43"/>
      <c r="U781" s="91"/>
      <c r="V781" s="43"/>
      <c r="W781" s="43"/>
      <c r="X781" s="43"/>
      <c r="Y781" s="294">
        <f>IF(G781=Precios!$DL$4,Precios!$DO$4,IF(G781=Precios!$DL$5,Precios!$DO$5,IF(G781=Precios!$DL$6,Precios!$DO$6,IF(G781=Precios!$DL$7,Precios!$DO$7,IF(G781=Precios!$DL$8,Precios!$DO$8,IF(G781=Precios!$DL$9,Precios!$DO$9,IF(G781=Precios!$DL$10,Precios!$DO$10,IF(G781=Precios!$DL$11,Precios!$DO$11,IF(G781=Precios!$DL$12,Precios!$DO$12,IF(G781=Precios!$DL$1139,Precios!$DO$1139,IF(G781=Precios!$DL$14,Precios!$DO$14,IF(G781=Precios!$DL$15,Precios!$DO$15,IF(G781=Precios!$DL$16,Precios!$DO$16,IF(G781=Precios!$DL$17,Precios!$DO$17,IF(G781=Precios!$DL$18,Precios!$DO$18,0)))))))))))))))*H781</f>
        <v>0</v>
      </c>
      <c r="Z781" s="46"/>
      <c r="AA781" s="271"/>
    </row>
    <row r="782" spans="1:27" x14ac:dyDescent="0.25">
      <c r="A782" s="234"/>
      <c r="B782" s="40"/>
      <c r="C782" s="41"/>
      <c r="D782" s="42"/>
      <c r="E782" s="42"/>
      <c r="F782" s="42"/>
      <c r="G782" s="48"/>
      <c r="H782" s="50"/>
      <c r="I782" s="168">
        <f>IF(G782=Precios!$DL$4,Precios!$DM$4,IF(G782=Precios!$DL$5,Precios!$DM$5,IF(G782=Precios!$DL$6,Precios!$DM$6,IF(G782=Precios!$DL$7,Precios!$DM$7,IF(G782=Precios!$DL$8,Precios!$DM$8,IF(G782=Precios!$DL$9,Precios!$DM$9,IF(G782=Precios!$DL$10,Precios!$DM$10,IF(G782=Precios!$DL$11,Precios!$DM$11,IF(G782=Precios!$DL$12,Precios!$DM$12,IF(G782=Precios!$DL$1139,Precios!$DM$1139,IF(G782=Precios!$DL$14,Precios!$DM$14,IF(G782=Precios!$DL$15,Precios!$DM$15,IF(G782=Precios!$DL$16,Precios!$DM$16,IF(G782=Precios!$DL$17,Precios!$DM$17,IF(G782=Precios!$DL$18,Precios!$DM$18,0)))))))))))))))</f>
        <v>0</v>
      </c>
      <c r="J782" s="50"/>
      <c r="K782" s="169">
        <f>+IF(J782=1,I782,IF(J782=2,I782*(1-Precios!$DR$3),0))</f>
        <v>0</v>
      </c>
      <c r="L782" s="169">
        <f t="shared" si="52"/>
        <v>0</v>
      </c>
      <c r="M782" s="49"/>
      <c r="N782" s="43"/>
      <c r="O782" s="43"/>
      <c r="P782" s="43"/>
      <c r="Q782" s="43"/>
      <c r="R782" s="43"/>
      <c r="S782" s="43"/>
      <c r="T782" s="43"/>
      <c r="U782" s="91"/>
      <c r="V782" s="43"/>
      <c r="W782" s="43"/>
      <c r="X782" s="43"/>
      <c r="Y782" s="294">
        <f>IF(G782=Precios!$DL$4,Precios!$DO$4,IF(G782=Precios!$DL$5,Precios!$DO$5,IF(G782=Precios!$DL$6,Precios!$DO$6,IF(G782=Precios!$DL$7,Precios!$DO$7,IF(G782=Precios!$DL$8,Precios!$DO$8,IF(G782=Precios!$DL$9,Precios!$DO$9,IF(G782=Precios!$DL$10,Precios!$DO$10,IF(G782=Precios!$DL$11,Precios!$DO$11,IF(G782=Precios!$DL$12,Precios!$DO$12,IF(G782=Precios!$DL$1139,Precios!$DO$1139,IF(G782=Precios!$DL$14,Precios!$DO$14,IF(G782=Precios!$DL$15,Precios!$DO$15,IF(G782=Precios!$DL$16,Precios!$DO$16,IF(G782=Precios!$DL$17,Precios!$DO$17,IF(G782=Precios!$DL$18,Precios!$DO$18,0)))))))))))))))*H782</f>
        <v>0</v>
      </c>
      <c r="Z782" s="46"/>
      <c r="AA782" s="271"/>
    </row>
    <row r="783" spans="1:27" ht="15.75" thickBot="1" x14ac:dyDescent="0.3">
      <c r="A783" s="236"/>
      <c r="B783" s="237"/>
      <c r="C783" s="247"/>
      <c r="D783" s="239"/>
      <c r="E783" s="239"/>
      <c r="F783" s="239"/>
      <c r="G783" s="240"/>
      <c r="H783" s="241"/>
      <c r="I783" s="242">
        <f>IF(G783=Precios!$DL$4,Precios!$DM$4,IF(G783=Precios!$DL$5,Precios!$DM$5,IF(G783=Precios!$DL$6,Precios!$DM$6,IF(G783=Precios!$DL$7,Precios!$DM$7,IF(G783=Precios!$DL$8,Precios!$DM$8,IF(G783=Precios!$DL$9,Precios!$DM$9,IF(G783=Precios!$DL$10,Precios!$DM$10,IF(G783=Precios!$DL$11,Precios!$DM$11,IF(G783=Precios!$DL$12,Precios!$DM$12,IF(G783=Precios!$DL$1139,Precios!$DM$1139,IF(G783=Precios!$DL$14,Precios!$DM$14,IF(G783=Precios!$DL$15,Precios!$DM$15,IF(G783=Precios!$DL$16,Precios!$DM$16,IF(G783=Precios!$DL$17,Precios!$DM$17,IF(G783=Precios!$DL$18,Precios!$DM$18,0)))))))))))))))</f>
        <v>0</v>
      </c>
      <c r="J783" s="241"/>
      <c r="K783" s="243">
        <f>+IF(J783=1,I783,IF(J783=2,I783*(1-Precios!$DR$3),0))</f>
        <v>0</v>
      </c>
      <c r="L783" s="243">
        <f t="shared" si="52"/>
        <v>0</v>
      </c>
      <c r="M783" s="272"/>
      <c r="N783" s="273"/>
      <c r="O783" s="273"/>
      <c r="P783" s="273"/>
      <c r="Q783" s="273"/>
      <c r="R783" s="273"/>
      <c r="S783" s="273"/>
      <c r="T783" s="273"/>
      <c r="U783" s="274"/>
      <c r="V783" s="273"/>
      <c r="W783" s="273"/>
      <c r="X783" s="273"/>
      <c r="Y783" s="295">
        <f>IF(G783=Precios!$DL$4,Precios!$DO$4,IF(G783=Precios!$DL$5,Precios!$DO$5,IF(G783=Precios!$DL$6,Precios!$DO$6,IF(G783=Precios!$DL$7,Precios!$DO$7,IF(G783=Precios!$DL$8,Precios!$DO$8,IF(G783=Precios!$DL$9,Precios!$DO$9,IF(G783=Precios!$DL$10,Precios!$DO$10,IF(G783=Precios!$DL$11,Precios!$DO$11,IF(G783=Precios!$DL$12,Precios!$DO$12,IF(G783=Precios!$DL$1139,Precios!$DO$1139,IF(G783=Precios!$DL$14,Precios!$DO$14,IF(G783=Precios!$DL$15,Precios!$DO$15,IF(G783=Precios!$DL$16,Precios!$DO$16,IF(G783=Precios!$DL$17,Precios!$DO$17,IF(G783=Precios!$DL$18,Precios!$DO$18,0)))))))))))))))*H783</f>
        <v>0</v>
      </c>
      <c r="Z783" s="275"/>
      <c r="AA783" s="276"/>
    </row>
    <row r="784" spans="1:27" x14ac:dyDescent="0.25">
      <c r="A784" s="225"/>
      <c r="B784" s="226"/>
      <c r="C784" s="227"/>
      <c r="D784" s="228"/>
      <c r="E784" s="228"/>
      <c r="F784" s="228"/>
      <c r="G784" s="230"/>
      <c r="H784" s="231"/>
      <c r="I784" s="232">
        <f>IF(G784=Precios!$DL$4,Precios!$DM$4,IF(G784=Precios!$DL$5,Precios!$DM$5,IF(G784=Precios!$DL$6,Precios!$DM$6,IF(G784=Precios!$DL$7,Precios!$DM$7,IF(G784=Precios!$DL$8,Precios!$DM$8,IF(G784=Precios!$DL$9,Precios!$DM$9,IF(G784=Precios!$DL$10,Precios!$DM$10,IF(G784=Precios!$DL$11,Precios!$DM$11,IF(G784=Precios!$DL$12,Precios!$DM$12,IF(G784=Precios!$DL$1139,Precios!$DM$1139,IF(G784=Precios!$DL$14,Precios!$DM$14,IF(G784=Precios!$DL$15,Precios!$DM$15,IF(G784=Precios!$DL$16,Precios!$DM$16,IF(G784=Precios!$DL$17,Precios!$DM$17,IF(G784=Precios!$DL$18,Precios!$DM$18,0)))))))))))))))</f>
        <v>0</v>
      </c>
      <c r="J784" s="230"/>
      <c r="K784" s="233">
        <f>+IF(J784=1,I784,IF(J784=2,I784*(1-Precios!$DR$3),0))</f>
        <v>0</v>
      </c>
      <c r="L784" s="233">
        <f>H784*K784</f>
        <v>0</v>
      </c>
      <c r="M784" s="259">
        <f>+SUM(L784:L788)</f>
        <v>0</v>
      </c>
      <c r="N784" s="260">
        <f>+M784+P784+R784+S784</f>
        <v>0</v>
      </c>
      <c r="O784" s="261">
        <f>+IF(J784=1,N784*$O$733,0)</f>
        <v>0</v>
      </c>
      <c r="P784" s="262"/>
      <c r="Q784" s="263">
        <f>+N784-SUM(O784:P784)</f>
        <v>0</v>
      </c>
      <c r="R784" s="262"/>
      <c r="S784" s="262"/>
      <c r="T784" s="262"/>
      <c r="U784" s="264" t="e">
        <f>+(+O784+#REF!)/M784</f>
        <v>#REF!</v>
      </c>
      <c r="V784" s="265">
        <f>+Q784-SUM(R784:T784)</f>
        <v>0</v>
      </c>
      <c r="W784" s="266">
        <f>IF(J784=2,V784,0)</f>
        <v>0</v>
      </c>
      <c r="X784" s="267">
        <f>IF(J784=1,V784,0)</f>
        <v>0</v>
      </c>
      <c r="Y784" s="293">
        <f>IF(G784=Precios!$DL$4,Precios!$DO$4,IF(G784=Precios!$DL$5,Precios!$DO$5,IF(G784=Precios!$DL$6,Precios!$DO$6,IF(G784=Precios!$DL$7,Precios!$DO$7,IF(G784=Precios!$DL$8,Precios!$DO$8,IF(G784=Precios!$DL$9,Precios!$DO$9,IF(G784=Precios!$DL$10,Precios!$DO$10,IF(G784=Precios!$DL$11,Precios!$DO$11,IF(G784=Precios!$DL$12,Precios!$DO$12,IF(G784=Precios!$DL$1139,Precios!$DO$1139,IF(G784=Precios!$DL$14,Precios!$DO$14,IF(G784=Precios!$DL$15,Precios!$DO$15,IF(G784=Precios!$DL$16,Precios!$DO$16,IF(G784=Precios!$DL$17,Precios!$DO$17,IF(G784=Precios!$DL$18,Precios!$DO$18,0)))))))))))))))*H784</f>
        <v>0</v>
      </c>
      <c r="Z784" s="269">
        <f>+V784-SUM(Y784:Y788)</f>
        <v>0</v>
      </c>
      <c r="AA784" s="270" t="e">
        <f>+Z784/M784</f>
        <v>#DIV/0!</v>
      </c>
    </row>
    <row r="785" spans="1:27" x14ac:dyDescent="0.25">
      <c r="A785" s="234"/>
      <c r="B785" s="40"/>
      <c r="C785" s="41"/>
      <c r="D785" s="42"/>
      <c r="E785" s="42"/>
      <c r="F785" s="42"/>
      <c r="G785" s="48"/>
      <c r="H785" s="50"/>
      <c r="I785" s="168">
        <f>IF(G785=Precios!$DL$4,Precios!$DM$4,IF(G785=Precios!$DL$5,Precios!$DM$5,IF(G785=Precios!$DL$6,Precios!$DM$6,IF(G785=Precios!$DL$7,Precios!$DM$7,IF(G785=Precios!$DL$8,Precios!$DM$8,IF(G785=Precios!$DL$9,Precios!$DM$9,IF(G785=Precios!$DL$10,Precios!$DM$10,IF(G785=Precios!$DL$11,Precios!$DM$11,IF(G785=Precios!$DL$12,Precios!$DM$12,IF(G785=Precios!$DL$1139,Precios!$DM$1139,IF(G785=Precios!$DL$14,Precios!$DM$14,IF(G785=Precios!$DL$15,Precios!$DM$15,IF(G785=Precios!$DL$16,Precios!$DM$16,IF(G785=Precios!$DL$17,Precios!$DM$17,IF(G785=Precios!$DL$18,Precios!$DM$18,0)))))))))))))))</f>
        <v>0</v>
      </c>
      <c r="J785" s="50"/>
      <c r="K785" s="169">
        <f>+IF(J785=1,I785,IF(J785=2,I785*(1-Precios!$DR$3),0))</f>
        <v>0</v>
      </c>
      <c r="L785" s="169">
        <f>H785*K785</f>
        <v>0</v>
      </c>
      <c r="M785" s="49"/>
      <c r="N785" s="43"/>
      <c r="O785" s="43"/>
      <c r="P785" s="43"/>
      <c r="Q785" s="43"/>
      <c r="R785" s="43"/>
      <c r="S785" s="43"/>
      <c r="T785" s="43"/>
      <c r="U785" s="91"/>
      <c r="V785" s="43"/>
      <c r="W785" s="43"/>
      <c r="X785" s="43"/>
      <c r="Y785" s="294">
        <f>IF(G785=Precios!$DL$4,Precios!$DO$4,IF(G785=Precios!$DL$5,Precios!$DO$5,IF(G785=Precios!$DL$6,Precios!$DO$6,IF(G785=Precios!$DL$7,Precios!$DO$7,IF(G785=Precios!$DL$8,Precios!$DO$8,IF(G785=Precios!$DL$9,Precios!$DO$9,IF(G785=Precios!$DL$10,Precios!$DO$10,IF(G785=Precios!$DL$11,Precios!$DO$11,IF(G785=Precios!$DL$12,Precios!$DO$12,IF(G785=Precios!$DL$1139,Precios!$DO$1139,IF(G785=Precios!$DL$14,Precios!$DO$14,IF(G785=Precios!$DL$15,Precios!$DO$15,IF(G785=Precios!$DL$16,Precios!$DO$16,IF(G785=Precios!$DL$17,Precios!$DO$17,IF(G785=Precios!$DL$18,Precios!$DO$18,0)))))))))))))))*H785</f>
        <v>0</v>
      </c>
      <c r="Z785" s="46"/>
      <c r="AA785" s="271"/>
    </row>
    <row r="786" spans="1:27" x14ac:dyDescent="0.25">
      <c r="A786" s="234"/>
      <c r="B786" s="40"/>
      <c r="C786" s="41"/>
      <c r="D786" s="42"/>
      <c r="E786" s="42"/>
      <c r="F786" s="42"/>
      <c r="G786" s="48"/>
      <c r="H786" s="50"/>
      <c r="I786" s="168">
        <f>IF(G786=Precios!$DL$4,Precios!$DM$4,IF(G786=Precios!$DL$5,Precios!$DM$5,IF(G786=Precios!$DL$6,Precios!$DM$6,IF(G786=Precios!$DL$7,Precios!$DM$7,IF(G786=Precios!$DL$8,Precios!$DM$8,IF(G786=Precios!$DL$9,Precios!$DM$9,IF(G786=Precios!$DL$10,Precios!$DM$10,IF(G786=Precios!$DL$11,Precios!$DM$11,IF(G786=Precios!$DL$12,Precios!$DM$12,IF(G786=Precios!$DL$1139,Precios!$DM$1139,IF(G786=Precios!$DL$14,Precios!$DM$14,IF(G786=Precios!$DL$15,Precios!$DM$15,IF(G786=Precios!$DL$16,Precios!$DM$16,IF(G786=Precios!$DL$17,Precios!$DM$17,IF(G786=Precios!$DL$18,Precios!$DM$18,0)))))))))))))))</f>
        <v>0</v>
      </c>
      <c r="J786" s="50"/>
      <c r="K786" s="169">
        <f>+IF(J786=1,I786,IF(J786=2,I786*(1-Precios!$DR$3),0))</f>
        <v>0</v>
      </c>
      <c r="L786" s="169">
        <f>H786*K786</f>
        <v>0</v>
      </c>
      <c r="M786" s="49"/>
      <c r="N786" s="43"/>
      <c r="O786" s="43"/>
      <c r="P786" s="43"/>
      <c r="Q786" s="43"/>
      <c r="R786" s="43"/>
      <c r="S786" s="43"/>
      <c r="T786" s="43"/>
      <c r="U786" s="91"/>
      <c r="V786" s="43"/>
      <c r="W786" s="43"/>
      <c r="X786" s="43"/>
      <c r="Y786" s="294">
        <f>IF(G786=Precios!$DL$4,Precios!$DO$4,IF(G786=Precios!$DL$5,Precios!$DO$5,IF(G786=Precios!$DL$6,Precios!$DO$6,IF(G786=Precios!$DL$7,Precios!$DO$7,IF(G786=Precios!$DL$8,Precios!$DO$8,IF(G786=Precios!$DL$9,Precios!$DO$9,IF(G786=Precios!$DL$10,Precios!$DO$10,IF(G786=Precios!$DL$11,Precios!$DO$11,IF(G786=Precios!$DL$12,Precios!$DO$12,IF(G786=Precios!$DL$1139,Precios!$DO$1139,IF(G786=Precios!$DL$14,Precios!$DO$14,IF(G786=Precios!$DL$15,Precios!$DO$15,IF(G786=Precios!$DL$16,Precios!$DO$16,IF(G786=Precios!$DL$17,Precios!$DO$17,IF(G786=Precios!$DL$18,Precios!$DO$18,0)))))))))))))))*H786</f>
        <v>0</v>
      </c>
      <c r="Z786" s="46"/>
      <c r="AA786" s="271"/>
    </row>
    <row r="787" spans="1:27" x14ac:dyDescent="0.25">
      <c r="A787" s="234"/>
      <c r="B787" s="40"/>
      <c r="C787" s="41"/>
      <c r="D787" s="42"/>
      <c r="E787" s="42"/>
      <c r="F787" s="42"/>
      <c r="G787" s="48"/>
      <c r="H787" s="50"/>
      <c r="I787" s="168">
        <f>IF(G787=Precios!$DL$4,Precios!$DM$4,IF(G787=Precios!$DL$5,Precios!$DM$5,IF(G787=Precios!$DL$6,Precios!$DM$6,IF(G787=Precios!$DL$7,Precios!$DM$7,IF(G787=Precios!$DL$8,Precios!$DM$8,IF(G787=Precios!$DL$9,Precios!$DM$9,IF(G787=Precios!$DL$10,Precios!$DM$10,IF(G787=Precios!$DL$11,Precios!$DM$11,IF(G787=Precios!$DL$12,Precios!$DM$12,IF(G787=Precios!$DL$1139,Precios!$DM$1139,IF(G787=Precios!$DL$14,Precios!$DM$14,IF(G787=Precios!$DL$15,Precios!$DM$15,IF(G787=Precios!$DL$16,Precios!$DM$16,IF(G787=Precios!$DL$17,Precios!$DM$17,IF(G787=Precios!$DL$18,Precios!$DM$18,0)))))))))))))))</f>
        <v>0</v>
      </c>
      <c r="J787" s="50"/>
      <c r="K787" s="169">
        <f>+IF(J787=1,I787,IF(J787=2,I787*(1-Precios!$DR$3),0))</f>
        <v>0</v>
      </c>
      <c r="L787" s="169">
        <f>H787*K787</f>
        <v>0</v>
      </c>
      <c r="M787" s="49"/>
      <c r="N787" s="43"/>
      <c r="O787" s="43"/>
      <c r="P787" s="43"/>
      <c r="Q787" s="43"/>
      <c r="R787" s="43"/>
      <c r="S787" s="43"/>
      <c r="T787" s="43"/>
      <c r="U787" s="91"/>
      <c r="V787" s="43"/>
      <c r="W787" s="43"/>
      <c r="X787" s="43"/>
      <c r="Y787" s="294">
        <f>IF(G787=Precios!$DL$4,Precios!$DO$4,IF(G787=Precios!$DL$5,Precios!$DO$5,IF(G787=Precios!$DL$6,Precios!$DO$6,IF(G787=Precios!$DL$7,Precios!$DO$7,IF(G787=Precios!$DL$8,Precios!$DO$8,IF(G787=Precios!$DL$9,Precios!$DO$9,IF(G787=Precios!$DL$10,Precios!$DO$10,IF(G787=Precios!$DL$11,Precios!$DO$11,IF(G787=Precios!$DL$12,Precios!$DO$12,IF(G787=Precios!$DL$1139,Precios!$DO$1139,IF(G787=Precios!$DL$14,Precios!$DO$14,IF(G787=Precios!$DL$15,Precios!$DO$15,IF(G787=Precios!$DL$16,Precios!$DO$16,IF(G787=Precios!$DL$17,Precios!$DO$17,IF(G787=Precios!$DL$18,Precios!$DO$18,0)))))))))))))))*H787</f>
        <v>0</v>
      </c>
      <c r="Z787" s="46"/>
      <c r="AA787" s="271"/>
    </row>
    <row r="788" spans="1:27" ht="15.75" thickBot="1" x14ac:dyDescent="0.3">
      <c r="A788" s="236"/>
      <c r="B788" s="237"/>
      <c r="C788" s="247"/>
      <c r="D788" s="239"/>
      <c r="E788" s="239"/>
      <c r="F788" s="239"/>
      <c r="G788" s="240"/>
      <c r="H788" s="241"/>
      <c r="I788" s="242">
        <f>IF(G788=Precios!$DL$4,Precios!$DM$4,IF(G788=Precios!$DL$5,Precios!$DM$5,IF(G788=Precios!$DL$6,Precios!$DM$6,IF(G788=Precios!$DL$7,Precios!$DM$7,IF(G788=Precios!$DL$8,Precios!$DM$8,IF(G788=Precios!$DL$9,Precios!$DM$9,IF(G788=Precios!$DL$10,Precios!$DM$10,IF(G788=Precios!$DL$11,Precios!$DM$11,IF(G788=Precios!$DL$12,Precios!$DM$12,IF(G788=Precios!$DL$1139,Precios!$DM$1139,IF(G788=Precios!$DL$14,Precios!$DM$14,IF(G788=Precios!$DL$15,Precios!$DM$15,IF(G788=Precios!$DL$16,Precios!$DM$16,IF(G788=Precios!$DL$17,Precios!$DM$17,IF(G788=Precios!$DL$18,Precios!$DM$18,0)))))))))))))))</f>
        <v>0</v>
      </c>
      <c r="J788" s="241"/>
      <c r="K788" s="243">
        <f>+IF(J788=1,I788,IF(J788=2,I788*(1-Precios!$DR$3),0))</f>
        <v>0</v>
      </c>
      <c r="L788" s="243">
        <f>H788*K788</f>
        <v>0</v>
      </c>
      <c r="M788" s="272"/>
      <c r="N788" s="273"/>
      <c r="O788" s="273"/>
      <c r="P788" s="273"/>
      <c r="Q788" s="273"/>
      <c r="R788" s="273"/>
      <c r="S788" s="273"/>
      <c r="T788" s="273"/>
      <c r="U788" s="274"/>
      <c r="V788" s="273"/>
      <c r="W788" s="273"/>
      <c r="X788" s="273"/>
      <c r="Y788" s="295">
        <f>IF(G788=Precios!$DL$4,Precios!$DO$4,IF(G788=Precios!$DL$5,Precios!$DO$5,IF(G788=Precios!$DL$6,Precios!$DO$6,IF(G788=Precios!$DL$7,Precios!$DO$7,IF(G788=Precios!$DL$8,Precios!$DO$8,IF(G788=Precios!$DL$9,Precios!$DO$9,IF(G788=Precios!$DL$10,Precios!$DO$10,IF(G788=Precios!$DL$11,Precios!$DO$11,IF(G788=Precios!$DL$12,Precios!$DO$12,IF(G788=Precios!$DL$1139,Precios!$DO$1139,IF(G788=Precios!$DL$14,Precios!$DO$14,IF(G788=Precios!$DL$15,Precios!$DO$15,IF(G788=Precios!$DL$16,Precios!$DO$16,IF(G788=Precios!$DL$17,Precios!$DO$17,IF(G788=Precios!$DL$18,Precios!$DO$18,0)))))))))))))))*H788</f>
        <v>0</v>
      </c>
      <c r="Z788" s="275"/>
      <c r="AA788" s="276"/>
    </row>
    <row r="789" spans="1:27" x14ac:dyDescent="0.25">
      <c r="A789" s="225"/>
      <c r="B789" s="226"/>
      <c r="C789" s="227"/>
      <c r="D789" s="228"/>
      <c r="E789" s="228"/>
      <c r="F789" s="228"/>
      <c r="G789" s="230"/>
      <c r="H789" s="231"/>
      <c r="I789" s="232">
        <f>IF(G789=Precios!$DL$4,Precios!$DM$4,IF(G789=Precios!$DL$5,Precios!$DM$5,IF(G789=Precios!$DL$6,Precios!$DM$6,IF(G789=Precios!$DL$7,Precios!$DM$7,IF(G789=Precios!$DL$8,Precios!$DM$8,IF(G789=Precios!$DL$9,Precios!$DM$9,IF(G789=Precios!$DL$10,Precios!$DM$10,IF(G789=Precios!$DL$11,Precios!$DM$11,IF(G789=Precios!$DL$12,Precios!$DM$12,IF(G789=Precios!$DL$1139,Precios!$DM$1139,IF(G789=Precios!$DL$14,Precios!$DM$14,IF(G789=Precios!$DL$15,Precios!$DM$15,IF(G789=Precios!$DL$16,Precios!$DM$16,IF(G789=Precios!$DL$17,Precios!$DM$17,IF(G789=Precios!$DL$18,Precios!$DM$18,0)))))))))))))))</f>
        <v>0</v>
      </c>
      <c r="J789" s="230"/>
      <c r="K789" s="233">
        <f>+IF(J789=1,I789,IF(J789=2,I789*(1-Precios!$DR$3),0))</f>
        <v>0</v>
      </c>
      <c r="L789" s="233">
        <f t="shared" si="52"/>
        <v>0</v>
      </c>
      <c r="M789" s="259">
        <f>+SUM(L789:L793)</f>
        <v>0</v>
      </c>
      <c r="N789" s="260">
        <f>+M789+P789+R789+S789</f>
        <v>0</v>
      </c>
      <c r="O789" s="261">
        <f>+IF(J789=1,N789*$O$733,0)</f>
        <v>0</v>
      </c>
      <c r="P789" s="262"/>
      <c r="Q789" s="263">
        <f>+N789-SUM(O789:P789)</f>
        <v>0</v>
      </c>
      <c r="R789" s="262"/>
      <c r="S789" s="262"/>
      <c r="T789" s="262"/>
      <c r="U789" s="264" t="e">
        <f>+(+O789+#REF!)/M789</f>
        <v>#REF!</v>
      </c>
      <c r="V789" s="265">
        <f>+Q789-SUM(R789:T789)</f>
        <v>0</v>
      </c>
      <c r="W789" s="266">
        <f>IF(J789=2,V789,0)</f>
        <v>0</v>
      </c>
      <c r="X789" s="267">
        <f>IF(J789=1,V789,0)</f>
        <v>0</v>
      </c>
      <c r="Y789" s="293">
        <f>IF(G789=Precios!$DL$4,Precios!$DO$4,IF(G789=Precios!$DL$5,Precios!$DO$5,IF(G789=Precios!$DL$6,Precios!$DO$6,IF(G789=Precios!$DL$7,Precios!$DO$7,IF(G789=Precios!$DL$8,Precios!$DO$8,IF(G789=Precios!$DL$9,Precios!$DO$9,IF(G789=Precios!$DL$10,Precios!$DO$10,IF(G789=Precios!$DL$11,Precios!$DO$11,IF(G789=Precios!$DL$12,Precios!$DO$12,IF(G789=Precios!$DL$1139,Precios!$DO$1139,IF(G789=Precios!$DL$14,Precios!$DO$14,IF(G789=Precios!$DL$15,Precios!$DO$15,IF(G789=Precios!$DL$16,Precios!$DO$16,IF(G789=Precios!$DL$17,Precios!$DO$17,IF(G789=Precios!$DL$18,Precios!$DO$18,0)))))))))))))))*H789</f>
        <v>0</v>
      </c>
      <c r="Z789" s="269">
        <f>+V789-SUM(Y789:Y793)</f>
        <v>0</v>
      </c>
      <c r="AA789" s="270" t="e">
        <f>+Z789/M789</f>
        <v>#DIV/0!</v>
      </c>
    </row>
    <row r="790" spans="1:27" x14ac:dyDescent="0.25">
      <c r="A790" s="234"/>
      <c r="B790" s="40"/>
      <c r="C790" s="41"/>
      <c r="D790" s="42"/>
      <c r="E790" s="42"/>
      <c r="F790" s="42"/>
      <c r="G790" s="48"/>
      <c r="H790" s="50"/>
      <c r="I790" s="168">
        <f>IF(G790=Precios!$DL$4,Precios!$DM$4,IF(G790=Precios!$DL$5,Precios!$DM$5,IF(G790=Precios!$DL$6,Precios!$DM$6,IF(G790=Precios!$DL$7,Precios!$DM$7,IF(G790=Precios!$DL$8,Precios!$DM$8,IF(G790=Precios!$DL$9,Precios!$DM$9,IF(G790=Precios!$DL$10,Precios!$DM$10,IF(G790=Precios!$DL$11,Precios!$DM$11,IF(G790=Precios!$DL$12,Precios!$DM$12,IF(G790=Precios!$DL$1139,Precios!$DM$1139,IF(G790=Precios!$DL$14,Precios!$DM$14,IF(G790=Precios!$DL$15,Precios!$DM$15,IF(G790=Precios!$DL$16,Precios!$DM$16,IF(G790=Precios!$DL$17,Precios!$DM$17,IF(G790=Precios!$DL$18,Precios!$DM$18,0)))))))))))))))</f>
        <v>0</v>
      </c>
      <c r="J790" s="50"/>
      <c r="K790" s="169">
        <f>+IF(J790=1,I790,IF(J790=2,I790*(1-Precios!$DR$3),0))</f>
        <v>0</v>
      </c>
      <c r="L790" s="169">
        <f t="shared" si="52"/>
        <v>0</v>
      </c>
      <c r="M790" s="49"/>
      <c r="N790" s="43"/>
      <c r="O790" s="43"/>
      <c r="P790" s="43"/>
      <c r="Q790" s="43"/>
      <c r="R790" s="43"/>
      <c r="S790" s="43"/>
      <c r="T790" s="43"/>
      <c r="U790" s="91"/>
      <c r="V790" s="43"/>
      <c r="W790" s="43"/>
      <c r="X790" s="43"/>
      <c r="Y790" s="294">
        <f>IF(G790=Precios!$DL$4,Precios!$DO$4,IF(G790=Precios!$DL$5,Precios!$DO$5,IF(G790=Precios!$DL$6,Precios!$DO$6,IF(G790=Precios!$DL$7,Precios!$DO$7,IF(G790=Precios!$DL$8,Precios!$DO$8,IF(G790=Precios!$DL$9,Precios!$DO$9,IF(G790=Precios!$DL$10,Precios!$DO$10,IF(G790=Precios!$DL$11,Precios!$DO$11,IF(G790=Precios!$DL$12,Precios!$DO$12,IF(G790=Precios!$DL$1139,Precios!$DO$1139,IF(G790=Precios!$DL$14,Precios!$DO$14,IF(G790=Precios!$DL$15,Precios!$DO$15,IF(G790=Precios!$DL$16,Precios!$DO$16,IF(G790=Precios!$DL$17,Precios!$DO$17,IF(G790=Precios!$DL$18,Precios!$DO$18,0)))))))))))))))*H790</f>
        <v>0</v>
      </c>
      <c r="Z790" s="46"/>
      <c r="AA790" s="271"/>
    </row>
    <row r="791" spans="1:27" x14ac:dyDescent="0.25">
      <c r="A791" s="234"/>
      <c r="B791" s="40"/>
      <c r="C791" s="41"/>
      <c r="D791" s="42"/>
      <c r="E791" s="42"/>
      <c r="F791" s="42"/>
      <c r="G791" s="48"/>
      <c r="H791" s="50"/>
      <c r="I791" s="168">
        <f>IF(G791=Precios!$DL$4,Precios!$DM$4,IF(G791=Precios!$DL$5,Precios!$DM$5,IF(G791=Precios!$DL$6,Precios!$DM$6,IF(G791=Precios!$DL$7,Precios!$DM$7,IF(G791=Precios!$DL$8,Precios!$DM$8,IF(G791=Precios!$DL$9,Precios!$DM$9,IF(G791=Precios!$DL$10,Precios!$DM$10,IF(G791=Precios!$DL$11,Precios!$DM$11,IF(G791=Precios!$DL$12,Precios!$DM$12,IF(G791=Precios!$DL$1139,Precios!$DM$1139,IF(G791=Precios!$DL$14,Precios!$DM$14,IF(G791=Precios!$DL$15,Precios!$DM$15,IF(G791=Precios!$DL$16,Precios!$DM$16,IF(G791=Precios!$DL$17,Precios!$DM$17,IF(G791=Precios!$DL$18,Precios!$DM$18,0)))))))))))))))</f>
        <v>0</v>
      </c>
      <c r="J791" s="50"/>
      <c r="K791" s="169">
        <f>+IF(J791=1,I791,IF(J791=2,I791*(1-Precios!$DR$3),0))</f>
        <v>0</v>
      </c>
      <c r="L791" s="169">
        <f t="shared" si="52"/>
        <v>0</v>
      </c>
      <c r="M791" s="49"/>
      <c r="N791" s="43"/>
      <c r="O791" s="43"/>
      <c r="P791" s="43"/>
      <c r="Q791" s="43"/>
      <c r="R791" s="43"/>
      <c r="S791" s="43"/>
      <c r="T791" s="43"/>
      <c r="U791" s="91"/>
      <c r="V791" s="43"/>
      <c r="W791" s="43"/>
      <c r="X791" s="43"/>
      <c r="Y791" s="294">
        <f>IF(G791=Precios!$DL$4,Precios!$DO$4,IF(G791=Precios!$DL$5,Precios!$DO$5,IF(G791=Precios!$DL$6,Precios!$DO$6,IF(G791=Precios!$DL$7,Precios!$DO$7,IF(G791=Precios!$DL$8,Precios!$DO$8,IF(G791=Precios!$DL$9,Precios!$DO$9,IF(G791=Precios!$DL$10,Precios!$DO$10,IF(G791=Precios!$DL$11,Precios!$DO$11,IF(G791=Precios!$DL$12,Precios!$DO$12,IF(G791=Precios!$DL$1139,Precios!$DO$1139,IF(G791=Precios!$DL$14,Precios!$DO$14,IF(G791=Precios!$DL$15,Precios!$DO$15,IF(G791=Precios!$DL$16,Precios!$DO$16,IF(G791=Precios!$DL$17,Precios!$DO$17,IF(G791=Precios!$DL$18,Precios!$DO$18,0)))))))))))))))*H791</f>
        <v>0</v>
      </c>
      <c r="Z791" s="46"/>
      <c r="AA791" s="271"/>
    </row>
    <row r="792" spans="1:27" x14ac:dyDescent="0.25">
      <c r="A792" s="234"/>
      <c r="B792" s="40"/>
      <c r="C792" s="41"/>
      <c r="D792" s="42"/>
      <c r="E792" s="42"/>
      <c r="F792" s="42"/>
      <c r="G792" s="48"/>
      <c r="H792" s="50"/>
      <c r="I792" s="168">
        <f>IF(G792=Precios!$DL$4,Precios!$DM$4,IF(G792=Precios!$DL$5,Precios!$DM$5,IF(G792=Precios!$DL$6,Precios!$DM$6,IF(G792=Precios!$DL$7,Precios!$DM$7,IF(G792=Precios!$DL$8,Precios!$DM$8,IF(G792=Precios!$DL$9,Precios!$DM$9,IF(G792=Precios!$DL$10,Precios!$DM$10,IF(G792=Precios!$DL$11,Precios!$DM$11,IF(G792=Precios!$DL$12,Precios!$DM$12,IF(G792=Precios!$DL$1139,Precios!$DM$1139,IF(G792=Precios!$DL$14,Precios!$DM$14,IF(G792=Precios!$DL$15,Precios!$DM$15,IF(G792=Precios!$DL$16,Precios!$DM$16,IF(G792=Precios!$DL$17,Precios!$DM$17,IF(G792=Precios!$DL$18,Precios!$DM$18,0)))))))))))))))</f>
        <v>0</v>
      </c>
      <c r="J792" s="50"/>
      <c r="K792" s="169">
        <f>+IF(J792=1,I792,IF(J792=2,I792*(1-Precios!$DR$3),0))</f>
        <v>0</v>
      </c>
      <c r="L792" s="169">
        <f t="shared" si="52"/>
        <v>0</v>
      </c>
      <c r="M792" s="49"/>
      <c r="N792" s="43"/>
      <c r="O792" s="43"/>
      <c r="P792" s="43"/>
      <c r="Q792" s="43"/>
      <c r="R792" s="43"/>
      <c r="S792" s="43"/>
      <c r="T792" s="43"/>
      <c r="U792" s="91"/>
      <c r="V792" s="43"/>
      <c r="W792" s="43"/>
      <c r="X792" s="43"/>
      <c r="Y792" s="294">
        <f>IF(G792=Precios!$DL$4,Precios!$DO$4,IF(G792=Precios!$DL$5,Precios!$DO$5,IF(G792=Precios!$DL$6,Precios!$DO$6,IF(G792=Precios!$DL$7,Precios!$DO$7,IF(G792=Precios!$DL$8,Precios!$DO$8,IF(G792=Precios!$DL$9,Precios!$DO$9,IF(G792=Precios!$DL$10,Precios!$DO$10,IF(G792=Precios!$DL$11,Precios!$DO$11,IF(G792=Precios!$DL$12,Precios!$DO$12,IF(G792=Precios!$DL$1139,Precios!$DO$1139,IF(G792=Precios!$DL$14,Precios!$DO$14,IF(G792=Precios!$DL$15,Precios!$DO$15,IF(G792=Precios!$DL$16,Precios!$DO$16,IF(G792=Precios!$DL$17,Precios!$DO$17,IF(G792=Precios!$DL$18,Precios!$DO$18,0)))))))))))))))*H792</f>
        <v>0</v>
      </c>
      <c r="Z792" s="46"/>
      <c r="AA792" s="271"/>
    </row>
    <row r="793" spans="1:27" ht="15.75" thickBot="1" x14ac:dyDescent="0.3">
      <c r="A793" s="236"/>
      <c r="B793" s="237"/>
      <c r="C793" s="247"/>
      <c r="D793" s="239"/>
      <c r="E793" s="239"/>
      <c r="F793" s="239"/>
      <c r="G793" s="240"/>
      <c r="H793" s="241"/>
      <c r="I793" s="242">
        <f>IF(G793=Precios!$DL$4,Precios!$DM$4,IF(G793=Precios!$DL$5,Precios!$DM$5,IF(G793=Precios!$DL$6,Precios!$DM$6,IF(G793=Precios!$DL$7,Precios!$DM$7,IF(G793=Precios!$DL$8,Precios!$DM$8,IF(G793=Precios!$DL$9,Precios!$DM$9,IF(G793=Precios!$DL$10,Precios!$DM$10,IF(G793=Precios!$DL$11,Precios!$DM$11,IF(G793=Precios!$DL$12,Precios!$DM$12,IF(G793=Precios!$DL$1139,Precios!$DM$1139,IF(G793=Precios!$DL$14,Precios!$DM$14,IF(G793=Precios!$DL$15,Precios!$DM$15,IF(G793=Precios!$DL$16,Precios!$DM$16,IF(G793=Precios!$DL$17,Precios!$DM$17,IF(G793=Precios!$DL$18,Precios!$DM$18,0)))))))))))))))</f>
        <v>0</v>
      </c>
      <c r="J793" s="241"/>
      <c r="K793" s="243">
        <f>+IF(J793=1,I793,IF(J793=2,I793*(1-Precios!$DR$3),0))</f>
        <v>0</v>
      </c>
      <c r="L793" s="243">
        <f t="shared" si="52"/>
        <v>0</v>
      </c>
      <c r="M793" s="272"/>
      <c r="N793" s="273"/>
      <c r="O793" s="273"/>
      <c r="P793" s="273"/>
      <c r="Q793" s="273"/>
      <c r="R793" s="273"/>
      <c r="S793" s="273"/>
      <c r="T793" s="273"/>
      <c r="U793" s="274"/>
      <c r="V793" s="273"/>
      <c r="W793" s="273"/>
      <c r="X793" s="273"/>
      <c r="Y793" s="295">
        <f>IF(G793=Precios!$DL$4,Precios!$DO$4,IF(G793=Precios!$DL$5,Precios!$DO$5,IF(G793=Precios!$DL$6,Precios!$DO$6,IF(G793=Precios!$DL$7,Precios!$DO$7,IF(G793=Precios!$DL$8,Precios!$DO$8,IF(G793=Precios!$DL$9,Precios!$DO$9,IF(G793=Precios!$DL$10,Precios!$DO$10,IF(G793=Precios!$DL$11,Precios!$DO$11,IF(G793=Precios!$DL$12,Precios!$DO$12,IF(G793=Precios!$DL$1139,Precios!$DO$1139,IF(G793=Precios!$DL$14,Precios!$DO$14,IF(G793=Precios!$DL$15,Precios!$DO$15,IF(G793=Precios!$DL$16,Precios!$DO$16,IF(G793=Precios!$DL$17,Precios!$DO$17,IF(G793=Precios!$DL$18,Precios!$DO$18,0)))))))))))))))*H793</f>
        <v>0</v>
      </c>
      <c r="Z793" s="275"/>
      <c r="AA793" s="276"/>
    </row>
    <row r="794" spans="1:27" x14ac:dyDescent="0.25">
      <c r="A794" s="225"/>
      <c r="B794" s="226"/>
      <c r="C794" s="227"/>
      <c r="D794" s="228"/>
      <c r="E794" s="228"/>
      <c r="F794" s="228"/>
      <c r="G794" s="230"/>
      <c r="H794" s="231"/>
      <c r="I794" s="232">
        <f>IF(G794=Precios!$DL$4,Precios!$DM$4,IF(G794=Precios!$DL$5,Precios!$DM$5,IF(G794=Precios!$DL$6,Precios!$DM$6,IF(G794=Precios!$DL$7,Precios!$DM$7,IF(G794=Precios!$DL$8,Precios!$DM$8,IF(G794=Precios!$DL$9,Precios!$DM$9,IF(G794=Precios!$DL$10,Precios!$DM$10,IF(G794=Precios!$DL$11,Precios!$DM$11,IF(G794=Precios!$DL$12,Precios!$DM$12,IF(G794=Precios!$DL$1139,Precios!$DM$1139,IF(G794=Precios!$DL$14,Precios!$DM$14,IF(G794=Precios!$DL$15,Precios!$DM$15,IF(G794=Precios!$DL$16,Precios!$DM$16,IF(G794=Precios!$DL$17,Precios!$DM$17,IF(G794=Precios!$DL$18,Precios!$DM$18,0)))))))))))))))</f>
        <v>0</v>
      </c>
      <c r="J794" s="230"/>
      <c r="K794" s="233">
        <f>+IF(J794=1,I794,IF(J794=2,I794*(1-Precios!$DR$3),0))</f>
        <v>0</v>
      </c>
      <c r="L794" s="233">
        <f t="shared" si="52"/>
        <v>0</v>
      </c>
      <c r="M794" s="259">
        <f>+SUM(L794:L798)</f>
        <v>0</v>
      </c>
      <c r="N794" s="260">
        <f>+M794+P794+R794+S794</f>
        <v>0</v>
      </c>
      <c r="O794" s="261">
        <f>+IF(J794=1,N794*$O$733,0)</f>
        <v>0</v>
      </c>
      <c r="P794" s="262"/>
      <c r="Q794" s="263">
        <f>+N794-SUM(O794:P794)</f>
        <v>0</v>
      </c>
      <c r="R794" s="262"/>
      <c r="S794" s="262"/>
      <c r="T794" s="262"/>
      <c r="U794" s="264" t="e">
        <f>+(+O794+#REF!)/M794</f>
        <v>#REF!</v>
      </c>
      <c r="V794" s="265">
        <f>+Q794-SUM(R794:T794)</f>
        <v>0</v>
      </c>
      <c r="W794" s="266">
        <f>IF(J794=2,V794,0)</f>
        <v>0</v>
      </c>
      <c r="X794" s="267">
        <f>IF(J794=1,V794,0)</f>
        <v>0</v>
      </c>
      <c r="Y794" s="293">
        <f>IF(G794=Precios!$DL$4,Precios!$DO$4,IF(G794=Precios!$DL$5,Precios!$DO$5,IF(G794=Precios!$DL$6,Precios!$DO$6,IF(G794=Precios!$DL$7,Precios!$DO$7,IF(G794=Precios!$DL$8,Precios!$DO$8,IF(G794=Precios!$DL$9,Precios!$DO$9,IF(G794=Precios!$DL$10,Precios!$DO$10,IF(G794=Precios!$DL$11,Precios!$DO$11,IF(G794=Precios!$DL$12,Precios!$DO$12,IF(G794=Precios!$DL$1139,Precios!$DO$1139,IF(G794=Precios!$DL$14,Precios!$DO$14,IF(G794=Precios!$DL$15,Precios!$DO$15,IF(G794=Precios!$DL$16,Precios!$DO$16,IF(G794=Precios!$DL$17,Precios!$DO$17,IF(G794=Precios!$DL$18,Precios!$DO$18,0)))))))))))))))*H794</f>
        <v>0</v>
      </c>
      <c r="Z794" s="269">
        <f>+V794-SUM(Y794:Y798)</f>
        <v>0</v>
      </c>
      <c r="AA794" s="270" t="e">
        <f>+Z794/M794</f>
        <v>#DIV/0!</v>
      </c>
    </row>
    <row r="795" spans="1:27" x14ac:dyDescent="0.25">
      <c r="A795" s="234"/>
      <c r="B795" s="40"/>
      <c r="C795" s="41"/>
      <c r="D795" s="42"/>
      <c r="E795" s="42"/>
      <c r="F795" s="42"/>
      <c r="G795" s="48"/>
      <c r="H795" s="50"/>
      <c r="I795" s="168">
        <f>IF(G795=Precios!$DL$4,Precios!$DM$4,IF(G795=Precios!$DL$5,Precios!$DM$5,IF(G795=Precios!$DL$6,Precios!$DM$6,IF(G795=Precios!$DL$7,Precios!$DM$7,IF(G795=Precios!$DL$8,Precios!$DM$8,IF(G795=Precios!$DL$9,Precios!$DM$9,IF(G795=Precios!$DL$10,Precios!$DM$10,IF(G795=Precios!$DL$11,Precios!$DM$11,IF(G795=Precios!$DL$12,Precios!$DM$12,IF(G795=Precios!$DL$1139,Precios!$DM$1139,IF(G795=Precios!$DL$14,Precios!$DM$14,IF(G795=Precios!$DL$15,Precios!$DM$15,IF(G795=Precios!$DL$16,Precios!$DM$16,IF(G795=Precios!$DL$17,Precios!$DM$17,IF(G795=Precios!$DL$18,Precios!$DM$18,0)))))))))))))))</f>
        <v>0</v>
      </c>
      <c r="J795" s="50"/>
      <c r="K795" s="169">
        <f>+IF(J795=1,I795,IF(J795=2,I795*(1-Precios!$DR$3),0))</f>
        <v>0</v>
      </c>
      <c r="L795" s="169">
        <f t="shared" si="52"/>
        <v>0</v>
      </c>
      <c r="M795" s="49"/>
      <c r="N795" s="43"/>
      <c r="O795" s="43"/>
      <c r="P795" s="43"/>
      <c r="Q795" s="43"/>
      <c r="R795" s="43"/>
      <c r="S795" s="43"/>
      <c r="T795" s="43"/>
      <c r="U795" s="91"/>
      <c r="V795" s="43"/>
      <c r="W795" s="43"/>
      <c r="X795" s="43"/>
      <c r="Y795" s="294">
        <f>IF(G795=Precios!$DL$4,Precios!$DO$4,IF(G795=Precios!$DL$5,Precios!$DO$5,IF(G795=Precios!$DL$6,Precios!$DO$6,IF(G795=Precios!$DL$7,Precios!$DO$7,IF(G795=Precios!$DL$8,Precios!$DO$8,IF(G795=Precios!$DL$9,Precios!$DO$9,IF(G795=Precios!$DL$10,Precios!$DO$10,IF(G795=Precios!$DL$11,Precios!$DO$11,IF(G795=Precios!$DL$12,Precios!$DO$12,IF(G795=Precios!$DL$1139,Precios!$DO$1139,IF(G795=Precios!$DL$14,Precios!$DO$14,IF(G795=Precios!$DL$15,Precios!$DO$15,IF(G795=Precios!$DL$16,Precios!$DO$16,IF(G795=Precios!$DL$17,Precios!$DO$17,IF(G795=Precios!$DL$18,Precios!$DO$18,0)))))))))))))))*H795</f>
        <v>0</v>
      </c>
      <c r="Z795" s="46"/>
      <c r="AA795" s="271"/>
    </row>
    <row r="796" spans="1:27" x14ac:dyDescent="0.25">
      <c r="A796" s="234"/>
      <c r="B796" s="40"/>
      <c r="C796" s="41"/>
      <c r="D796" s="42"/>
      <c r="E796" s="42"/>
      <c r="F796" s="42"/>
      <c r="G796" s="48"/>
      <c r="H796" s="50"/>
      <c r="I796" s="168">
        <f>IF(G796=Precios!$DL$4,Precios!$DM$4,IF(G796=Precios!$DL$5,Precios!$DM$5,IF(G796=Precios!$DL$6,Precios!$DM$6,IF(G796=Precios!$DL$7,Precios!$DM$7,IF(G796=Precios!$DL$8,Precios!$DM$8,IF(G796=Precios!$DL$9,Precios!$DM$9,IF(G796=Precios!$DL$10,Precios!$DM$10,IF(G796=Precios!$DL$11,Precios!$DM$11,IF(G796=Precios!$DL$12,Precios!$DM$12,IF(G796=Precios!$DL$1139,Precios!$DM$1139,IF(G796=Precios!$DL$14,Precios!$DM$14,IF(G796=Precios!$DL$15,Precios!$DM$15,IF(G796=Precios!$DL$16,Precios!$DM$16,IF(G796=Precios!$DL$17,Precios!$DM$17,IF(G796=Precios!$DL$18,Precios!$DM$18,0)))))))))))))))</f>
        <v>0</v>
      </c>
      <c r="J796" s="50"/>
      <c r="K796" s="169">
        <f>+IF(J796=1,I796,IF(J796=2,I796*(1-Precios!$DR$3),0))</f>
        <v>0</v>
      </c>
      <c r="L796" s="169">
        <f t="shared" si="52"/>
        <v>0</v>
      </c>
      <c r="M796" s="49"/>
      <c r="N796" s="43"/>
      <c r="O796" s="43"/>
      <c r="P796" s="43"/>
      <c r="Q796" s="43"/>
      <c r="R796" s="43"/>
      <c r="S796" s="43"/>
      <c r="T796" s="43"/>
      <c r="U796" s="91"/>
      <c r="V796" s="43"/>
      <c r="W796" s="43"/>
      <c r="X796" s="43"/>
      <c r="Y796" s="294">
        <f>IF(G796=Precios!$DL$4,Precios!$DO$4,IF(G796=Precios!$DL$5,Precios!$DO$5,IF(G796=Precios!$DL$6,Precios!$DO$6,IF(G796=Precios!$DL$7,Precios!$DO$7,IF(G796=Precios!$DL$8,Precios!$DO$8,IF(G796=Precios!$DL$9,Precios!$DO$9,IF(G796=Precios!$DL$10,Precios!$DO$10,IF(G796=Precios!$DL$11,Precios!$DO$11,IF(G796=Precios!$DL$12,Precios!$DO$12,IF(G796=Precios!$DL$1139,Precios!$DO$1139,IF(G796=Precios!$DL$14,Precios!$DO$14,IF(G796=Precios!$DL$15,Precios!$DO$15,IF(G796=Precios!$DL$16,Precios!$DO$16,IF(G796=Precios!$DL$17,Precios!$DO$17,IF(G796=Precios!$DL$18,Precios!$DO$18,0)))))))))))))))*H796</f>
        <v>0</v>
      </c>
      <c r="Z796" s="46"/>
      <c r="AA796" s="271"/>
    </row>
    <row r="797" spans="1:27" x14ac:dyDescent="0.25">
      <c r="A797" s="234"/>
      <c r="B797" s="40"/>
      <c r="C797" s="41"/>
      <c r="D797" s="42"/>
      <c r="E797" s="42"/>
      <c r="F797" s="42"/>
      <c r="G797" s="48"/>
      <c r="H797" s="50"/>
      <c r="I797" s="168">
        <f>IF(G797=Precios!$DL$4,Precios!$DM$4,IF(G797=Precios!$DL$5,Precios!$DM$5,IF(G797=Precios!$DL$6,Precios!$DM$6,IF(G797=Precios!$DL$7,Precios!$DM$7,IF(G797=Precios!$DL$8,Precios!$DM$8,IF(G797=Precios!$DL$9,Precios!$DM$9,IF(G797=Precios!$DL$10,Precios!$DM$10,IF(G797=Precios!$DL$11,Precios!$DM$11,IF(G797=Precios!$DL$12,Precios!$DM$12,IF(G797=Precios!$DL$1139,Precios!$DM$1139,IF(G797=Precios!$DL$14,Precios!$DM$14,IF(G797=Precios!$DL$15,Precios!$DM$15,IF(G797=Precios!$DL$16,Precios!$DM$16,IF(G797=Precios!$DL$17,Precios!$DM$17,IF(G797=Precios!$DL$18,Precios!$DM$18,0)))))))))))))))</f>
        <v>0</v>
      </c>
      <c r="J797" s="50"/>
      <c r="K797" s="169">
        <f>+IF(J797=1,I797,IF(J797=2,I797*(1-Precios!$DR$3),0))</f>
        <v>0</v>
      </c>
      <c r="L797" s="169">
        <f t="shared" si="52"/>
        <v>0</v>
      </c>
      <c r="M797" s="49"/>
      <c r="N797" s="43"/>
      <c r="O797" s="43"/>
      <c r="P797" s="43"/>
      <c r="Q797" s="43"/>
      <c r="R797" s="43"/>
      <c r="S797" s="43"/>
      <c r="T797" s="43"/>
      <c r="U797" s="91"/>
      <c r="V797" s="43"/>
      <c r="W797" s="43"/>
      <c r="X797" s="43"/>
      <c r="Y797" s="294">
        <f>IF(G797=Precios!$DL$4,Precios!$DO$4,IF(G797=Precios!$DL$5,Precios!$DO$5,IF(G797=Precios!$DL$6,Precios!$DO$6,IF(G797=Precios!$DL$7,Precios!$DO$7,IF(G797=Precios!$DL$8,Precios!$DO$8,IF(G797=Precios!$DL$9,Precios!$DO$9,IF(G797=Precios!$DL$10,Precios!$DO$10,IF(G797=Precios!$DL$11,Precios!$DO$11,IF(G797=Precios!$DL$12,Precios!$DO$12,IF(G797=Precios!$DL$1139,Precios!$DO$1139,IF(G797=Precios!$DL$14,Precios!$DO$14,IF(G797=Precios!$DL$15,Precios!$DO$15,IF(G797=Precios!$DL$16,Precios!$DO$16,IF(G797=Precios!$DL$17,Precios!$DO$17,IF(G797=Precios!$DL$18,Precios!$DO$18,0)))))))))))))))*H797</f>
        <v>0</v>
      </c>
      <c r="Z797" s="46"/>
      <c r="AA797" s="271"/>
    </row>
    <row r="798" spans="1:27" ht="15.75" thickBot="1" x14ac:dyDescent="0.3">
      <c r="A798" s="236"/>
      <c r="B798" s="237"/>
      <c r="C798" s="247"/>
      <c r="D798" s="239"/>
      <c r="E798" s="239"/>
      <c r="F798" s="239"/>
      <c r="G798" s="240"/>
      <c r="H798" s="241"/>
      <c r="I798" s="242">
        <f>IF(G798=Precios!$DL$4,Precios!$DM$4,IF(G798=Precios!$DL$5,Precios!$DM$5,IF(G798=Precios!$DL$6,Precios!$DM$6,IF(G798=Precios!$DL$7,Precios!$DM$7,IF(G798=Precios!$DL$8,Precios!$DM$8,IF(G798=Precios!$DL$9,Precios!$DM$9,IF(G798=Precios!$DL$10,Precios!$DM$10,IF(G798=Precios!$DL$11,Precios!$DM$11,IF(G798=Precios!$DL$12,Precios!$DM$12,IF(G798=Precios!$DL$1139,Precios!$DM$1139,IF(G798=Precios!$DL$14,Precios!$DM$14,IF(G798=Precios!$DL$15,Precios!$DM$15,IF(G798=Precios!$DL$16,Precios!$DM$16,IF(G798=Precios!$DL$17,Precios!$DM$17,IF(G798=Precios!$DL$18,Precios!$DM$18,0)))))))))))))))</f>
        <v>0</v>
      </c>
      <c r="J798" s="241"/>
      <c r="K798" s="243">
        <f>+IF(J798=1,I798,IF(J798=2,I798*(1-Precios!$DR$3),0))</f>
        <v>0</v>
      </c>
      <c r="L798" s="243">
        <f t="shared" si="52"/>
        <v>0</v>
      </c>
      <c r="M798" s="272"/>
      <c r="N798" s="273"/>
      <c r="O798" s="273"/>
      <c r="P798" s="273"/>
      <c r="Q798" s="273"/>
      <c r="R798" s="273"/>
      <c r="S798" s="273"/>
      <c r="T798" s="273"/>
      <c r="U798" s="274"/>
      <c r="V798" s="273"/>
      <c r="W798" s="273"/>
      <c r="X798" s="273"/>
      <c r="Y798" s="295">
        <f>IF(G798=Precios!$DL$4,Precios!$DO$4,IF(G798=Precios!$DL$5,Precios!$DO$5,IF(G798=Precios!$DL$6,Precios!$DO$6,IF(G798=Precios!$DL$7,Precios!$DO$7,IF(G798=Precios!$DL$8,Precios!$DO$8,IF(G798=Precios!$DL$9,Precios!$DO$9,IF(G798=Precios!$DL$10,Precios!$DO$10,IF(G798=Precios!$DL$11,Precios!$DO$11,IF(G798=Precios!$DL$12,Precios!$DO$12,IF(G798=Precios!$DL$1139,Precios!$DO$1139,IF(G798=Precios!$DL$14,Precios!$DO$14,IF(G798=Precios!$DL$15,Precios!$DO$15,IF(G798=Precios!$DL$16,Precios!$DO$16,IF(G798=Precios!$DL$17,Precios!$DO$17,IF(G798=Precios!$DL$18,Precios!$DO$18,0)))))))))))))))*H798</f>
        <v>0</v>
      </c>
      <c r="Z798" s="275"/>
      <c r="AA798" s="276"/>
    </row>
    <row r="799" spans="1:27" x14ac:dyDescent="0.25">
      <c r="A799" s="225"/>
      <c r="B799" s="226"/>
      <c r="C799" s="227"/>
      <c r="D799" s="228"/>
      <c r="E799" s="228"/>
      <c r="F799" s="228"/>
      <c r="G799" s="230"/>
      <c r="H799" s="231"/>
      <c r="I799" s="232">
        <f>IF(G799=Precios!$DL$4,Precios!$DM$4,IF(G799=Precios!$DL$5,Precios!$DM$5,IF(G799=Precios!$DL$6,Precios!$DM$6,IF(G799=Precios!$DL$7,Precios!$DM$7,IF(G799=Precios!$DL$8,Precios!$DM$8,IF(G799=Precios!$DL$9,Precios!$DM$9,IF(G799=Precios!$DL$10,Precios!$DM$10,IF(G799=Precios!$DL$11,Precios!$DM$11,IF(G799=Precios!$DL$12,Precios!$DM$12,IF(G799=Precios!$DL$1139,Precios!$DM$1139,IF(G799=Precios!$DL$14,Precios!$DM$14,IF(G799=Precios!$DL$15,Precios!$DM$15,IF(G799=Precios!$DL$16,Precios!$DM$16,IF(G799=Precios!$DL$17,Precios!$DM$17,IF(G799=Precios!$DL$18,Precios!$DM$18,0)))))))))))))))</f>
        <v>0</v>
      </c>
      <c r="J799" s="230"/>
      <c r="K799" s="233">
        <f>+IF(J799=1,I799,IF(J799=2,I799*(1-Precios!$DR$3),0))</f>
        <v>0</v>
      </c>
      <c r="L799" s="233">
        <f t="shared" si="52"/>
        <v>0</v>
      </c>
      <c r="M799" s="259">
        <f>+SUM(L799:L803)</f>
        <v>0</v>
      </c>
      <c r="N799" s="260">
        <f>+M799+P799+R799+S799</f>
        <v>0</v>
      </c>
      <c r="O799" s="261">
        <f>+IF(J799=1,N799*$O$733,0)</f>
        <v>0</v>
      </c>
      <c r="P799" s="262"/>
      <c r="Q799" s="263">
        <f>+N799-SUM(O799:P799)</f>
        <v>0</v>
      </c>
      <c r="R799" s="262"/>
      <c r="S799" s="262"/>
      <c r="T799" s="262"/>
      <c r="U799" s="264" t="e">
        <f>+(+O799+#REF!)/M799</f>
        <v>#REF!</v>
      </c>
      <c r="V799" s="265">
        <f>+Q799-SUM(R799:T799)</f>
        <v>0</v>
      </c>
      <c r="W799" s="266">
        <f>IF(J799=2,V799,0)</f>
        <v>0</v>
      </c>
      <c r="X799" s="267">
        <f>IF(J799=1,V799,0)</f>
        <v>0</v>
      </c>
      <c r="Y799" s="293">
        <f>IF(G799=Precios!$DL$4,Precios!$DO$4,IF(G799=Precios!$DL$5,Precios!$DO$5,IF(G799=Precios!$DL$6,Precios!$DO$6,IF(G799=Precios!$DL$7,Precios!$DO$7,IF(G799=Precios!$DL$8,Precios!$DO$8,IF(G799=Precios!$DL$9,Precios!$DO$9,IF(G799=Precios!$DL$10,Precios!$DO$10,IF(G799=Precios!$DL$11,Precios!$DO$11,IF(G799=Precios!$DL$12,Precios!$DO$12,IF(G799=Precios!$DL$1139,Precios!$DO$1139,IF(G799=Precios!$DL$14,Precios!$DO$14,IF(G799=Precios!$DL$15,Precios!$DO$15,IF(G799=Precios!$DL$16,Precios!$DO$16,IF(G799=Precios!$DL$17,Precios!$DO$17,IF(G799=Precios!$DL$18,Precios!$DO$18,0)))))))))))))))*H799</f>
        <v>0</v>
      </c>
      <c r="Z799" s="269">
        <f>+V799-SUM(Y799:Y803)</f>
        <v>0</v>
      </c>
      <c r="AA799" s="270" t="e">
        <f>+Z799/M799</f>
        <v>#DIV/0!</v>
      </c>
    </row>
    <row r="800" spans="1:27" x14ac:dyDescent="0.25">
      <c r="A800" s="234"/>
      <c r="B800" s="40"/>
      <c r="C800" s="41"/>
      <c r="D800" s="42"/>
      <c r="E800" s="42"/>
      <c r="F800" s="42"/>
      <c r="G800" s="48"/>
      <c r="H800" s="50"/>
      <c r="I800" s="168">
        <f>IF(G800=Precios!$DL$4,Precios!$DM$4,IF(G800=Precios!$DL$5,Precios!$DM$5,IF(G800=Precios!$DL$6,Precios!$DM$6,IF(G800=Precios!$DL$7,Precios!$DM$7,IF(G800=Precios!$DL$8,Precios!$DM$8,IF(G800=Precios!$DL$9,Precios!$DM$9,IF(G800=Precios!$DL$10,Precios!$DM$10,IF(G800=Precios!$DL$11,Precios!$DM$11,IF(G800=Precios!$DL$12,Precios!$DM$12,IF(G800=Precios!$DL$1139,Precios!$DM$1139,IF(G800=Precios!$DL$14,Precios!$DM$14,IF(G800=Precios!$DL$15,Precios!$DM$15,IF(G800=Precios!$DL$16,Precios!$DM$16,IF(G800=Precios!$DL$17,Precios!$DM$17,IF(G800=Precios!$DL$18,Precios!$DM$18,0)))))))))))))))</f>
        <v>0</v>
      </c>
      <c r="J800" s="50"/>
      <c r="K800" s="169">
        <f>+IF(J800=1,I800,IF(J800=2,I800*(1-Precios!$DR$3),0))</f>
        <v>0</v>
      </c>
      <c r="L800" s="169">
        <f t="shared" si="52"/>
        <v>0</v>
      </c>
      <c r="M800" s="49"/>
      <c r="N800" s="43"/>
      <c r="O800" s="43"/>
      <c r="P800" s="43"/>
      <c r="Q800" s="43"/>
      <c r="R800" s="43"/>
      <c r="S800" s="43"/>
      <c r="T800" s="43"/>
      <c r="U800" s="91"/>
      <c r="V800" s="43"/>
      <c r="W800" s="43"/>
      <c r="X800" s="43"/>
      <c r="Y800" s="294">
        <f>IF(G800=Precios!$DL$4,Precios!$DO$4,IF(G800=Precios!$DL$5,Precios!$DO$5,IF(G800=Precios!$DL$6,Precios!$DO$6,IF(G800=Precios!$DL$7,Precios!$DO$7,IF(G800=Precios!$DL$8,Precios!$DO$8,IF(G800=Precios!$DL$9,Precios!$DO$9,IF(G800=Precios!$DL$10,Precios!$DO$10,IF(G800=Precios!$DL$11,Precios!$DO$11,IF(G800=Precios!$DL$12,Precios!$DO$12,IF(G800=Precios!$DL$1139,Precios!$DO$1139,IF(G800=Precios!$DL$14,Precios!$DO$14,IF(G800=Precios!$DL$15,Precios!$DO$15,IF(G800=Precios!$DL$16,Precios!$DO$16,IF(G800=Precios!$DL$17,Precios!$DO$17,IF(G800=Precios!$DL$18,Precios!$DO$18,0)))))))))))))))*H800</f>
        <v>0</v>
      </c>
      <c r="Z800" s="46"/>
      <c r="AA800" s="271"/>
    </row>
    <row r="801" spans="1:27" x14ac:dyDescent="0.25">
      <c r="A801" s="234"/>
      <c r="B801" s="40"/>
      <c r="C801" s="41"/>
      <c r="D801" s="42"/>
      <c r="E801" s="42"/>
      <c r="F801" s="42"/>
      <c r="G801" s="48"/>
      <c r="H801" s="50"/>
      <c r="I801" s="168">
        <f>IF(G801=Precios!$DL$4,Precios!$DM$4,IF(G801=Precios!$DL$5,Precios!$DM$5,IF(G801=Precios!$DL$6,Precios!$DM$6,IF(G801=Precios!$DL$7,Precios!$DM$7,IF(G801=Precios!$DL$8,Precios!$DM$8,IF(G801=Precios!$DL$9,Precios!$DM$9,IF(G801=Precios!$DL$10,Precios!$DM$10,IF(G801=Precios!$DL$11,Precios!$DM$11,IF(G801=Precios!$DL$12,Precios!$DM$12,IF(G801=Precios!$DL$1139,Precios!$DM$1139,IF(G801=Precios!$DL$14,Precios!$DM$14,IF(G801=Precios!$DL$15,Precios!$DM$15,IF(G801=Precios!$DL$16,Precios!$DM$16,IF(G801=Precios!$DL$17,Precios!$DM$17,IF(G801=Precios!$DL$18,Precios!$DM$18,0)))))))))))))))</f>
        <v>0</v>
      </c>
      <c r="J801" s="50"/>
      <c r="K801" s="169">
        <f>+IF(J801=1,I801,IF(J801=2,I801*(1-Precios!$DR$3),0))</f>
        <v>0</v>
      </c>
      <c r="L801" s="169">
        <f t="shared" si="52"/>
        <v>0</v>
      </c>
      <c r="M801" s="49"/>
      <c r="N801" s="43"/>
      <c r="O801" s="43"/>
      <c r="P801" s="43"/>
      <c r="Q801" s="43"/>
      <c r="R801" s="43"/>
      <c r="S801" s="43"/>
      <c r="T801" s="43"/>
      <c r="U801" s="91"/>
      <c r="V801" s="43"/>
      <c r="W801" s="43"/>
      <c r="X801" s="43"/>
      <c r="Y801" s="294">
        <f>IF(G801=Precios!$DL$4,Precios!$DO$4,IF(G801=Precios!$DL$5,Precios!$DO$5,IF(G801=Precios!$DL$6,Precios!$DO$6,IF(G801=Precios!$DL$7,Precios!$DO$7,IF(G801=Precios!$DL$8,Precios!$DO$8,IF(G801=Precios!$DL$9,Precios!$DO$9,IF(G801=Precios!$DL$10,Precios!$DO$10,IF(G801=Precios!$DL$11,Precios!$DO$11,IF(G801=Precios!$DL$12,Precios!$DO$12,IF(G801=Precios!$DL$1139,Precios!$DO$1139,IF(G801=Precios!$DL$14,Precios!$DO$14,IF(G801=Precios!$DL$15,Precios!$DO$15,IF(G801=Precios!$DL$16,Precios!$DO$16,IF(G801=Precios!$DL$17,Precios!$DO$17,IF(G801=Precios!$DL$18,Precios!$DO$18,0)))))))))))))))*H801</f>
        <v>0</v>
      </c>
      <c r="Z801" s="46"/>
      <c r="AA801" s="271"/>
    </row>
    <row r="802" spans="1:27" x14ac:dyDescent="0.25">
      <c r="A802" s="234"/>
      <c r="B802" s="40"/>
      <c r="C802" s="41"/>
      <c r="D802" s="42"/>
      <c r="E802" s="42"/>
      <c r="F802" s="42"/>
      <c r="G802" s="48"/>
      <c r="H802" s="50"/>
      <c r="I802" s="168">
        <f>IF(G802=Precios!$DL$4,Precios!$DM$4,IF(G802=Precios!$DL$5,Precios!$DM$5,IF(G802=Precios!$DL$6,Precios!$DM$6,IF(G802=Precios!$DL$7,Precios!$DM$7,IF(G802=Precios!$DL$8,Precios!$DM$8,IF(G802=Precios!$DL$9,Precios!$DM$9,IF(G802=Precios!$DL$10,Precios!$DM$10,IF(G802=Precios!$DL$11,Precios!$DM$11,IF(G802=Precios!$DL$12,Precios!$DM$12,IF(G802=Precios!$DL$1139,Precios!$DM$1139,IF(G802=Precios!$DL$14,Precios!$DM$14,IF(G802=Precios!$DL$15,Precios!$DM$15,IF(G802=Precios!$DL$16,Precios!$DM$16,IF(G802=Precios!$DL$17,Precios!$DM$17,IF(G802=Precios!$DL$18,Precios!$DM$18,0)))))))))))))))</f>
        <v>0</v>
      </c>
      <c r="J802" s="50"/>
      <c r="K802" s="169">
        <f>+IF(J802=1,I802,IF(J802=2,I802*(1-Precios!$DR$3),0))</f>
        <v>0</v>
      </c>
      <c r="L802" s="169">
        <f t="shared" si="52"/>
        <v>0</v>
      </c>
      <c r="M802" s="49"/>
      <c r="N802" s="43"/>
      <c r="O802" s="43"/>
      <c r="P802" s="43"/>
      <c r="Q802" s="43"/>
      <c r="R802" s="43"/>
      <c r="S802" s="43"/>
      <c r="T802" s="43"/>
      <c r="U802" s="91"/>
      <c r="V802" s="43"/>
      <c r="W802" s="43"/>
      <c r="X802" s="43"/>
      <c r="Y802" s="294">
        <f>IF(G802=Precios!$DL$4,Precios!$DO$4,IF(G802=Precios!$DL$5,Precios!$DO$5,IF(G802=Precios!$DL$6,Precios!$DO$6,IF(G802=Precios!$DL$7,Precios!$DO$7,IF(G802=Precios!$DL$8,Precios!$DO$8,IF(G802=Precios!$DL$9,Precios!$DO$9,IF(G802=Precios!$DL$10,Precios!$DO$10,IF(G802=Precios!$DL$11,Precios!$DO$11,IF(G802=Precios!$DL$12,Precios!$DO$12,IF(G802=Precios!$DL$1139,Precios!$DO$1139,IF(G802=Precios!$DL$14,Precios!$DO$14,IF(G802=Precios!$DL$15,Precios!$DO$15,IF(G802=Precios!$DL$16,Precios!$DO$16,IF(G802=Precios!$DL$17,Precios!$DO$17,IF(G802=Precios!$DL$18,Precios!$DO$18,0)))))))))))))))*H802</f>
        <v>0</v>
      </c>
      <c r="Z802" s="46"/>
      <c r="AA802" s="271"/>
    </row>
    <row r="803" spans="1:27" ht="15.75" thickBot="1" x14ac:dyDescent="0.3">
      <c r="A803" s="236"/>
      <c r="B803" s="237"/>
      <c r="C803" s="247"/>
      <c r="D803" s="239"/>
      <c r="E803" s="239"/>
      <c r="F803" s="239"/>
      <c r="G803" s="240"/>
      <c r="H803" s="241"/>
      <c r="I803" s="242">
        <f>IF(G803=Precios!$DL$4,Precios!$DM$4,IF(G803=Precios!$DL$5,Precios!$DM$5,IF(G803=Precios!$DL$6,Precios!$DM$6,IF(G803=Precios!$DL$7,Precios!$DM$7,IF(G803=Precios!$DL$8,Precios!$DM$8,IF(G803=Precios!$DL$9,Precios!$DM$9,IF(G803=Precios!$DL$10,Precios!$DM$10,IF(G803=Precios!$DL$11,Precios!$DM$11,IF(G803=Precios!$DL$12,Precios!$DM$12,IF(G803=Precios!$DL$1139,Precios!$DM$1139,IF(G803=Precios!$DL$14,Precios!$DM$14,IF(G803=Precios!$DL$15,Precios!$DM$15,IF(G803=Precios!$DL$16,Precios!$DM$16,IF(G803=Precios!$DL$17,Precios!$DM$17,IF(G803=Precios!$DL$18,Precios!$DM$18,0)))))))))))))))</f>
        <v>0</v>
      </c>
      <c r="J803" s="241"/>
      <c r="K803" s="243">
        <f>+IF(J803=1,I803,IF(J803=2,I803*(1-Precios!$DR$3),0))</f>
        <v>0</v>
      </c>
      <c r="L803" s="243">
        <f t="shared" si="52"/>
        <v>0</v>
      </c>
      <c r="M803" s="272"/>
      <c r="N803" s="273"/>
      <c r="O803" s="273"/>
      <c r="P803" s="273"/>
      <c r="Q803" s="273"/>
      <c r="R803" s="273"/>
      <c r="S803" s="273"/>
      <c r="T803" s="273"/>
      <c r="U803" s="274"/>
      <c r="V803" s="273"/>
      <c r="W803" s="273"/>
      <c r="X803" s="273"/>
      <c r="Y803" s="295">
        <f>IF(G803=Precios!$DL$4,Precios!$DO$4,IF(G803=Precios!$DL$5,Precios!$DO$5,IF(G803=Precios!$DL$6,Precios!$DO$6,IF(G803=Precios!$DL$7,Precios!$DO$7,IF(G803=Precios!$DL$8,Precios!$DO$8,IF(G803=Precios!$DL$9,Precios!$DO$9,IF(G803=Precios!$DL$10,Precios!$DO$10,IF(G803=Precios!$DL$11,Precios!$DO$11,IF(G803=Precios!$DL$12,Precios!$DO$12,IF(G803=Precios!$DL$1139,Precios!$DO$1139,IF(G803=Precios!$DL$14,Precios!$DO$14,IF(G803=Precios!$DL$15,Precios!$DO$15,IF(G803=Precios!$DL$16,Precios!$DO$16,IF(G803=Precios!$DL$17,Precios!$DO$17,IF(G803=Precios!$DL$18,Precios!$DO$18,0)))))))))))))))*H803</f>
        <v>0</v>
      </c>
      <c r="Z803" s="275"/>
      <c r="AA803" s="276"/>
    </row>
    <row r="804" spans="1:27" x14ac:dyDescent="0.25">
      <c r="A804" s="225"/>
      <c r="B804" s="226"/>
      <c r="C804" s="227"/>
      <c r="D804" s="228"/>
      <c r="E804" s="228"/>
      <c r="F804" s="228"/>
      <c r="G804" s="230"/>
      <c r="H804" s="231"/>
      <c r="I804" s="232">
        <f>IF(G804=Precios!$DL$4,Precios!$DM$4,IF(G804=Precios!$DL$5,Precios!$DM$5,IF(G804=Precios!$DL$6,Precios!$DM$6,IF(G804=Precios!$DL$7,Precios!$DM$7,IF(G804=Precios!$DL$8,Precios!$DM$8,IF(G804=Precios!$DL$9,Precios!$DM$9,IF(G804=Precios!$DL$10,Precios!$DM$10,IF(G804=Precios!$DL$11,Precios!$DM$11,IF(G804=Precios!$DL$12,Precios!$DM$12,IF(G804=Precios!$DL$1139,Precios!$DM$1139,IF(G804=Precios!$DL$14,Precios!$DM$14,IF(G804=Precios!$DL$15,Precios!$DM$15,IF(G804=Precios!$DL$16,Precios!$DM$16,IF(G804=Precios!$DL$17,Precios!$DM$17,IF(G804=Precios!$DL$18,Precios!$DM$18,0)))))))))))))))</f>
        <v>0</v>
      </c>
      <c r="J804" s="230"/>
      <c r="K804" s="233">
        <f>+IF(J804=1,I804,IF(J804=2,I804*(1-Precios!$DR$3),0))</f>
        <v>0</v>
      </c>
      <c r="L804" s="233">
        <f t="shared" ref="L804:L813" si="53">H804*K804</f>
        <v>0</v>
      </c>
      <c r="M804" s="259">
        <f>+SUM(L804:L808)</f>
        <v>0</v>
      </c>
      <c r="N804" s="260">
        <f>+M804+P804+R804+S804</f>
        <v>0</v>
      </c>
      <c r="O804" s="261">
        <f>+IF(J804=1,N804*$O$733,0)</f>
        <v>0</v>
      </c>
      <c r="P804" s="262"/>
      <c r="Q804" s="263">
        <f>+N804-SUM(O804:P804)</f>
        <v>0</v>
      </c>
      <c r="R804" s="262"/>
      <c r="S804" s="262"/>
      <c r="T804" s="262"/>
      <c r="U804" s="264" t="e">
        <f>+(+O804+#REF!)/M804</f>
        <v>#REF!</v>
      </c>
      <c r="V804" s="265">
        <f>+Q804-SUM(R804:T804)</f>
        <v>0</v>
      </c>
      <c r="W804" s="266">
        <f>IF(J804=2,V804,0)</f>
        <v>0</v>
      </c>
      <c r="X804" s="267">
        <f>IF(J804=1,V804,0)</f>
        <v>0</v>
      </c>
      <c r="Y804" s="293">
        <f>IF(G804=Precios!$DL$4,Precios!$DO$4,IF(G804=Precios!$DL$5,Precios!$DO$5,IF(G804=Precios!$DL$6,Precios!$DO$6,IF(G804=Precios!$DL$7,Precios!$DO$7,IF(G804=Precios!$DL$8,Precios!$DO$8,IF(G804=Precios!$DL$9,Precios!$DO$9,IF(G804=Precios!$DL$10,Precios!$DO$10,IF(G804=Precios!$DL$11,Precios!$DO$11,IF(G804=Precios!$DL$12,Precios!$DO$12,IF(G804=Precios!$DL$1139,Precios!$DO$1139,IF(G804=Precios!$DL$14,Precios!$DO$14,IF(G804=Precios!$DL$15,Precios!$DO$15,IF(G804=Precios!$DL$16,Precios!$DO$16,IF(G804=Precios!$DL$17,Precios!$DO$17,IF(G804=Precios!$DL$18,Precios!$DO$18,0)))))))))))))))*H804</f>
        <v>0</v>
      </c>
      <c r="Z804" s="269">
        <f>+V804-SUM(Y804:Y808)</f>
        <v>0</v>
      </c>
      <c r="AA804" s="270" t="e">
        <f>+Z804/M804</f>
        <v>#DIV/0!</v>
      </c>
    </row>
    <row r="805" spans="1:27" x14ac:dyDescent="0.25">
      <c r="A805" s="234"/>
      <c r="B805" s="40"/>
      <c r="C805" s="41"/>
      <c r="D805" s="42"/>
      <c r="E805" s="42"/>
      <c r="F805" s="42"/>
      <c r="G805" s="48"/>
      <c r="H805" s="50"/>
      <c r="I805" s="168">
        <f>IF(G805=Precios!$DL$4,Precios!$DM$4,IF(G805=Precios!$DL$5,Precios!$DM$5,IF(G805=Precios!$DL$6,Precios!$DM$6,IF(G805=Precios!$DL$7,Precios!$DM$7,IF(G805=Precios!$DL$8,Precios!$DM$8,IF(G805=Precios!$DL$9,Precios!$DM$9,IF(G805=Precios!$DL$10,Precios!$DM$10,IF(G805=Precios!$DL$11,Precios!$DM$11,IF(G805=Precios!$DL$12,Precios!$DM$12,IF(G805=Precios!$DL$1139,Precios!$DM$1139,IF(G805=Precios!$DL$14,Precios!$DM$14,IF(G805=Precios!$DL$15,Precios!$DM$15,IF(G805=Precios!$DL$16,Precios!$DM$16,IF(G805=Precios!$DL$17,Precios!$DM$17,IF(G805=Precios!$DL$18,Precios!$DM$18,0)))))))))))))))</f>
        <v>0</v>
      </c>
      <c r="J805" s="50"/>
      <c r="K805" s="169">
        <f>+IF(J805=1,I805,IF(J805=2,I805*(1-Precios!$DR$3),0))</f>
        <v>0</v>
      </c>
      <c r="L805" s="169">
        <f t="shared" si="53"/>
        <v>0</v>
      </c>
      <c r="M805" s="49"/>
      <c r="N805" s="43"/>
      <c r="O805" s="43"/>
      <c r="P805" s="43"/>
      <c r="Q805" s="43"/>
      <c r="R805" s="43"/>
      <c r="S805" s="43"/>
      <c r="T805" s="43"/>
      <c r="U805" s="91"/>
      <c r="V805" s="43"/>
      <c r="W805" s="43"/>
      <c r="X805" s="43"/>
      <c r="Y805" s="294">
        <f>IF(G805=Precios!$DL$4,Precios!$DO$4,IF(G805=Precios!$DL$5,Precios!$DO$5,IF(G805=Precios!$DL$6,Precios!$DO$6,IF(G805=Precios!$DL$7,Precios!$DO$7,IF(G805=Precios!$DL$8,Precios!$DO$8,IF(G805=Precios!$DL$9,Precios!$DO$9,IF(G805=Precios!$DL$10,Precios!$DO$10,IF(G805=Precios!$DL$11,Precios!$DO$11,IF(G805=Precios!$DL$12,Precios!$DO$12,IF(G805=Precios!$DL$1139,Precios!$DO$1139,IF(G805=Precios!$DL$14,Precios!$DO$14,IF(G805=Precios!$DL$15,Precios!$DO$15,IF(G805=Precios!$DL$16,Precios!$DO$16,IF(G805=Precios!$DL$17,Precios!$DO$17,IF(G805=Precios!$DL$18,Precios!$DO$18,0)))))))))))))))*H805</f>
        <v>0</v>
      </c>
      <c r="Z805" s="46"/>
      <c r="AA805" s="271"/>
    </row>
    <row r="806" spans="1:27" x14ac:dyDescent="0.25">
      <c r="A806" s="234"/>
      <c r="B806" s="40"/>
      <c r="C806" s="41"/>
      <c r="D806" s="42"/>
      <c r="E806" s="42"/>
      <c r="F806" s="42"/>
      <c r="G806" s="48"/>
      <c r="H806" s="50"/>
      <c r="I806" s="168">
        <f>IF(G806=Precios!$DL$4,Precios!$DM$4,IF(G806=Precios!$DL$5,Precios!$DM$5,IF(G806=Precios!$DL$6,Precios!$DM$6,IF(G806=Precios!$DL$7,Precios!$DM$7,IF(G806=Precios!$DL$8,Precios!$DM$8,IF(G806=Precios!$DL$9,Precios!$DM$9,IF(G806=Precios!$DL$10,Precios!$DM$10,IF(G806=Precios!$DL$11,Precios!$DM$11,IF(G806=Precios!$DL$12,Precios!$DM$12,IF(G806=Precios!$DL$1139,Precios!$DM$1139,IF(G806=Precios!$DL$14,Precios!$DM$14,IF(G806=Precios!$DL$15,Precios!$DM$15,IF(G806=Precios!$DL$16,Precios!$DM$16,IF(G806=Precios!$DL$17,Precios!$DM$17,IF(G806=Precios!$DL$18,Precios!$DM$18,0)))))))))))))))</f>
        <v>0</v>
      </c>
      <c r="J806" s="50"/>
      <c r="K806" s="169">
        <f>+IF(J806=1,I806,IF(J806=2,I806*(1-Precios!$DR$3),0))</f>
        <v>0</v>
      </c>
      <c r="L806" s="169">
        <f t="shared" si="53"/>
        <v>0</v>
      </c>
      <c r="M806" s="49"/>
      <c r="N806" s="43"/>
      <c r="O806" s="43"/>
      <c r="P806" s="43"/>
      <c r="Q806" s="43"/>
      <c r="R806" s="43"/>
      <c r="S806" s="43"/>
      <c r="T806" s="43"/>
      <c r="U806" s="91"/>
      <c r="V806" s="43"/>
      <c r="W806" s="43"/>
      <c r="X806" s="43"/>
      <c r="Y806" s="294">
        <f>IF(G806=Precios!$DL$4,Precios!$DO$4,IF(G806=Precios!$DL$5,Precios!$DO$5,IF(G806=Precios!$DL$6,Precios!$DO$6,IF(G806=Precios!$DL$7,Precios!$DO$7,IF(G806=Precios!$DL$8,Precios!$DO$8,IF(G806=Precios!$DL$9,Precios!$DO$9,IF(G806=Precios!$DL$10,Precios!$DO$10,IF(G806=Precios!$DL$11,Precios!$DO$11,IF(G806=Precios!$DL$12,Precios!$DO$12,IF(G806=Precios!$DL$1139,Precios!$DO$1139,IF(G806=Precios!$DL$14,Precios!$DO$14,IF(G806=Precios!$DL$15,Precios!$DO$15,IF(G806=Precios!$DL$16,Precios!$DO$16,IF(G806=Precios!$DL$17,Precios!$DO$17,IF(G806=Precios!$DL$18,Precios!$DO$18,0)))))))))))))))*H806</f>
        <v>0</v>
      </c>
      <c r="Z806" s="46"/>
      <c r="AA806" s="271"/>
    </row>
    <row r="807" spans="1:27" x14ac:dyDescent="0.25">
      <c r="A807" s="234"/>
      <c r="B807" s="40"/>
      <c r="C807" s="41"/>
      <c r="D807" s="42"/>
      <c r="E807" s="42"/>
      <c r="F807" s="42"/>
      <c r="G807" s="48"/>
      <c r="H807" s="50"/>
      <c r="I807" s="168">
        <f>IF(G807=Precios!$DL$4,Precios!$DM$4,IF(G807=Precios!$DL$5,Precios!$DM$5,IF(G807=Precios!$DL$6,Precios!$DM$6,IF(G807=Precios!$DL$7,Precios!$DM$7,IF(G807=Precios!$DL$8,Precios!$DM$8,IF(G807=Precios!$DL$9,Precios!$DM$9,IF(G807=Precios!$DL$10,Precios!$DM$10,IF(G807=Precios!$DL$11,Precios!$DM$11,IF(G807=Precios!$DL$12,Precios!$DM$12,IF(G807=Precios!$DL$1139,Precios!$DM$1139,IF(G807=Precios!$DL$14,Precios!$DM$14,IF(G807=Precios!$DL$15,Precios!$DM$15,IF(G807=Precios!$DL$16,Precios!$DM$16,IF(G807=Precios!$DL$17,Precios!$DM$17,IF(G807=Precios!$DL$18,Precios!$DM$18,0)))))))))))))))</f>
        <v>0</v>
      </c>
      <c r="J807" s="50"/>
      <c r="K807" s="169">
        <f>+IF(J807=1,I807,IF(J807=2,I807*(1-Precios!$DR$3),0))</f>
        <v>0</v>
      </c>
      <c r="L807" s="169">
        <f t="shared" si="53"/>
        <v>0</v>
      </c>
      <c r="M807" s="49"/>
      <c r="N807" s="43"/>
      <c r="O807" s="43"/>
      <c r="P807" s="43"/>
      <c r="Q807" s="43"/>
      <c r="R807" s="43"/>
      <c r="S807" s="43"/>
      <c r="T807" s="43"/>
      <c r="U807" s="91"/>
      <c r="V807" s="43"/>
      <c r="W807" s="43"/>
      <c r="X807" s="43"/>
      <c r="Y807" s="294">
        <f>IF(G807=Precios!$DL$4,Precios!$DO$4,IF(G807=Precios!$DL$5,Precios!$DO$5,IF(G807=Precios!$DL$6,Precios!$DO$6,IF(G807=Precios!$DL$7,Precios!$DO$7,IF(G807=Precios!$DL$8,Precios!$DO$8,IF(G807=Precios!$DL$9,Precios!$DO$9,IF(G807=Precios!$DL$10,Precios!$DO$10,IF(G807=Precios!$DL$11,Precios!$DO$11,IF(G807=Precios!$DL$12,Precios!$DO$12,IF(G807=Precios!$DL$1139,Precios!$DO$1139,IF(G807=Precios!$DL$14,Precios!$DO$14,IF(G807=Precios!$DL$15,Precios!$DO$15,IF(G807=Precios!$DL$16,Precios!$DO$16,IF(G807=Precios!$DL$17,Precios!$DO$17,IF(G807=Precios!$DL$18,Precios!$DO$18,0)))))))))))))))*H807</f>
        <v>0</v>
      </c>
      <c r="Z807" s="46"/>
      <c r="AA807" s="271"/>
    </row>
    <row r="808" spans="1:27" ht="15.75" thickBot="1" x14ac:dyDescent="0.3">
      <c r="A808" s="236"/>
      <c r="B808" s="237"/>
      <c r="C808" s="247"/>
      <c r="D808" s="239"/>
      <c r="E808" s="239"/>
      <c r="F808" s="239"/>
      <c r="G808" s="240"/>
      <c r="H808" s="241"/>
      <c r="I808" s="242">
        <f>IF(G808=Precios!$DL$4,Precios!$DM$4,IF(G808=Precios!$DL$5,Precios!$DM$5,IF(G808=Precios!$DL$6,Precios!$DM$6,IF(G808=Precios!$DL$7,Precios!$DM$7,IF(G808=Precios!$DL$8,Precios!$DM$8,IF(G808=Precios!$DL$9,Precios!$DM$9,IF(G808=Precios!$DL$10,Precios!$DM$10,IF(G808=Precios!$DL$11,Precios!$DM$11,IF(G808=Precios!$DL$12,Precios!$DM$12,IF(G808=Precios!$DL$1139,Precios!$DM$1139,IF(G808=Precios!$DL$14,Precios!$DM$14,IF(G808=Precios!$DL$15,Precios!$DM$15,IF(G808=Precios!$DL$16,Precios!$DM$16,IF(G808=Precios!$DL$17,Precios!$DM$17,IF(G808=Precios!$DL$18,Precios!$DM$18,0)))))))))))))))</f>
        <v>0</v>
      </c>
      <c r="J808" s="241"/>
      <c r="K808" s="243">
        <f>+IF(J808=1,I808,IF(J808=2,I808*(1-Precios!$DR$3),0))</f>
        <v>0</v>
      </c>
      <c r="L808" s="243">
        <f t="shared" si="53"/>
        <v>0</v>
      </c>
      <c r="M808" s="272"/>
      <c r="N808" s="273"/>
      <c r="O808" s="273"/>
      <c r="P808" s="273"/>
      <c r="Q808" s="273"/>
      <c r="R808" s="273"/>
      <c r="S808" s="273"/>
      <c r="T808" s="273"/>
      <c r="U808" s="274"/>
      <c r="V808" s="273"/>
      <c r="W808" s="273"/>
      <c r="X808" s="273"/>
      <c r="Y808" s="295">
        <f>IF(G808=Precios!$DL$4,Precios!$DO$4,IF(G808=Precios!$DL$5,Precios!$DO$5,IF(G808=Precios!$DL$6,Precios!$DO$6,IF(G808=Precios!$DL$7,Precios!$DO$7,IF(G808=Precios!$DL$8,Precios!$DO$8,IF(G808=Precios!$DL$9,Precios!$DO$9,IF(G808=Precios!$DL$10,Precios!$DO$10,IF(G808=Precios!$DL$11,Precios!$DO$11,IF(G808=Precios!$DL$12,Precios!$DO$12,IF(G808=Precios!$DL$1139,Precios!$DO$1139,IF(G808=Precios!$DL$14,Precios!$DO$14,IF(G808=Precios!$DL$15,Precios!$DO$15,IF(G808=Precios!$DL$16,Precios!$DO$16,IF(G808=Precios!$DL$17,Precios!$DO$17,IF(G808=Precios!$DL$18,Precios!$DO$18,0)))))))))))))))*H808</f>
        <v>0</v>
      </c>
      <c r="Z808" s="275"/>
      <c r="AA808" s="276"/>
    </row>
    <row r="809" spans="1:27" x14ac:dyDescent="0.25">
      <c r="A809" s="225"/>
      <c r="B809" s="226"/>
      <c r="C809" s="227"/>
      <c r="D809" s="228"/>
      <c r="E809" s="228"/>
      <c r="F809" s="228"/>
      <c r="G809" s="230"/>
      <c r="H809" s="231"/>
      <c r="I809" s="232">
        <f>IF(G809=Precios!$DL$4,Precios!$DM$4,IF(G809=Precios!$DL$5,Precios!$DM$5,IF(G809=Precios!$DL$6,Precios!$DM$6,IF(G809=Precios!$DL$7,Precios!$DM$7,IF(G809=Precios!$DL$8,Precios!$DM$8,IF(G809=Precios!$DL$9,Precios!$DM$9,IF(G809=Precios!$DL$10,Precios!$DM$10,IF(G809=Precios!$DL$11,Precios!$DM$11,IF(G809=Precios!$DL$12,Precios!$DM$12,IF(G809=Precios!$DL$1139,Precios!$DM$1139,IF(G809=Precios!$DL$14,Precios!$DM$14,IF(G809=Precios!$DL$15,Precios!$DM$15,IF(G809=Precios!$DL$16,Precios!$DM$16,IF(G809=Precios!$DL$17,Precios!$DM$17,IF(G809=Precios!$DL$18,Precios!$DM$18,0)))))))))))))))</f>
        <v>0</v>
      </c>
      <c r="J809" s="230"/>
      <c r="K809" s="233">
        <f>+IF(J809=1,I809,IF(J809=2,I809*(1-Precios!$DR$3),0))</f>
        <v>0</v>
      </c>
      <c r="L809" s="233">
        <f t="shared" si="53"/>
        <v>0</v>
      </c>
      <c r="M809" s="259">
        <f>+SUM(L809:L813)</f>
        <v>0</v>
      </c>
      <c r="N809" s="260">
        <f>+M809+P809+R809+S809</f>
        <v>0</v>
      </c>
      <c r="O809" s="261">
        <f>+IF(J809=1,N809*$O$733,0)</f>
        <v>0</v>
      </c>
      <c r="P809" s="262"/>
      <c r="Q809" s="263">
        <f>+N809-SUM(O809:P809)</f>
        <v>0</v>
      </c>
      <c r="R809" s="262"/>
      <c r="S809" s="262"/>
      <c r="T809" s="262"/>
      <c r="U809" s="264" t="e">
        <f>+(+O809+#REF!)/M809</f>
        <v>#REF!</v>
      </c>
      <c r="V809" s="265">
        <f>+Q809-SUM(R809:T809)</f>
        <v>0</v>
      </c>
      <c r="W809" s="266">
        <f>IF(J809=2,V809,0)</f>
        <v>0</v>
      </c>
      <c r="X809" s="267">
        <f>IF(J809=1,V809,0)</f>
        <v>0</v>
      </c>
      <c r="Y809" s="293">
        <f>IF(G809=Precios!$DL$4,Precios!$DO$4,IF(G809=Precios!$DL$5,Precios!$DO$5,IF(G809=Precios!$DL$6,Precios!$DO$6,IF(G809=Precios!$DL$7,Precios!$DO$7,IF(G809=Precios!$DL$8,Precios!$DO$8,IF(G809=Precios!$DL$9,Precios!$DO$9,IF(G809=Precios!$DL$10,Precios!$DO$10,IF(G809=Precios!$DL$11,Precios!$DO$11,IF(G809=Precios!$DL$12,Precios!$DO$12,IF(G809=Precios!$DL$1139,Precios!$DO$1139,IF(G809=Precios!$DL$14,Precios!$DO$14,IF(G809=Precios!$DL$15,Precios!$DO$15,IF(G809=Precios!$DL$16,Precios!$DO$16,IF(G809=Precios!$DL$17,Precios!$DO$17,IF(G809=Precios!$DL$18,Precios!$DO$18,0)))))))))))))))*H809</f>
        <v>0</v>
      </c>
      <c r="Z809" s="269">
        <f>+V809-SUM(Y809:Y813)</f>
        <v>0</v>
      </c>
      <c r="AA809" s="270" t="e">
        <f>+Z809/M809</f>
        <v>#DIV/0!</v>
      </c>
    </row>
    <row r="810" spans="1:27" x14ac:dyDescent="0.25">
      <c r="A810" s="234"/>
      <c r="B810" s="40"/>
      <c r="C810" s="41"/>
      <c r="D810" s="42"/>
      <c r="E810" s="42"/>
      <c r="F810" s="42"/>
      <c r="G810" s="48"/>
      <c r="H810" s="50"/>
      <c r="I810" s="168">
        <f>IF(G810=Precios!$DL$4,Precios!$DM$4,IF(G810=Precios!$DL$5,Precios!$DM$5,IF(G810=Precios!$DL$6,Precios!$DM$6,IF(G810=Precios!$DL$7,Precios!$DM$7,IF(G810=Precios!$DL$8,Precios!$DM$8,IF(G810=Precios!$DL$9,Precios!$DM$9,IF(G810=Precios!$DL$10,Precios!$DM$10,IF(G810=Precios!$DL$11,Precios!$DM$11,IF(G810=Precios!$DL$12,Precios!$DM$12,IF(G810=Precios!$DL$1139,Precios!$DM$1139,IF(G810=Precios!$DL$14,Precios!$DM$14,IF(G810=Precios!$DL$15,Precios!$DM$15,IF(G810=Precios!$DL$16,Precios!$DM$16,IF(G810=Precios!$DL$17,Precios!$DM$17,IF(G810=Precios!$DL$18,Precios!$DM$18,0)))))))))))))))</f>
        <v>0</v>
      </c>
      <c r="J810" s="50"/>
      <c r="K810" s="169">
        <f>+IF(J810=1,I810,IF(J810=2,I810*(1-Precios!$DR$3),0))</f>
        <v>0</v>
      </c>
      <c r="L810" s="169">
        <f t="shared" si="53"/>
        <v>0</v>
      </c>
      <c r="M810" s="49"/>
      <c r="N810" s="43"/>
      <c r="O810" s="43"/>
      <c r="P810" s="43"/>
      <c r="Q810" s="43"/>
      <c r="R810" s="43"/>
      <c r="S810" s="43"/>
      <c r="T810" s="43"/>
      <c r="U810" s="91"/>
      <c r="V810" s="43"/>
      <c r="W810" s="43"/>
      <c r="X810" s="43"/>
      <c r="Y810" s="294">
        <f>IF(G810=Precios!$DL$4,Precios!$DO$4,IF(G810=Precios!$DL$5,Precios!$DO$5,IF(G810=Precios!$DL$6,Precios!$DO$6,IF(G810=Precios!$DL$7,Precios!$DO$7,IF(G810=Precios!$DL$8,Precios!$DO$8,IF(G810=Precios!$DL$9,Precios!$DO$9,IF(G810=Precios!$DL$10,Precios!$DO$10,IF(G810=Precios!$DL$11,Precios!$DO$11,IF(G810=Precios!$DL$12,Precios!$DO$12,IF(G810=Precios!$DL$1139,Precios!$DO$1139,IF(G810=Precios!$DL$14,Precios!$DO$14,IF(G810=Precios!$DL$15,Precios!$DO$15,IF(G810=Precios!$DL$16,Precios!$DO$16,IF(G810=Precios!$DL$17,Precios!$DO$17,IF(G810=Precios!$DL$18,Precios!$DO$18,0)))))))))))))))*H810</f>
        <v>0</v>
      </c>
      <c r="Z810" s="46"/>
      <c r="AA810" s="271"/>
    </row>
    <row r="811" spans="1:27" x14ac:dyDescent="0.25">
      <c r="A811" s="234"/>
      <c r="B811" s="40"/>
      <c r="C811" s="41"/>
      <c r="D811" s="42"/>
      <c r="E811" s="42"/>
      <c r="F811" s="42"/>
      <c r="G811" s="48"/>
      <c r="H811" s="50"/>
      <c r="I811" s="168">
        <f>IF(G811=Precios!$DL$4,Precios!$DM$4,IF(G811=Precios!$DL$5,Precios!$DM$5,IF(G811=Precios!$DL$6,Precios!$DM$6,IF(G811=Precios!$DL$7,Precios!$DM$7,IF(G811=Precios!$DL$8,Precios!$DM$8,IF(G811=Precios!$DL$9,Precios!$DM$9,IF(G811=Precios!$DL$10,Precios!$DM$10,IF(G811=Precios!$DL$11,Precios!$DM$11,IF(G811=Precios!$DL$12,Precios!$DM$12,IF(G811=Precios!$DL$1139,Precios!$DM$1139,IF(G811=Precios!$DL$14,Precios!$DM$14,IF(G811=Precios!$DL$15,Precios!$DM$15,IF(G811=Precios!$DL$16,Precios!$DM$16,IF(G811=Precios!$DL$17,Precios!$DM$17,IF(G811=Precios!$DL$18,Precios!$DM$18,0)))))))))))))))</f>
        <v>0</v>
      </c>
      <c r="J811" s="50"/>
      <c r="K811" s="169">
        <f>+IF(J811=1,I811,IF(J811=2,I811*(1-Precios!$DR$3),0))</f>
        <v>0</v>
      </c>
      <c r="L811" s="169">
        <f t="shared" si="53"/>
        <v>0</v>
      </c>
      <c r="M811" s="49"/>
      <c r="N811" s="43"/>
      <c r="O811" s="43"/>
      <c r="P811" s="43"/>
      <c r="Q811" s="43"/>
      <c r="R811" s="43"/>
      <c r="S811" s="43"/>
      <c r="T811" s="43"/>
      <c r="U811" s="91"/>
      <c r="V811" s="43"/>
      <c r="W811" s="43"/>
      <c r="X811" s="43"/>
      <c r="Y811" s="294">
        <f>IF(G811=Precios!$DL$4,Precios!$DO$4,IF(G811=Precios!$DL$5,Precios!$DO$5,IF(G811=Precios!$DL$6,Precios!$DO$6,IF(G811=Precios!$DL$7,Precios!$DO$7,IF(G811=Precios!$DL$8,Precios!$DO$8,IF(G811=Precios!$DL$9,Precios!$DO$9,IF(G811=Precios!$DL$10,Precios!$DO$10,IF(G811=Precios!$DL$11,Precios!$DO$11,IF(G811=Precios!$DL$12,Precios!$DO$12,IF(G811=Precios!$DL$1139,Precios!$DO$1139,IF(G811=Precios!$DL$14,Precios!$DO$14,IF(G811=Precios!$DL$15,Precios!$DO$15,IF(G811=Precios!$DL$16,Precios!$DO$16,IF(G811=Precios!$DL$17,Precios!$DO$17,IF(G811=Precios!$DL$18,Precios!$DO$18,0)))))))))))))))*H811</f>
        <v>0</v>
      </c>
      <c r="Z811" s="46"/>
      <c r="AA811" s="271"/>
    </row>
    <row r="812" spans="1:27" x14ac:dyDescent="0.25">
      <c r="A812" s="234"/>
      <c r="B812" s="40"/>
      <c r="C812" s="41"/>
      <c r="D812" s="42"/>
      <c r="E812" s="42"/>
      <c r="F812" s="42"/>
      <c r="G812" s="48"/>
      <c r="H812" s="50"/>
      <c r="I812" s="168">
        <f>IF(G812=Precios!$DL$4,Precios!$DM$4,IF(G812=Precios!$DL$5,Precios!$DM$5,IF(G812=Precios!$DL$6,Precios!$DM$6,IF(G812=Precios!$DL$7,Precios!$DM$7,IF(G812=Precios!$DL$8,Precios!$DM$8,IF(G812=Precios!$DL$9,Precios!$DM$9,IF(G812=Precios!$DL$10,Precios!$DM$10,IF(G812=Precios!$DL$11,Precios!$DM$11,IF(G812=Precios!$DL$12,Precios!$DM$12,IF(G812=Precios!$DL$1139,Precios!$DM$1139,IF(G812=Precios!$DL$14,Precios!$DM$14,IF(G812=Precios!$DL$15,Precios!$DM$15,IF(G812=Precios!$DL$16,Precios!$DM$16,IF(G812=Precios!$DL$17,Precios!$DM$17,IF(G812=Precios!$DL$18,Precios!$DM$18,0)))))))))))))))</f>
        <v>0</v>
      </c>
      <c r="J812" s="50"/>
      <c r="K812" s="169">
        <f>+IF(J812=1,I812,IF(J812=2,I812*(1-Precios!$DR$3),0))</f>
        <v>0</v>
      </c>
      <c r="L812" s="169">
        <f t="shared" si="53"/>
        <v>0</v>
      </c>
      <c r="M812" s="49"/>
      <c r="N812" s="43"/>
      <c r="O812" s="43"/>
      <c r="P812" s="43"/>
      <c r="Q812" s="43"/>
      <c r="R812" s="43"/>
      <c r="S812" s="43"/>
      <c r="T812" s="43"/>
      <c r="U812" s="91"/>
      <c r="V812" s="43"/>
      <c r="W812" s="43"/>
      <c r="X812" s="43"/>
      <c r="Y812" s="294">
        <f>IF(G812=Precios!$DL$4,Precios!$DO$4,IF(G812=Precios!$DL$5,Precios!$DO$5,IF(G812=Precios!$DL$6,Precios!$DO$6,IF(G812=Precios!$DL$7,Precios!$DO$7,IF(G812=Precios!$DL$8,Precios!$DO$8,IF(G812=Precios!$DL$9,Precios!$DO$9,IF(G812=Precios!$DL$10,Precios!$DO$10,IF(G812=Precios!$DL$11,Precios!$DO$11,IF(G812=Precios!$DL$12,Precios!$DO$12,IF(G812=Precios!$DL$1139,Precios!$DO$1139,IF(G812=Precios!$DL$14,Precios!$DO$14,IF(G812=Precios!$DL$15,Precios!$DO$15,IF(G812=Precios!$DL$16,Precios!$DO$16,IF(G812=Precios!$DL$17,Precios!$DO$17,IF(G812=Precios!$DL$18,Precios!$DO$18,0)))))))))))))))*H812</f>
        <v>0</v>
      </c>
      <c r="Z812" s="46"/>
      <c r="AA812" s="271"/>
    </row>
    <row r="813" spans="1:27" ht="15.75" thickBot="1" x14ac:dyDescent="0.3">
      <c r="A813" s="236"/>
      <c r="B813" s="237"/>
      <c r="C813" s="247"/>
      <c r="D813" s="239"/>
      <c r="E813" s="239"/>
      <c r="F813" s="239"/>
      <c r="G813" s="240"/>
      <c r="H813" s="241"/>
      <c r="I813" s="242">
        <f>IF(G813=Precios!$DL$4,Precios!$DM$4,IF(G813=Precios!$DL$5,Precios!$DM$5,IF(G813=Precios!$DL$6,Precios!$DM$6,IF(G813=Precios!$DL$7,Precios!$DM$7,IF(G813=Precios!$DL$8,Precios!$DM$8,IF(G813=Precios!$DL$9,Precios!$DM$9,IF(G813=Precios!$DL$10,Precios!$DM$10,IF(G813=Precios!$DL$11,Precios!$DM$11,IF(G813=Precios!$DL$12,Precios!$DM$12,IF(G813=Precios!$DL$1139,Precios!$DM$1139,IF(G813=Precios!$DL$14,Precios!$DM$14,IF(G813=Precios!$DL$15,Precios!$DM$15,IF(G813=Precios!$DL$16,Precios!$DM$16,IF(G813=Precios!$DL$17,Precios!$DM$17,IF(G813=Precios!$DL$18,Precios!$DM$18,0)))))))))))))))</f>
        <v>0</v>
      </c>
      <c r="J813" s="241"/>
      <c r="K813" s="243">
        <f>+IF(J813=1,I813,IF(J813=2,I813*(1-Precios!$DR$3),0))</f>
        <v>0</v>
      </c>
      <c r="L813" s="243">
        <f t="shared" si="53"/>
        <v>0</v>
      </c>
      <c r="M813" s="272"/>
      <c r="N813" s="273"/>
      <c r="O813" s="273"/>
      <c r="P813" s="273"/>
      <c r="Q813" s="273"/>
      <c r="R813" s="273"/>
      <c r="S813" s="273"/>
      <c r="T813" s="273"/>
      <c r="U813" s="274"/>
      <c r="V813" s="273"/>
      <c r="W813" s="273"/>
      <c r="X813" s="273"/>
      <c r="Y813" s="295">
        <f>IF(G813=Precios!$DL$4,Precios!$DO$4,IF(G813=Precios!$DL$5,Precios!$DO$5,IF(G813=Precios!$DL$6,Precios!$DO$6,IF(G813=Precios!$DL$7,Precios!$DO$7,IF(G813=Precios!$DL$8,Precios!$DO$8,IF(G813=Precios!$DL$9,Precios!$DO$9,IF(G813=Precios!$DL$10,Precios!$DO$10,IF(G813=Precios!$DL$11,Precios!$DO$11,IF(G813=Precios!$DL$12,Precios!$DO$12,IF(G813=Precios!$DL$1139,Precios!$DO$1139,IF(G813=Precios!$DL$14,Precios!$DO$14,IF(G813=Precios!$DL$15,Precios!$DO$15,IF(G813=Precios!$DL$16,Precios!$DO$16,IF(G813=Precios!$DL$17,Precios!$DO$17,IF(G813=Precios!$DL$18,Precios!$DO$18,0)))))))))))))))*H813</f>
        <v>0</v>
      </c>
      <c r="Z813" s="275"/>
      <c r="AA813" s="276"/>
    </row>
    <row r="814" spans="1:27" x14ac:dyDescent="0.25">
      <c r="A814" s="225"/>
      <c r="B814" s="226"/>
      <c r="C814" s="227"/>
      <c r="D814" s="228"/>
      <c r="E814" s="228"/>
      <c r="F814" s="228"/>
      <c r="G814" s="230"/>
      <c r="H814" s="231"/>
      <c r="I814" s="232">
        <f>IF(G814=Precios!$DL$4,Precios!$DM$4,IF(G814=Precios!$DL$5,Precios!$DM$5,IF(G814=Precios!$DL$6,Precios!$DM$6,IF(G814=Precios!$DL$7,Precios!$DM$7,IF(G814=Precios!$DL$8,Precios!$DM$8,IF(G814=Precios!$DL$9,Precios!$DM$9,IF(G814=Precios!$DL$10,Precios!$DM$10,IF(G814=Precios!$DL$11,Precios!$DM$11,IF(G814=Precios!$DL$12,Precios!$DM$12,IF(G814=Precios!$DL$1139,Precios!$DM$1139,IF(G814=Precios!$DL$14,Precios!$DM$14,IF(G814=Precios!$DL$15,Precios!$DM$15,IF(G814=Precios!$DL$16,Precios!$DM$16,IF(G814=Precios!$DL$17,Precios!$DM$17,IF(G814=Precios!$DL$18,Precios!$DM$18,0)))))))))))))))</f>
        <v>0</v>
      </c>
      <c r="J814" s="230"/>
      <c r="K814" s="233">
        <f>+IF(J814=1,I814,IF(J814=2,I814*(1-Precios!$DR$3),0))</f>
        <v>0</v>
      </c>
      <c r="L814" s="233">
        <f t="shared" ref="L814:L823" si="54">H814*K814</f>
        <v>0</v>
      </c>
      <c r="M814" s="259">
        <f>+SUM(L814:L818)</f>
        <v>0</v>
      </c>
      <c r="N814" s="260">
        <f>+M814+P814+R814+S814</f>
        <v>0</v>
      </c>
      <c r="O814" s="261">
        <f>+IF(J814=1,N814*$O$733,0)</f>
        <v>0</v>
      </c>
      <c r="P814" s="262"/>
      <c r="Q814" s="263">
        <f>+N814-SUM(O814:P814)</f>
        <v>0</v>
      </c>
      <c r="R814" s="262"/>
      <c r="S814" s="262"/>
      <c r="T814" s="262"/>
      <c r="U814" s="264" t="e">
        <f>+(+O814+#REF!)/M814</f>
        <v>#REF!</v>
      </c>
      <c r="V814" s="265">
        <f>+Q814-SUM(R814:T814)</f>
        <v>0</v>
      </c>
      <c r="W814" s="266">
        <f>IF(J814=2,V814,0)</f>
        <v>0</v>
      </c>
      <c r="X814" s="267">
        <f>IF(J814=1,V814,0)</f>
        <v>0</v>
      </c>
      <c r="Y814" s="293">
        <f>IF(G814=Precios!$DL$4,Precios!$DO$4,IF(G814=Precios!$DL$5,Precios!$DO$5,IF(G814=Precios!$DL$6,Precios!$DO$6,IF(G814=Precios!$DL$7,Precios!$DO$7,IF(G814=Precios!$DL$8,Precios!$DO$8,IF(G814=Precios!$DL$9,Precios!$DO$9,IF(G814=Precios!$DL$10,Precios!$DO$10,IF(G814=Precios!$DL$11,Precios!$DO$11,IF(G814=Precios!$DL$12,Precios!$DO$12,IF(G814=Precios!$DL$1139,Precios!$DO$1139,IF(G814=Precios!$DL$14,Precios!$DO$14,IF(G814=Precios!$DL$15,Precios!$DO$15,IF(G814=Precios!$DL$16,Precios!$DO$16,IF(G814=Precios!$DL$17,Precios!$DO$17,IF(G814=Precios!$DL$18,Precios!$DO$18,0)))))))))))))))*H814</f>
        <v>0</v>
      </c>
      <c r="Z814" s="269">
        <f>+V814-SUM(Y814:Y818)</f>
        <v>0</v>
      </c>
      <c r="AA814" s="270" t="e">
        <f>+Z814/M814</f>
        <v>#DIV/0!</v>
      </c>
    </row>
    <row r="815" spans="1:27" x14ac:dyDescent="0.25">
      <c r="A815" s="234"/>
      <c r="B815" s="40"/>
      <c r="C815" s="41"/>
      <c r="D815" s="42"/>
      <c r="E815" s="42"/>
      <c r="F815" s="42"/>
      <c r="G815" s="48"/>
      <c r="H815" s="50"/>
      <c r="I815" s="168">
        <f>IF(G815=Precios!$DL$4,Precios!$DM$4,IF(G815=Precios!$DL$5,Precios!$DM$5,IF(G815=Precios!$DL$6,Precios!$DM$6,IF(G815=Precios!$DL$7,Precios!$DM$7,IF(G815=Precios!$DL$8,Precios!$DM$8,IF(G815=Precios!$DL$9,Precios!$DM$9,IF(G815=Precios!$DL$10,Precios!$DM$10,IF(G815=Precios!$DL$11,Precios!$DM$11,IF(G815=Precios!$DL$12,Precios!$DM$12,IF(G815=Precios!$DL$1139,Precios!$DM$1139,IF(G815=Precios!$DL$14,Precios!$DM$14,IF(G815=Precios!$DL$15,Precios!$DM$15,IF(G815=Precios!$DL$16,Precios!$DM$16,IF(G815=Precios!$DL$17,Precios!$DM$17,IF(G815=Precios!$DL$18,Precios!$DM$18,0)))))))))))))))</f>
        <v>0</v>
      </c>
      <c r="J815" s="50"/>
      <c r="K815" s="169">
        <f>+IF(J815=1,I815,IF(J815=2,I815*(1-Precios!$DR$3),0))</f>
        <v>0</v>
      </c>
      <c r="L815" s="169">
        <f t="shared" si="54"/>
        <v>0</v>
      </c>
      <c r="M815" s="49"/>
      <c r="N815" s="43"/>
      <c r="O815" s="43"/>
      <c r="P815" s="43"/>
      <c r="Q815" s="43"/>
      <c r="R815" s="43"/>
      <c r="S815" s="43"/>
      <c r="T815" s="43"/>
      <c r="U815" s="91"/>
      <c r="V815" s="43"/>
      <c r="W815" s="43"/>
      <c r="X815" s="43"/>
      <c r="Y815" s="294">
        <f>IF(G815=Precios!$DL$4,Precios!$DO$4,IF(G815=Precios!$DL$5,Precios!$DO$5,IF(G815=Precios!$DL$6,Precios!$DO$6,IF(G815=Precios!$DL$7,Precios!$DO$7,IF(G815=Precios!$DL$8,Precios!$DO$8,IF(G815=Precios!$DL$9,Precios!$DO$9,IF(G815=Precios!$DL$10,Precios!$DO$10,IF(G815=Precios!$DL$11,Precios!$DO$11,IF(G815=Precios!$DL$12,Precios!$DO$12,IF(G815=Precios!$DL$1139,Precios!$DO$1139,IF(G815=Precios!$DL$14,Precios!$DO$14,IF(G815=Precios!$DL$15,Precios!$DO$15,IF(G815=Precios!$DL$16,Precios!$DO$16,IF(G815=Precios!$DL$17,Precios!$DO$17,IF(G815=Precios!$DL$18,Precios!$DO$18,0)))))))))))))))*H815</f>
        <v>0</v>
      </c>
      <c r="Z815" s="46"/>
      <c r="AA815" s="271"/>
    </row>
    <row r="816" spans="1:27" x14ac:dyDescent="0.25">
      <c r="A816" s="234"/>
      <c r="B816" s="40"/>
      <c r="C816" s="41"/>
      <c r="D816" s="42"/>
      <c r="E816" s="42"/>
      <c r="F816" s="42"/>
      <c r="G816" s="48"/>
      <c r="H816" s="50"/>
      <c r="I816" s="168">
        <f>IF(G816=Precios!$DL$4,Precios!$DM$4,IF(G816=Precios!$DL$5,Precios!$DM$5,IF(G816=Precios!$DL$6,Precios!$DM$6,IF(G816=Precios!$DL$7,Precios!$DM$7,IF(G816=Precios!$DL$8,Precios!$DM$8,IF(G816=Precios!$DL$9,Precios!$DM$9,IF(G816=Precios!$DL$10,Precios!$DM$10,IF(G816=Precios!$DL$11,Precios!$DM$11,IF(G816=Precios!$DL$12,Precios!$DM$12,IF(G816=Precios!$DL$1139,Precios!$DM$1139,IF(G816=Precios!$DL$14,Precios!$DM$14,IF(G816=Precios!$DL$15,Precios!$DM$15,IF(G816=Precios!$DL$16,Precios!$DM$16,IF(G816=Precios!$DL$17,Precios!$DM$17,IF(G816=Precios!$DL$18,Precios!$DM$18,0)))))))))))))))</f>
        <v>0</v>
      </c>
      <c r="J816" s="50"/>
      <c r="K816" s="169">
        <f>+IF(J816=1,I816,IF(J816=2,I816*(1-Precios!$DR$3),0))</f>
        <v>0</v>
      </c>
      <c r="L816" s="169">
        <f t="shared" si="54"/>
        <v>0</v>
      </c>
      <c r="M816" s="49"/>
      <c r="N816" s="43"/>
      <c r="O816" s="43"/>
      <c r="P816" s="43"/>
      <c r="Q816" s="43"/>
      <c r="R816" s="43"/>
      <c r="S816" s="43"/>
      <c r="T816" s="43"/>
      <c r="U816" s="91"/>
      <c r="V816" s="43"/>
      <c r="W816" s="43"/>
      <c r="X816" s="43"/>
      <c r="Y816" s="294">
        <f>IF(G816=Precios!$DL$4,Precios!$DO$4,IF(G816=Precios!$DL$5,Precios!$DO$5,IF(G816=Precios!$DL$6,Precios!$DO$6,IF(G816=Precios!$DL$7,Precios!$DO$7,IF(G816=Precios!$DL$8,Precios!$DO$8,IF(G816=Precios!$DL$9,Precios!$DO$9,IF(G816=Precios!$DL$10,Precios!$DO$10,IF(G816=Precios!$DL$11,Precios!$DO$11,IF(G816=Precios!$DL$12,Precios!$DO$12,IF(G816=Precios!$DL$1139,Precios!$DO$1139,IF(G816=Precios!$DL$14,Precios!$DO$14,IF(G816=Precios!$DL$15,Precios!$DO$15,IF(G816=Precios!$DL$16,Precios!$DO$16,IF(G816=Precios!$DL$17,Precios!$DO$17,IF(G816=Precios!$DL$18,Precios!$DO$18,0)))))))))))))))*H816</f>
        <v>0</v>
      </c>
      <c r="Z816" s="46"/>
      <c r="AA816" s="271"/>
    </row>
    <row r="817" spans="1:27" x14ac:dyDescent="0.25">
      <c r="A817" s="234"/>
      <c r="B817" s="40"/>
      <c r="C817" s="41"/>
      <c r="D817" s="42"/>
      <c r="E817" s="42"/>
      <c r="F817" s="42"/>
      <c r="G817" s="48"/>
      <c r="H817" s="50"/>
      <c r="I817" s="168">
        <f>IF(G817=Precios!$DL$4,Precios!$DM$4,IF(G817=Precios!$DL$5,Precios!$DM$5,IF(G817=Precios!$DL$6,Precios!$DM$6,IF(G817=Precios!$DL$7,Precios!$DM$7,IF(G817=Precios!$DL$8,Precios!$DM$8,IF(G817=Precios!$DL$9,Precios!$DM$9,IF(G817=Precios!$DL$10,Precios!$DM$10,IF(G817=Precios!$DL$11,Precios!$DM$11,IF(G817=Precios!$DL$12,Precios!$DM$12,IF(G817=Precios!$DL$1139,Precios!$DM$1139,IF(G817=Precios!$DL$14,Precios!$DM$14,IF(G817=Precios!$DL$15,Precios!$DM$15,IF(G817=Precios!$DL$16,Precios!$DM$16,IF(G817=Precios!$DL$17,Precios!$DM$17,IF(G817=Precios!$DL$18,Precios!$DM$18,0)))))))))))))))</f>
        <v>0</v>
      </c>
      <c r="J817" s="50"/>
      <c r="K817" s="169">
        <f>+IF(J817=1,I817,IF(J817=2,I817*(1-Precios!$DR$3),0))</f>
        <v>0</v>
      </c>
      <c r="L817" s="169">
        <f t="shared" si="54"/>
        <v>0</v>
      </c>
      <c r="M817" s="49"/>
      <c r="N817" s="43"/>
      <c r="O817" s="43"/>
      <c r="P817" s="43"/>
      <c r="Q817" s="43"/>
      <c r="R817" s="43"/>
      <c r="S817" s="43"/>
      <c r="T817" s="43"/>
      <c r="U817" s="91"/>
      <c r="V817" s="43"/>
      <c r="W817" s="43"/>
      <c r="X817" s="43"/>
      <c r="Y817" s="294">
        <f>IF(G817=Precios!$DL$4,Precios!$DO$4,IF(G817=Precios!$DL$5,Precios!$DO$5,IF(G817=Precios!$DL$6,Precios!$DO$6,IF(G817=Precios!$DL$7,Precios!$DO$7,IF(G817=Precios!$DL$8,Precios!$DO$8,IF(G817=Precios!$DL$9,Precios!$DO$9,IF(G817=Precios!$DL$10,Precios!$DO$10,IF(G817=Precios!$DL$11,Precios!$DO$11,IF(G817=Precios!$DL$12,Precios!$DO$12,IF(G817=Precios!$DL$1139,Precios!$DO$1139,IF(G817=Precios!$DL$14,Precios!$DO$14,IF(G817=Precios!$DL$15,Precios!$DO$15,IF(G817=Precios!$DL$16,Precios!$DO$16,IF(G817=Precios!$DL$17,Precios!$DO$17,IF(G817=Precios!$DL$18,Precios!$DO$18,0)))))))))))))))*H817</f>
        <v>0</v>
      </c>
      <c r="Z817" s="46"/>
      <c r="AA817" s="271"/>
    </row>
    <row r="818" spans="1:27" ht="15.75" thickBot="1" x14ac:dyDescent="0.3">
      <c r="A818" s="236"/>
      <c r="B818" s="237"/>
      <c r="C818" s="247"/>
      <c r="D818" s="239"/>
      <c r="E818" s="239"/>
      <c r="F818" s="239"/>
      <c r="G818" s="240"/>
      <c r="H818" s="241"/>
      <c r="I818" s="242">
        <f>IF(G818=Precios!$DL$4,Precios!$DM$4,IF(G818=Precios!$DL$5,Precios!$DM$5,IF(G818=Precios!$DL$6,Precios!$DM$6,IF(G818=Precios!$DL$7,Precios!$DM$7,IF(G818=Precios!$DL$8,Precios!$DM$8,IF(G818=Precios!$DL$9,Precios!$DM$9,IF(G818=Precios!$DL$10,Precios!$DM$10,IF(G818=Precios!$DL$11,Precios!$DM$11,IF(G818=Precios!$DL$12,Precios!$DM$12,IF(G818=Precios!$DL$1139,Precios!$DM$1139,IF(G818=Precios!$DL$14,Precios!$DM$14,IF(G818=Precios!$DL$15,Precios!$DM$15,IF(G818=Precios!$DL$16,Precios!$DM$16,IF(G818=Precios!$DL$17,Precios!$DM$17,IF(G818=Precios!$DL$18,Precios!$DM$18,0)))))))))))))))</f>
        <v>0</v>
      </c>
      <c r="J818" s="241"/>
      <c r="K818" s="243">
        <f>+IF(J818=1,I818,IF(J818=2,I818*(1-Precios!$DR$3),0))</f>
        <v>0</v>
      </c>
      <c r="L818" s="243">
        <f t="shared" si="54"/>
        <v>0</v>
      </c>
      <c r="M818" s="272"/>
      <c r="N818" s="273"/>
      <c r="O818" s="273"/>
      <c r="P818" s="273"/>
      <c r="Q818" s="273"/>
      <c r="R818" s="273"/>
      <c r="S818" s="273"/>
      <c r="T818" s="273"/>
      <c r="U818" s="274"/>
      <c r="V818" s="273"/>
      <c r="W818" s="273"/>
      <c r="X818" s="273"/>
      <c r="Y818" s="295">
        <f>IF(G818=Precios!$DL$4,Precios!$DO$4,IF(G818=Precios!$DL$5,Precios!$DO$5,IF(G818=Precios!$DL$6,Precios!$DO$6,IF(G818=Precios!$DL$7,Precios!$DO$7,IF(G818=Precios!$DL$8,Precios!$DO$8,IF(G818=Precios!$DL$9,Precios!$DO$9,IF(G818=Precios!$DL$10,Precios!$DO$10,IF(G818=Precios!$DL$11,Precios!$DO$11,IF(G818=Precios!$DL$12,Precios!$DO$12,IF(G818=Precios!$DL$1139,Precios!$DO$1139,IF(G818=Precios!$DL$14,Precios!$DO$14,IF(G818=Precios!$DL$15,Precios!$DO$15,IF(G818=Precios!$DL$16,Precios!$DO$16,IF(G818=Precios!$DL$17,Precios!$DO$17,IF(G818=Precios!$DL$18,Precios!$DO$18,0)))))))))))))))*H818</f>
        <v>0</v>
      </c>
      <c r="Z818" s="275"/>
      <c r="AA818" s="276"/>
    </row>
    <row r="819" spans="1:27" x14ac:dyDescent="0.25">
      <c r="A819" s="225"/>
      <c r="B819" s="226"/>
      <c r="C819" s="227"/>
      <c r="D819" s="228"/>
      <c r="E819" s="228"/>
      <c r="F819" s="228"/>
      <c r="G819" s="230"/>
      <c r="H819" s="231"/>
      <c r="I819" s="232">
        <f>IF(G819=Precios!$DL$4,Precios!$DM$4,IF(G819=Precios!$DL$5,Precios!$DM$5,IF(G819=Precios!$DL$6,Precios!$DM$6,IF(G819=Precios!$DL$7,Precios!$DM$7,IF(G819=Precios!$DL$8,Precios!$DM$8,IF(G819=Precios!$DL$9,Precios!$DM$9,IF(G819=Precios!$DL$10,Precios!$DM$10,IF(G819=Precios!$DL$11,Precios!$DM$11,IF(G819=Precios!$DL$12,Precios!$DM$12,IF(G819=Precios!$DL$1139,Precios!$DM$1139,IF(G819=Precios!$DL$14,Precios!$DM$14,IF(G819=Precios!$DL$15,Precios!$DM$15,IF(G819=Precios!$DL$16,Precios!$DM$16,IF(G819=Precios!$DL$17,Precios!$DM$17,IF(G819=Precios!$DL$18,Precios!$DM$18,0)))))))))))))))</f>
        <v>0</v>
      </c>
      <c r="J819" s="230"/>
      <c r="K819" s="233">
        <f>+IF(J819=1,I819,IF(J819=2,I819*(1-Precios!$DR$3),0))</f>
        <v>0</v>
      </c>
      <c r="L819" s="233">
        <f t="shared" si="54"/>
        <v>0</v>
      </c>
      <c r="M819" s="259">
        <f>+SUM(L819:L823)</f>
        <v>0</v>
      </c>
      <c r="N819" s="260">
        <f>+M819+P819+R819+S819</f>
        <v>0</v>
      </c>
      <c r="O819" s="261">
        <f>+IF(J819=1,N819*$O$733,0)</f>
        <v>0</v>
      </c>
      <c r="P819" s="262"/>
      <c r="Q819" s="263">
        <f>+N819-SUM(O819:P819)</f>
        <v>0</v>
      </c>
      <c r="R819" s="262"/>
      <c r="S819" s="262"/>
      <c r="T819" s="262"/>
      <c r="U819" s="264" t="e">
        <f>+(+O819+#REF!)/M819</f>
        <v>#REF!</v>
      </c>
      <c r="V819" s="265">
        <f>+Q819-SUM(R819:T819)</f>
        <v>0</v>
      </c>
      <c r="W819" s="266">
        <f>IF(J819=2,V819,0)</f>
        <v>0</v>
      </c>
      <c r="X819" s="267">
        <f>IF(J819=1,V819,0)</f>
        <v>0</v>
      </c>
      <c r="Y819" s="293">
        <f>IF(G819=Precios!$DL$4,Precios!$DO$4,IF(G819=Precios!$DL$5,Precios!$DO$5,IF(G819=Precios!$DL$6,Precios!$DO$6,IF(G819=Precios!$DL$7,Precios!$DO$7,IF(G819=Precios!$DL$8,Precios!$DO$8,IF(G819=Precios!$DL$9,Precios!$DO$9,IF(G819=Precios!$DL$10,Precios!$DO$10,IF(G819=Precios!$DL$11,Precios!$DO$11,IF(G819=Precios!$DL$12,Precios!$DO$12,IF(G819=Precios!$DL$1139,Precios!$DO$1139,IF(G819=Precios!$DL$14,Precios!$DO$14,IF(G819=Precios!$DL$15,Precios!$DO$15,IF(G819=Precios!$DL$16,Precios!$DO$16,IF(G819=Precios!$DL$17,Precios!$DO$17,IF(G819=Precios!$DL$18,Precios!$DO$18,0)))))))))))))))*H819</f>
        <v>0</v>
      </c>
      <c r="Z819" s="269">
        <f>+V819-SUM(Y819:Y823)</f>
        <v>0</v>
      </c>
      <c r="AA819" s="270" t="e">
        <f>+Z819/M819</f>
        <v>#DIV/0!</v>
      </c>
    </row>
    <row r="820" spans="1:27" x14ac:dyDescent="0.25">
      <c r="A820" s="234"/>
      <c r="B820" s="40"/>
      <c r="C820" s="41"/>
      <c r="D820" s="42"/>
      <c r="E820" s="42"/>
      <c r="F820" s="42"/>
      <c r="G820" s="48"/>
      <c r="H820" s="50"/>
      <c r="I820" s="168">
        <f>IF(G820=Precios!$DL$4,Precios!$DM$4,IF(G820=Precios!$DL$5,Precios!$DM$5,IF(G820=Precios!$DL$6,Precios!$DM$6,IF(G820=Precios!$DL$7,Precios!$DM$7,IF(G820=Precios!$DL$8,Precios!$DM$8,IF(G820=Precios!$DL$9,Precios!$DM$9,IF(G820=Precios!$DL$10,Precios!$DM$10,IF(G820=Precios!$DL$11,Precios!$DM$11,IF(G820=Precios!$DL$12,Precios!$DM$12,IF(G820=Precios!$DL$1139,Precios!$DM$1139,IF(G820=Precios!$DL$14,Precios!$DM$14,IF(G820=Precios!$DL$15,Precios!$DM$15,IF(G820=Precios!$DL$16,Precios!$DM$16,IF(G820=Precios!$DL$17,Precios!$DM$17,IF(G820=Precios!$DL$18,Precios!$DM$18,0)))))))))))))))</f>
        <v>0</v>
      </c>
      <c r="J820" s="50"/>
      <c r="K820" s="169">
        <f>+IF(J820=1,I820,IF(J820=2,I820*(1-Precios!$DR$3),0))</f>
        <v>0</v>
      </c>
      <c r="L820" s="169">
        <f t="shared" si="54"/>
        <v>0</v>
      </c>
      <c r="M820" s="49"/>
      <c r="N820" s="43"/>
      <c r="O820" s="43"/>
      <c r="P820" s="43"/>
      <c r="Q820" s="43"/>
      <c r="R820" s="43"/>
      <c r="S820" s="43"/>
      <c r="T820" s="43"/>
      <c r="U820" s="91"/>
      <c r="V820" s="43"/>
      <c r="W820" s="43"/>
      <c r="X820" s="43"/>
      <c r="Y820" s="294">
        <f>IF(G820=Precios!$DL$4,Precios!$DO$4,IF(G820=Precios!$DL$5,Precios!$DO$5,IF(G820=Precios!$DL$6,Precios!$DO$6,IF(G820=Precios!$DL$7,Precios!$DO$7,IF(G820=Precios!$DL$8,Precios!$DO$8,IF(G820=Precios!$DL$9,Precios!$DO$9,IF(G820=Precios!$DL$10,Precios!$DO$10,IF(G820=Precios!$DL$11,Precios!$DO$11,IF(G820=Precios!$DL$12,Precios!$DO$12,IF(G820=Precios!$DL$1139,Precios!$DO$1139,IF(G820=Precios!$DL$14,Precios!$DO$14,IF(G820=Precios!$DL$15,Precios!$DO$15,IF(G820=Precios!$DL$16,Precios!$DO$16,IF(G820=Precios!$DL$17,Precios!$DO$17,IF(G820=Precios!$DL$18,Precios!$DO$18,0)))))))))))))))*H820</f>
        <v>0</v>
      </c>
      <c r="Z820" s="46"/>
      <c r="AA820" s="271"/>
    </row>
    <row r="821" spans="1:27" x14ac:dyDescent="0.25">
      <c r="A821" s="234"/>
      <c r="B821" s="40"/>
      <c r="C821" s="41"/>
      <c r="D821" s="42"/>
      <c r="E821" s="42"/>
      <c r="F821" s="42"/>
      <c r="G821" s="48"/>
      <c r="H821" s="50"/>
      <c r="I821" s="168">
        <f>IF(G821=Precios!$DL$4,Precios!$DM$4,IF(G821=Precios!$DL$5,Precios!$DM$5,IF(G821=Precios!$DL$6,Precios!$DM$6,IF(G821=Precios!$DL$7,Precios!$DM$7,IF(G821=Precios!$DL$8,Precios!$DM$8,IF(G821=Precios!$DL$9,Precios!$DM$9,IF(G821=Precios!$DL$10,Precios!$DM$10,IF(G821=Precios!$DL$11,Precios!$DM$11,IF(G821=Precios!$DL$12,Precios!$DM$12,IF(G821=Precios!$DL$1139,Precios!$DM$1139,IF(G821=Precios!$DL$14,Precios!$DM$14,IF(G821=Precios!$DL$15,Precios!$DM$15,IF(G821=Precios!$DL$16,Precios!$DM$16,IF(G821=Precios!$DL$17,Precios!$DM$17,IF(G821=Precios!$DL$18,Precios!$DM$18,0)))))))))))))))</f>
        <v>0</v>
      </c>
      <c r="J821" s="50"/>
      <c r="K821" s="169">
        <f>+IF(J821=1,I821,IF(J821=2,I821*(1-Precios!$DR$3),0))</f>
        <v>0</v>
      </c>
      <c r="L821" s="169">
        <f t="shared" si="54"/>
        <v>0</v>
      </c>
      <c r="M821" s="49"/>
      <c r="N821" s="43"/>
      <c r="O821" s="43"/>
      <c r="P821" s="43"/>
      <c r="Q821" s="43"/>
      <c r="R821" s="43"/>
      <c r="S821" s="43"/>
      <c r="T821" s="43"/>
      <c r="U821" s="91"/>
      <c r="V821" s="43"/>
      <c r="W821" s="43"/>
      <c r="X821" s="43"/>
      <c r="Y821" s="294">
        <f>IF(G821=Precios!$DL$4,Precios!$DO$4,IF(G821=Precios!$DL$5,Precios!$DO$5,IF(G821=Precios!$DL$6,Precios!$DO$6,IF(G821=Precios!$DL$7,Precios!$DO$7,IF(G821=Precios!$DL$8,Precios!$DO$8,IF(G821=Precios!$DL$9,Precios!$DO$9,IF(G821=Precios!$DL$10,Precios!$DO$10,IF(G821=Precios!$DL$11,Precios!$DO$11,IF(G821=Precios!$DL$12,Precios!$DO$12,IF(G821=Precios!$DL$1139,Precios!$DO$1139,IF(G821=Precios!$DL$14,Precios!$DO$14,IF(G821=Precios!$DL$15,Precios!$DO$15,IF(G821=Precios!$DL$16,Precios!$DO$16,IF(G821=Precios!$DL$17,Precios!$DO$17,IF(G821=Precios!$DL$18,Precios!$DO$18,0)))))))))))))))*H821</f>
        <v>0</v>
      </c>
      <c r="Z821" s="46"/>
      <c r="AA821" s="271"/>
    </row>
    <row r="822" spans="1:27" x14ac:dyDescent="0.25">
      <c r="A822" s="234"/>
      <c r="B822" s="40"/>
      <c r="C822" s="41"/>
      <c r="D822" s="42"/>
      <c r="E822" s="42"/>
      <c r="F822" s="42"/>
      <c r="G822" s="48"/>
      <c r="H822" s="50"/>
      <c r="I822" s="168">
        <f>IF(G822=Precios!$DL$4,Precios!$DM$4,IF(G822=Precios!$DL$5,Precios!$DM$5,IF(G822=Precios!$DL$6,Precios!$DM$6,IF(G822=Precios!$DL$7,Precios!$DM$7,IF(G822=Precios!$DL$8,Precios!$DM$8,IF(G822=Precios!$DL$9,Precios!$DM$9,IF(G822=Precios!$DL$10,Precios!$DM$10,IF(G822=Precios!$DL$11,Precios!$DM$11,IF(G822=Precios!$DL$12,Precios!$DM$12,IF(G822=Precios!$DL$1139,Precios!$DM$1139,IF(G822=Precios!$DL$14,Precios!$DM$14,IF(G822=Precios!$DL$15,Precios!$DM$15,IF(G822=Precios!$DL$16,Precios!$DM$16,IF(G822=Precios!$DL$17,Precios!$DM$17,IF(G822=Precios!$DL$18,Precios!$DM$18,0)))))))))))))))</f>
        <v>0</v>
      </c>
      <c r="J822" s="50"/>
      <c r="K822" s="169">
        <f>+IF(J822=1,I822,IF(J822=2,I822*(1-Precios!$DR$3),0))</f>
        <v>0</v>
      </c>
      <c r="L822" s="169">
        <f t="shared" si="54"/>
        <v>0</v>
      </c>
      <c r="M822" s="49"/>
      <c r="N822" s="43"/>
      <c r="O822" s="43"/>
      <c r="P822" s="43"/>
      <c r="Q822" s="43"/>
      <c r="R822" s="43"/>
      <c r="S822" s="43"/>
      <c r="T822" s="43"/>
      <c r="U822" s="91"/>
      <c r="V822" s="43"/>
      <c r="W822" s="43"/>
      <c r="X822" s="43"/>
      <c r="Y822" s="294">
        <f>IF(G822=Precios!$DL$4,Precios!$DO$4,IF(G822=Precios!$DL$5,Precios!$DO$5,IF(G822=Precios!$DL$6,Precios!$DO$6,IF(G822=Precios!$DL$7,Precios!$DO$7,IF(G822=Precios!$DL$8,Precios!$DO$8,IF(G822=Precios!$DL$9,Precios!$DO$9,IF(G822=Precios!$DL$10,Precios!$DO$10,IF(G822=Precios!$DL$11,Precios!$DO$11,IF(G822=Precios!$DL$12,Precios!$DO$12,IF(G822=Precios!$DL$1139,Precios!$DO$1139,IF(G822=Precios!$DL$14,Precios!$DO$14,IF(G822=Precios!$DL$15,Precios!$DO$15,IF(G822=Precios!$DL$16,Precios!$DO$16,IF(G822=Precios!$DL$17,Precios!$DO$17,IF(G822=Precios!$DL$18,Precios!$DO$18,0)))))))))))))))*H822</f>
        <v>0</v>
      </c>
      <c r="Z822" s="46"/>
      <c r="AA822" s="271"/>
    </row>
    <row r="823" spans="1:27" ht="15.75" thickBot="1" x14ac:dyDescent="0.3">
      <c r="A823" s="236"/>
      <c r="B823" s="237"/>
      <c r="C823" s="247"/>
      <c r="D823" s="239"/>
      <c r="E823" s="239"/>
      <c r="F823" s="239"/>
      <c r="G823" s="240"/>
      <c r="H823" s="241"/>
      <c r="I823" s="242">
        <f>IF(G823=Precios!$DL$4,Precios!$DM$4,IF(G823=Precios!$DL$5,Precios!$DM$5,IF(G823=Precios!$DL$6,Precios!$DM$6,IF(G823=Precios!$DL$7,Precios!$DM$7,IF(G823=Precios!$DL$8,Precios!$DM$8,IF(G823=Precios!$DL$9,Precios!$DM$9,IF(G823=Precios!$DL$10,Precios!$DM$10,IF(G823=Precios!$DL$11,Precios!$DM$11,IF(G823=Precios!$DL$12,Precios!$DM$12,IF(G823=Precios!$DL$1139,Precios!$DM$1139,IF(G823=Precios!$DL$14,Precios!$DM$14,IF(G823=Precios!$DL$15,Precios!$DM$15,IF(G823=Precios!$DL$16,Precios!$DM$16,IF(G823=Precios!$DL$17,Precios!$DM$17,IF(G823=Precios!$DL$18,Precios!$DM$18,0)))))))))))))))</f>
        <v>0</v>
      </c>
      <c r="J823" s="241"/>
      <c r="K823" s="243">
        <f>+IF(J823=1,I823,IF(J823=2,I823*(1-Precios!$DR$3),0))</f>
        <v>0</v>
      </c>
      <c r="L823" s="243">
        <f t="shared" si="54"/>
        <v>0</v>
      </c>
      <c r="M823" s="272"/>
      <c r="N823" s="273"/>
      <c r="O823" s="273"/>
      <c r="P823" s="273"/>
      <c r="Q823" s="273"/>
      <c r="R823" s="273"/>
      <c r="S823" s="273"/>
      <c r="T823" s="273"/>
      <c r="U823" s="274"/>
      <c r="V823" s="273"/>
      <c r="W823" s="273"/>
      <c r="X823" s="273"/>
      <c r="Y823" s="295">
        <f>IF(G823=Precios!$DL$4,Precios!$DO$4,IF(G823=Precios!$DL$5,Precios!$DO$5,IF(G823=Precios!$DL$6,Precios!$DO$6,IF(G823=Precios!$DL$7,Precios!$DO$7,IF(G823=Precios!$DL$8,Precios!$DO$8,IF(G823=Precios!$DL$9,Precios!$DO$9,IF(G823=Precios!$DL$10,Precios!$DO$10,IF(G823=Precios!$DL$11,Precios!$DO$11,IF(G823=Precios!$DL$12,Precios!$DO$12,IF(G823=Precios!$DL$1139,Precios!$DO$1139,IF(G823=Precios!$DL$14,Precios!$DO$14,IF(G823=Precios!$DL$15,Precios!$DO$15,IF(G823=Precios!$DL$16,Precios!$DO$16,IF(G823=Precios!$DL$17,Precios!$DO$17,IF(G823=Precios!$DL$18,Precios!$DO$18,0)))))))))))))))*H823</f>
        <v>0</v>
      </c>
      <c r="Z823" s="275"/>
      <c r="AA823" s="276"/>
    </row>
    <row r="824" spans="1:27" s="21" customFormat="1" x14ac:dyDescent="0.25">
      <c r="A824" s="248" t="s">
        <v>94</v>
      </c>
      <c r="B824" s="249">
        <f>COUNT(A734:A823)</f>
        <v>0</v>
      </c>
      <c r="C824" s="89"/>
      <c r="D824" s="89"/>
      <c r="E824" s="89"/>
      <c r="F824" s="89"/>
      <c r="G824" s="90"/>
      <c r="H824" s="90">
        <f>SUM(H734:H823)</f>
        <v>0</v>
      </c>
      <c r="I824" s="89"/>
      <c r="J824" s="90"/>
      <c r="K824" s="89"/>
      <c r="L824" s="89"/>
      <c r="M824" s="89">
        <f t="shared" ref="M824:T824" si="55">SUM(M734:M823)</f>
        <v>0</v>
      </c>
      <c r="N824" s="89">
        <f t="shared" si="55"/>
        <v>0</v>
      </c>
      <c r="O824" s="89">
        <f t="shared" si="55"/>
        <v>0</v>
      </c>
      <c r="P824" s="89">
        <f t="shared" si="55"/>
        <v>0</v>
      </c>
      <c r="Q824" s="89">
        <f t="shared" si="55"/>
        <v>0</v>
      </c>
      <c r="R824" s="89">
        <f t="shared" si="55"/>
        <v>0</v>
      </c>
      <c r="S824" s="89">
        <f t="shared" si="55"/>
        <v>0</v>
      </c>
      <c r="T824" s="89">
        <f t="shared" si="55"/>
        <v>0</v>
      </c>
      <c r="U824" s="277" t="e">
        <f>AVERAGE(U734:U823)</f>
        <v>#REF!</v>
      </c>
      <c r="V824" s="89">
        <f>SUM(V734:V823)</f>
        <v>0</v>
      </c>
      <c r="W824" s="89">
        <f>SUM(W734:W823)</f>
        <v>0</v>
      </c>
      <c r="X824" s="89">
        <f>SUM(X734:X823)</f>
        <v>0</v>
      </c>
      <c r="Y824" s="89">
        <f>SUM(Y734:Y823)</f>
        <v>0</v>
      </c>
      <c r="Z824" s="89">
        <f>SUM(Z734:Z823)</f>
        <v>0</v>
      </c>
      <c r="AA824" s="277" t="e">
        <f>AVERAGE(AA734:AA823)</f>
        <v>#DIV/0!</v>
      </c>
    </row>
    <row r="825" spans="1:27" s="53" customFormat="1" ht="15.75" thickBot="1" x14ac:dyDescent="0.3">
      <c r="A825" s="98" t="s">
        <v>10</v>
      </c>
      <c r="B825" s="68">
        <f>+B733+B824</f>
        <v>0</v>
      </c>
      <c r="C825" s="70"/>
      <c r="D825" s="69"/>
      <c r="E825" s="69"/>
      <c r="F825" s="142"/>
      <c r="G825" s="280"/>
      <c r="H825" s="68">
        <f>+H733+H824</f>
        <v>0</v>
      </c>
      <c r="I825" s="51"/>
      <c r="J825" s="164"/>
      <c r="K825" s="165"/>
      <c r="L825" s="165"/>
      <c r="M825" s="51">
        <f>+M733+M824</f>
        <v>0</v>
      </c>
      <c r="N825" s="51">
        <f>+N733+N824</f>
        <v>0</v>
      </c>
      <c r="O825" s="208">
        <v>0.14510000000000001</v>
      </c>
      <c r="P825" s="51">
        <f>+P733+P824</f>
        <v>0</v>
      </c>
      <c r="Q825" s="51">
        <f>+Q733+Q824</f>
        <v>0</v>
      </c>
      <c r="R825" s="51">
        <f>+R733+R824</f>
        <v>0</v>
      </c>
      <c r="S825" s="51">
        <f>+S733+S824</f>
        <v>0</v>
      </c>
      <c r="T825" s="51">
        <f>+T733+T824</f>
        <v>0</v>
      </c>
      <c r="U825" s="177" t="e">
        <f>AVERAGE(U733,U824)</f>
        <v>#DIV/0!</v>
      </c>
      <c r="V825" s="51">
        <f>+V733+V824</f>
        <v>0</v>
      </c>
      <c r="W825" s="51">
        <f>+W733+W824</f>
        <v>0</v>
      </c>
      <c r="X825" s="51">
        <f>+X733+X824</f>
        <v>0</v>
      </c>
      <c r="Y825" s="51">
        <f>+Y733+Y824</f>
        <v>0</v>
      </c>
      <c r="Z825" s="51">
        <f>+Z733+Z824</f>
        <v>0</v>
      </c>
      <c r="AA825" s="177" t="e">
        <f>AVERAGE(AA733,AA824)</f>
        <v>#DIV/0!</v>
      </c>
    </row>
    <row r="826" spans="1:27" x14ac:dyDescent="0.25">
      <c r="A826" s="225"/>
      <c r="B826" s="226"/>
      <c r="C826" s="227"/>
      <c r="D826" s="228"/>
      <c r="E826" s="228"/>
      <c r="F826" s="229"/>
      <c r="G826" s="230"/>
      <c r="H826" s="231"/>
      <c r="I826" s="232">
        <f>IF(G826=Precios!$DZ$4,Precios!$EA$4,IF(G826=Precios!$DZ$5,Precios!$EA$5,IF(G826=Precios!$DZ$6,Precios!$EA$6,IF(G826=Precios!$DZ$7,Precios!$EA$7,IF(G826=Precios!$DZ$8,Precios!$EA$8,IF(G826=Precios!$DZ$9,Precios!$EA$9,IF(G826=Precios!$DZ$10,Precios!$EA$10,IF(G826=Precios!$DZ$11,Precios!$EA$11,IF(G826=Precios!$DZ$12,Precios!$EA$12,IF(G826=Precios!$DZ$1156,Precios!$EA$1156,IF(G826=Precios!$DZ$14,Precios!$EA$14,IF(G826=Precios!$DZ$15,Precios!$EA$15,IF(G826=Precios!$DZ$16,Precios!$EA$16,IF(G826=Precios!$DZ$17,Precios!$EA$17,IF(G826=Precios!$DZ$18,Precios!$EA$18,0)))))))))))))))</f>
        <v>0</v>
      </c>
      <c r="J826" s="230"/>
      <c r="K826" s="233">
        <f>+IF(J826=1,I826,IF(J826=2,I826*(1-Precios!$EF$3),0))</f>
        <v>0</v>
      </c>
      <c r="L826" s="233">
        <f t="shared" ref="L826:L850" si="56">H826*K826</f>
        <v>0</v>
      </c>
      <c r="M826" s="259">
        <f>+SUM(L826:L830)</f>
        <v>0</v>
      </c>
      <c r="N826" s="260">
        <f>+M826+P826+R826+S826</f>
        <v>0</v>
      </c>
      <c r="O826" s="261">
        <f>+IF(J826=1,N826*$O$825,0)</f>
        <v>0</v>
      </c>
      <c r="P826" s="262"/>
      <c r="Q826" s="263">
        <f>+N826-SUM(O826:P826)</f>
        <v>0</v>
      </c>
      <c r="R826" s="262"/>
      <c r="S826" s="262"/>
      <c r="T826" s="262"/>
      <c r="U826" s="264" t="e">
        <f>+(+O826+#REF!)/M826</f>
        <v>#REF!</v>
      </c>
      <c r="V826" s="265">
        <f>+Q826-SUM(R826:T826)</f>
        <v>0</v>
      </c>
      <c r="W826" s="266">
        <f>IF(J826=2,V826,0)</f>
        <v>0</v>
      </c>
      <c r="X826" s="267">
        <f>IF(J826=1,V826,0)</f>
        <v>0</v>
      </c>
      <c r="Y826" s="268">
        <f>IF(G826=Precios!$DZ$4,Precios!$EC$4,IF(G826=Precios!$DZ$5,Precios!$EC$5,IF(G826=Precios!$DZ$6,Precios!$EC$6,IF(G826=Precios!$DZ$7,Precios!$EC$7,IF(G826=Precios!$DZ$8,Precios!$EC$8,IF(G826=Precios!$DZ$9,Precios!$EC$9,IF(G826=Precios!$DZ$10,Precios!$EC$10,IF(G826=Precios!$DZ$11,Precios!$EC$11,IF(G826=Precios!$DZ$12,Precios!$EC$12,IF(G826=Precios!$DZ$1156,Precios!$EC$1156,IF(G826=Precios!$DZ$14,Precios!$EC$14,IF(G826=Precios!$DZ$15,Precios!$EC$15,IF(G826=Precios!$DZ$16,Precios!$EC$16,IF(G826=Precios!$DZ$17,Precios!$EC$17,IF(G826=Precios!$DZ$18,Precios!$EC$18,0)))))))))))))))*H826</f>
        <v>0</v>
      </c>
      <c r="Z826" s="269">
        <f>+V826-SUM(Y826:Y830)</f>
        <v>0</v>
      </c>
      <c r="AA826" s="270" t="e">
        <f>+Z826/M826</f>
        <v>#DIV/0!</v>
      </c>
    </row>
    <row r="827" spans="1:27" x14ac:dyDescent="0.25">
      <c r="A827" s="234"/>
      <c r="B827" s="40"/>
      <c r="C827" s="235"/>
      <c r="D827" s="42"/>
      <c r="E827" s="42"/>
      <c r="F827" s="42"/>
      <c r="G827" s="48"/>
      <c r="H827" s="50"/>
      <c r="I827" s="168">
        <f>IF(G827=Precios!$DZ$4,Precios!$EA$4,IF(G827=Precios!$DZ$5,Precios!$EA$5,IF(G827=Precios!$DZ$6,Precios!$EA$6,IF(G827=Precios!$DZ$7,Precios!$EA$7,IF(G827=Precios!$DZ$8,Precios!$EA$8,IF(G827=Precios!$DZ$9,Precios!$EA$9,IF(G827=Precios!$DZ$10,Precios!$EA$10,IF(G827=Precios!$DZ$11,Precios!$EA$11,IF(G827=Precios!$DZ$12,Precios!$EA$12,IF(G827=Precios!$DZ$1156,Precios!$EA$1156,IF(G827=Precios!$DZ$14,Precios!$EA$14,IF(G827=Precios!$DZ$15,Precios!$EA$15,IF(G827=Precios!$DZ$16,Precios!$EA$16,IF(G827=Precios!$DZ$17,Precios!$EA$17,IF(G827=Precios!$DZ$18,Precios!$EA$18,0)))))))))))))))</f>
        <v>0</v>
      </c>
      <c r="J827" s="50"/>
      <c r="K827" s="169">
        <f>+IF(J827=1,I827,IF(J827=2,I827*(1-Precios!$EF$3),0))</f>
        <v>0</v>
      </c>
      <c r="L827" s="169">
        <f t="shared" si="56"/>
        <v>0</v>
      </c>
      <c r="M827" s="49"/>
      <c r="N827" s="43"/>
      <c r="O827" s="43"/>
      <c r="P827" s="43"/>
      <c r="Q827" s="43"/>
      <c r="R827" s="43"/>
      <c r="S827" s="43"/>
      <c r="T827" s="43"/>
      <c r="U827" s="91"/>
      <c r="V827" s="43"/>
      <c r="W827" s="43"/>
      <c r="X827" s="43"/>
      <c r="Y827" s="38">
        <f>IF(G827=Precios!$DZ$4,Precios!$EC$4,IF(G827=Precios!$DZ$5,Precios!$EC$5,IF(G827=Precios!$DZ$6,Precios!$EC$6,IF(G827=Precios!$DZ$7,Precios!$EC$7,IF(G827=Precios!$DZ$8,Precios!$EC$8,IF(G827=Precios!$DZ$9,Precios!$EC$9,IF(G827=Precios!$DZ$10,Precios!$EC$10,IF(G827=Precios!$DZ$11,Precios!$EC$11,IF(G827=Precios!$DZ$12,Precios!$EC$12,IF(G827=Precios!$DZ$1156,Precios!$EC$1156,IF(G827=Precios!$DZ$14,Precios!$EC$14,IF(G827=Precios!$DZ$15,Precios!$EC$15,IF(G827=Precios!$DZ$16,Precios!$EC$16,IF(G827=Precios!$DZ$17,Precios!$EC$17,IF(G827=Precios!$DZ$18,Precios!$EC$18,0)))))))))))))))*H827</f>
        <v>0</v>
      </c>
      <c r="Z827" s="46"/>
      <c r="AA827" s="271"/>
    </row>
    <row r="828" spans="1:27" x14ac:dyDescent="0.25">
      <c r="A828" s="234"/>
      <c r="B828" s="40"/>
      <c r="C828" s="235"/>
      <c r="D828" s="42"/>
      <c r="E828" s="42"/>
      <c r="F828" s="42"/>
      <c r="G828" s="48"/>
      <c r="H828" s="50"/>
      <c r="I828" s="168">
        <f>IF(G828=Precios!$DZ$4,Precios!$EA$4,IF(G828=Precios!$DZ$5,Precios!$EA$5,IF(G828=Precios!$DZ$6,Precios!$EA$6,IF(G828=Precios!$DZ$7,Precios!$EA$7,IF(G828=Precios!$DZ$8,Precios!$EA$8,IF(G828=Precios!$DZ$9,Precios!$EA$9,IF(G828=Precios!$DZ$10,Precios!$EA$10,IF(G828=Precios!$DZ$11,Precios!$EA$11,IF(G828=Precios!$DZ$12,Precios!$EA$12,IF(G828=Precios!$DZ$1156,Precios!$EA$1156,IF(G828=Precios!$DZ$14,Precios!$EA$14,IF(G828=Precios!$DZ$15,Precios!$EA$15,IF(G828=Precios!$DZ$16,Precios!$EA$16,IF(G828=Precios!$DZ$17,Precios!$EA$17,IF(G828=Precios!$DZ$18,Precios!$EA$18,0)))))))))))))))</f>
        <v>0</v>
      </c>
      <c r="J828" s="50"/>
      <c r="K828" s="169">
        <f>+IF(J828=1,I828,IF(J828=2,I828*(1-Precios!$EF$3),0))</f>
        <v>0</v>
      </c>
      <c r="L828" s="169">
        <f t="shared" si="56"/>
        <v>0</v>
      </c>
      <c r="M828" s="49"/>
      <c r="N828" s="43"/>
      <c r="O828" s="43"/>
      <c r="P828" s="43"/>
      <c r="Q828" s="43"/>
      <c r="R828" s="43"/>
      <c r="S828" s="43"/>
      <c r="T828" s="43"/>
      <c r="U828" s="91"/>
      <c r="V828" s="43"/>
      <c r="W828" s="43"/>
      <c r="X828" s="43"/>
      <c r="Y828" s="38">
        <f>IF(G828=Precios!$DZ$4,Precios!$EC$4,IF(G828=Precios!$DZ$5,Precios!$EC$5,IF(G828=Precios!$DZ$6,Precios!$EC$6,IF(G828=Precios!$DZ$7,Precios!$EC$7,IF(G828=Precios!$DZ$8,Precios!$EC$8,IF(G828=Precios!$DZ$9,Precios!$EC$9,IF(G828=Precios!$DZ$10,Precios!$EC$10,IF(G828=Precios!$DZ$11,Precios!$EC$11,IF(G828=Precios!$DZ$12,Precios!$EC$12,IF(G828=Precios!$DZ$1156,Precios!$EC$1156,IF(G828=Precios!$DZ$14,Precios!$EC$14,IF(G828=Precios!$DZ$15,Precios!$EC$15,IF(G828=Precios!$DZ$16,Precios!$EC$16,IF(G828=Precios!$DZ$17,Precios!$EC$17,IF(G828=Precios!$DZ$18,Precios!$EC$18,0)))))))))))))))*H828</f>
        <v>0</v>
      </c>
      <c r="Z828" s="46"/>
      <c r="AA828" s="271"/>
    </row>
    <row r="829" spans="1:27" x14ac:dyDescent="0.25">
      <c r="A829" s="234"/>
      <c r="B829" s="40"/>
      <c r="C829" s="235"/>
      <c r="D829" s="42"/>
      <c r="E829" s="42"/>
      <c r="F829" s="42"/>
      <c r="G829" s="48"/>
      <c r="H829" s="50"/>
      <c r="I829" s="168">
        <f>IF(G829=Precios!$DZ$4,Precios!$EA$4,IF(G829=Precios!$DZ$5,Precios!$EA$5,IF(G829=Precios!$DZ$6,Precios!$EA$6,IF(G829=Precios!$DZ$7,Precios!$EA$7,IF(G829=Precios!$DZ$8,Precios!$EA$8,IF(G829=Precios!$DZ$9,Precios!$EA$9,IF(G829=Precios!$DZ$10,Precios!$EA$10,IF(G829=Precios!$DZ$11,Precios!$EA$11,IF(G829=Precios!$DZ$12,Precios!$EA$12,IF(G829=Precios!$DZ$1156,Precios!$EA$1156,IF(G829=Precios!$DZ$14,Precios!$EA$14,IF(G829=Precios!$DZ$15,Precios!$EA$15,IF(G829=Precios!$DZ$16,Precios!$EA$16,IF(G829=Precios!$DZ$17,Precios!$EA$17,IF(G829=Precios!$DZ$18,Precios!$EA$18,0)))))))))))))))</f>
        <v>0</v>
      </c>
      <c r="J829" s="50"/>
      <c r="K829" s="169">
        <f>+IF(J829=1,I829,IF(J829=2,I829*(1-Precios!$EF$3),0))</f>
        <v>0</v>
      </c>
      <c r="L829" s="169">
        <f t="shared" si="56"/>
        <v>0</v>
      </c>
      <c r="M829" s="49"/>
      <c r="N829" s="43"/>
      <c r="O829" s="43"/>
      <c r="P829" s="43"/>
      <c r="Q829" s="43"/>
      <c r="R829" s="43"/>
      <c r="S829" s="43"/>
      <c r="T829" s="43"/>
      <c r="U829" s="91"/>
      <c r="V829" s="43"/>
      <c r="W829" s="43"/>
      <c r="X829" s="43"/>
      <c r="Y829" s="38">
        <f>IF(G829=Precios!$DZ$4,Precios!$EC$4,IF(G829=Precios!$DZ$5,Precios!$EC$5,IF(G829=Precios!$DZ$6,Precios!$EC$6,IF(G829=Precios!$DZ$7,Precios!$EC$7,IF(G829=Precios!$DZ$8,Precios!$EC$8,IF(G829=Precios!$DZ$9,Precios!$EC$9,IF(G829=Precios!$DZ$10,Precios!$EC$10,IF(G829=Precios!$DZ$11,Precios!$EC$11,IF(G829=Precios!$DZ$12,Precios!$EC$12,IF(G829=Precios!$DZ$1156,Precios!$EC$1156,IF(G829=Precios!$DZ$14,Precios!$EC$14,IF(G829=Precios!$DZ$15,Precios!$EC$15,IF(G829=Precios!$DZ$16,Precios!$EC$16,IF(G829=Precios!$DZ$17,Precios!$EC$17,IF(G829=Precios!$DZ$18,Precios!$EC$18,0)))))))))))))))*H829</f>
        <v>0</v>
      </c>
      <c r="Z829" s="46"/>
      <c r="AA829" s="271"/>
    </row>
    <row r="830" spans="1:27" ht="15.75" thickBot="1" x14ac:dyDescent="0.3">
      <c r="A830" s="236"/>
      <c r="B830" s="237"/>
      <c r="C830" s="238"/>
      <c r="D830" s="239"/>
      <c r="E830" s="239"/>
      <c r="F830" s="239"/>
      <c r="G830" s="240"/>
      <c r="H830" s="241"/>
      <c r="I830" s="242">
        <f>IF(G830=Precios!$DZ$4,Precios!$EA$4,IF(G830=Precios!$DZ$5,Precios!$EA$5,IF(G830=Precios!$DZ$6,Precios!$EA$6,IF(G830=Precios!$DZ$7,Precios!$EA$7,IF(G830=Precios!$DZ$8,Precios!$EA$8,IF(G830=Precios!$DZ$9,Precios!$EA$9,IF(G830=Precios!$DZ$10,Precios!$EA$10,IF(G830=Precios!$DZ$11,Precios!$EA$11,IF(G830=Precios!$DZ$12,Precios!$EA$12,IF(G830=Precios!$DZ$1156,Precios!$EA$1156,IF(G830=Precios!$DZ$14,Precios!$EA$14,IF(G830=Precios!$DZ$15,Precios!$EA$15,IF(G830=Precios!$DZ$16,Precios!$EA$16,IF(G830=Precios!$DZ$17,Precios!$EA$17,IF(G830=Precios!$DZ$18,Precios!$EA$18,0)))))))))))))))</f>
        <v>0</v>
      </c>
      <c r="J830" s="241"/>
      <c r="K830" s="243">
        <f>+IF(J830=1,I830,IF(J830=2,I830*(1-Precios!$EF$3),0))</f>
        <v>0</v>
      </c>
      <c r="L830" s="243">
        <f t="shared" si="56"/>
        <v>0</v>
      </c>
      <c r="M830" s="272"/>
      <c r="N830" s="273"/>
      <c r="O830" s="273"/>
      <c r="P830" s="273"/>
      <c r="Q830" s="273"/>
      <c r="R830" s="273"/>
      <c r="S830" s="273"/>
      <c r="T830" s="273"/>
      <c r="U830" s="274"/>
      <c r="V830" s="273"/>
      <c r="W830" s="273"/>
      <c r="X830" s="273"/>
      <c r="Y830" s="281">
        <f>IF(G830=Precios!$DZ$4,Precios!$EC$4,IF(G830=Precios!$DZ$5,Precios!$EC$5,IF(G830=Precios!$DZ$6,Precios!$EC$6,IF(G830=Precios!$DZ$7,Precios!$EC$7,IF(G830=Precios!$DZ$8,Precios!$EC$8,IF(G830=Precios!$DZ$9,Precios!$EC$9,IF(G830=Precios!$DZ$10,Precios!$EC$10,IF(G830=Precios!$DZ$11,Precios!$EC$11,IF(G830=Precios!$DZ$12,Precios!$EC$12,IF(G830=Precios!$DZ$1156,Precios!$EC$1156,IF(G830=Precios!$DZ$14,Precios!$EC$14,IF(G830=Precios!$DZ$15,Precios!$EC$15,IF(G830=Precios!$DZ$16,Precios!$EC$16,IF(G830=Precios!$DZ$17,Precios!$EC$17,IF(G830=Precios!$DZ$18,Precios!$EC$18,0)))))))))))))))*H830</f>
        <v>0</v>
      </c>
      <c r="Z830" s="275"/>
      <c r="AA830" s="276"/>
    </row>
    <row r="831" spans="1:27" x14ac:dyDescent="0.25">
      <c r="A831" s="278"/>
      <c r="B831" s="201"/>
      <c r="C831" s="219"/>
      <c r="D831" s="220"/>
      <c r="E831" s="220"/>
      <c r="F831" s="221"/>
      <c r="G831" s="222"/>
      <c r="H831" s="223"/>
      <c r="I831" s="232">
        <f>IF(G831=Precios!$DZ$4,Precios!$EA$4,IF(G831=Precios!$DZ$5,Precios!$EA$5,IF(G831=Precios!$DZ$6,Precios!$EA$6,IF(G831=Precios!$DZ$7,Precios!$EA$7,IF(G831=Precios!$DZ$8,Precios!$EA$8,IF(G831=Precios!$DZ$9,Precios!$EA$9,IF(G831=Precios!$DZ$10,Precios!$EA$10,IF(G831=Precios!$DZ$11,Precios!$EA$11,IF(G831=Precios!$DZ$12,Precios!$EA$12,IF(G831=Precios!$DZ$1156,Precios!$EA$1156,IF(G831=Precios!$DZ$14,Precios!$EA$14,IF(G831=Precios!$DZ$15,Precios!$EA$15,IF(G831=Precios!$DZ$16,Precios!$EA$16,IF(G831=Precios!$DZ$17,Precios!$EA$17,IF(G831=Precios!$DZ$18,Precios!$EA$18,0)))))))))))))))</f>
        <v>0</v>
      </c>
      <c r="J831" s="222"/>
      <c r="K831" s="224">
        <f>+IF(J831=1,I831,IF(J831=2,I831*(1-Precios!$EF$3),0))</f>
        <v>0</v>
      </c>
      <c r="L831" s="224">
        <f t="shared" si="56"/>
        <v>0</v>
      </c>
      <c r="M831" s="251">
        <f>+SUM(L831:L835)</f>
        <v>0</v>
      </c>
      <c r="N831" s="252">
        <f>+M831+P831+R831+S831</f>
        <v>0</v>
      </c>
      <c r="O831" s="253">
        <f>+IF(J831=1,N831*$O$825,0)</f>
        <v>0</v>
      </c>
      <c r="P831" s="39"/>
      <c r="Q831" s="29">
        <f>+N831-SUM(O831:P831)</f>
        <v>0</v>
      </c>
      <c r="R831" s="39"/>
      <c r="S831" s="39"/>
      <c r="T831" s="39"/>
      <c r="U831" s="254" t="e">
        <f>+(+O831+#REF!)/M831</f>
        <v>#REF!</v>
      </c>
      <c r="V831" s="255">
        <f>+Q831-SUM(R831:T831)</f>
        <v>0</v>
      </c>
      <c r="W831" s="256">
        <f>IF(J831=2,V831,0)</f>
        <v>0</v>
      </c>
      <c r="X831" s="257">
        <f>IF(J831=1,V831,0)</f>
        <v>0</v>
      </c>
      <c r="Y831" s="268">
        <f>IF(G831=Precios!$DZ$4,Precios!$EC$4,IF(G831=Precios!$DZ$5,Precios!$EC$5,IF(G831=Precios!$DZ$6,Precios!$EC$6,IF(G831=Precios!$DZ$7,Precios!$EC$7,IF(G831=Precios!$DZ$8,Precios!$EC$8,IF(G831=Precios!$DZ$9,Precios!$EC$9,IF(G831=Precios!$DZ$10,Precios!$EC$10,IF(G831=Precios!$DZ$11,Precios!$EC$11,IF(G831=Precios!$DZ$12,Precios!$EC$12,IF(G831=Precios!$DZ$1156,Precios!$EC$1156,IF(G831=Precios!$DZ$14,Precios!$EC$14,IF(G831=Precios!$DZ$15,Precios!$EC$15,IF(G831=Precios!$DZ$16,Precios!$EC$16,IF(G831=Precios!$DZ$17,Precios!$EC$17,IF(G831=Precios!$DZ$18,Precios!$EC$18,0)))))))))))))))*H831</f>
        <v>0</v>
      </c>
      <c r="Z831" s="258">
        <f>+V831-SUM(Y831:Y835)</f>
        <v>0</v>
      </c>
      <c r="AA831" s="279" t="e">
        <f>+Z831/M831</f>
        <v>#DIV/0!</v>
      </c>
    </row>
    <row r="832" spans="1:27" x14ac:dyDescent="0.25">
      <c r="A832" s="234"/>
      <c r="B832" s="40"/>
      <c r="C832" s="41"/>
      <c r="D832" s="42"/>
      <c r="E832" s="42"/>
      <c r="F832" s="42"/>
      <c r="G832" s="48"/>
      <c r="H832" s="50"/>
      <c r="I832" s="168">
        <f>IF(G832=Precios!$DZ$4,Precios!$EA$4,IF(G832=Precios!$DZ$5,Precios!$EA$5,IF(G832=Precios!$DZ$6,Precios!$EA$6,IF(G832=Precios!$DZ$7,Precios!$EA$7,IF(G832=Precios!$DZ$8,Precios!$EA$8,IF(G832=Precios!$DZ$9,Precios!$EA$9,IF(G832=Precios!$DZ$10,Precios!$EA$10,IF(G832=Precios!$DZ$11,Precios!$EA$11,IF(G832=Precios!$DZ$12,Precios!$EA$12,IF(G832=Precios!$DZ$1156,Precios!$EA$1156,IF(G832=Precios!$DZ$14,Precios!$EA$14,IF(G832=Precios!$DZ$15,Precios!$EA$15,IF(G832=Precios!$DZ$16,Precios!$EA$16,IF(G832=Precios!$DZ$17,Precios!$EA$17,IF(G832=Precios!$DZ$18,Precios!$EA$18,0)))))))))))))))</f>
        <v>0</v>
      </c>
      <c r="J832" s="50"/>
      <c r="K832" s="169">
        <f>+IF(J832=1,I832,IF(J832=2,I832*(1-Precios!$EF$3),0))</f>
        <v>0</v>
      </c>
      <c r="L832" s="169">
        <f t="shared" si="56"/>
        <v>0</v>
      </c>
      <c r="M832" s="49"/>
      <c r="N832" s="43"/>
      <c r="O832" s="43"/>
      <c r="P832" s="43"/>
      <c r="Q832" s="43"/>
      <c r="R832" s="43"/>
      <c r="S832" s="43"/>
      <c r="T832" s="43"/>
      <c r="U832" s="91"/>
      <c r="V832" s="43"/>
      <c r="W832" s="43"/>
      <c r="X832" s="43"/>
      <c r="Y832" s="38">
        <f>IF(G832=Precios!$DZ$4,Precios!$EC$4,IF(G832=Precios!$DZ$5,Precios!$EC$5,IF(G832=Precios!$DZ$6,Precios!$EC$6,IF(G832=Precios!$DZ$7,Precios!$EC$7,IF(G832=Precios!$DZ$8,Precios!$EC$8,IF(G832=Precios!$DZ$9,Precios!$EC$9,IF(G832=Precios!$DZ$10,Precios!$EC$10,IF(G832=Precios!$DZ$11,Precios!$EC$11,IF(G832=Precios!$DZ$12,Precios!$EC$12,IF(G832=Precios!$DZ$1156,Precios!$EC$1156,IF(G832=Precios!$DZ$14,Precios!$EC$14,IF(G832=Precios!$DZ$15,Precios!$EC$15,IF(G832=Precios!$DZ$16,Precios!$EC$16,IF(G832=Precios!$DZ$17,Precios!$EC$17,IF(G832=Precios!$DZ$18,Precios!$EC$18,0)))))))))))))))*H832</f>
        <v>0</v>
      </c>
      <c r="Z832" s="46"/>
      <c r="AA832" s="271"/>
    </row>
    <row r="833" spans="1:27" x14ac:dyDescent="0.25">
      <c r="A833" s="234"/>
      <c r="B833" s="40"/>
      <c r="C833" s="41"/>
      <c r="D833" s="42"/>
      <c r="E833" s="42"/>
      <c r="F833" s="42"/>
      <c r="G833" s="48"/>
      <c r="H833" s="50"/>
      <c r="I833" s="168">
        <f>IF(G833=Precios!$DZ$4,Precios!$EA$4,IF(G833=Precios!$DZ$5,Precios!$EA$5,IF(G833=Precios!$DZ$6,Precios!$EA$6,IF(G833=Precios!$DZ$7,Precios!$EA$7,IF(G833=Precios!$DZ$8,Precios!$EA$8,IF(G833=Precios!$DZ$9,Precios!$EA$9,IF(G833=Precios!$DZ$10,Precios!$EA$10,IF(G833=Precios!$DZ$11,Precios!$EA$11,IF(G833=Precios!$DZ$12,Precios!$EA$12,IF(G833=Precios!$DZ$1156,Precios!$EA$1156,IF(G833=Precios!$DZ$14,Precios!$EA$14,IF(G833=Precios!$DZ$15,Precios!$EA$15,IF(G833=Precios!$DZ$16,Precios!$EA$16,IF(G833=Precios!$DZ$17,Precios!$EA$17,IF(G833=Precios!$DZ$18,Precios!$EA$18,0)))))))))))))))</f>
        <v>0</v>
      </c>
      <c r="J833" s="50"/>
      <c r="K833" s="169">
        <f>+IF(J833=1,I833,IF(J833=2,I833*(1-Precios!$EF$3),0))</f>
        <v>0</v>
      </c>
      <c r="L833" s="169">
        <f t="shared" si="56"/>
        <v>0</v>
      </c>
      <c r="M833" s="49"/>
      <c r="N833" s="43"/>
      <c r="O833" s="43"/>
      <c r="P833" s="43"/>
      <c r="Q833" s="43"/>
      <c r="R833" s="43"/>
      <c r="S833" s="43"/>
      <c r="T833" s="43"/>
      <c r="U833" s="91"/>
      <c r="V833" s="43"/>
      <c r="W833" s="43"/>
      <c r="X833" s="43"/>
      <c r="Y833" s="38">
        <f>IF(G833=Precios!$DZ$4,Precios!$EC$4,IF(G833=Precios!$DZ$5,Precios!$EC$5,IF(G833=Precios!$DZ$6,Precios!$EC$6,IF(G833=Precios!$DZ$7,Precios!$EC$7,IF(G833=Precios!$DZ$8,Precios!$EC$8,IF(G833=Precios!$DZ$9,Precios!$EC$9,IF(G833=Precios!$DZ$10,Precios!$EC$10,IF(G833=Precios!$DZ$11,Precios!$EC$11,IF(G833=Precios!$DZ$12,Precios!$EC$12,IF(G833=Precios!$DZ$1156,Precios!$EC$1156,IF(G833=Precios!$DZ$14,Precios!$EC$14,IF(G833=Precios!$DZ$15,Precios!$EC$15,IF(G833=Precios!$DZ$16,Precios!$EC$16,IF(G833=Precios!$DZ$17,Precios!$EC$17,IF(G833=Precios!$DZ$18,Precios!$EC$18,0)))))))))))))))*H833</f>
        <v>0</v>
      </c>
      <c r="Z833" s="46"/>
      <c r="AA833" s="271"/>
    </row>
    <row r="834" spans="1:27" x14ac:dyDescent="0.25">
      <c r="A834" s="234"/>
      <c r="B834" s="40"/>
      <c r="C834" s="41"/>
      <c r="D834" s="42"/>
      <c r="E834" s="42"/>
      <c r="F834" s="42"/>
      <c r="G834" s="48"/>
      <c r="H834" s="50"/>
      <c r="I834" s="168">
        <f>IF(G834=Precios!$DZ$4,Precios!$EA$4,IF(G834=Precios!$DZ$5,Precios!$EA$5,IF(G834=Precios!$DZ$6,Precios!$EA$6,IF(G834=Precios!$DZ$7,Precios!$EA$7,IF(G834=Precios!$DZ$8,Precios!$EA$8,IF(G834=Precios!$DZ$9,Precios!$EA$9,IF(G834=Precios!$DZ$10,Precios!$EA$10,IF(G834=Precios!$DZ$11,Precios!$EA$11,IF(G834=Precios!$DZ$12,Precios!$EA$12,IF(G834=Precios!$DZ$1156,Precios!$EA$1156,IF(G834=Precios!$DZ$14,Precios!$EA$14,IF(G834=Precios!$DZ$15,Precios!$EA$15,IF(G834=Precios!$DZ$16,Precios!$EA$16,IF(G834=Precios!$DZ$17,Precios!$EA$17,IF(G834=Precios!$DZ$18,Precios!$EA$18,0)))))))))))))))</f>
        <v>0</v>
      </c>
      <c r="J834" s="50"/>
      <c r="K834" s="169">
        <f>+IF(J834=1,I834,IF(J834=2,I834*(1-Precios!$EF$3),0))</f>
        <v>0</v>
      </c>
      <c r="L834" s="169">
        <f t="shared" si="56"/>
        <v>0</v>
      </c>
      <c r="M834" s="49"/>
      <c r="N834" s="43"/>
      <c r="O834" s="43"/>
      <c r="P834" s="43"/>
      <c r="Q834" s="43"/>
      <c r="R834" s="43"/>
      <c r="S834" s="43"/>
      <c r="T834" s="43"/>
      <c r="U834" s="91"/>
      <c r="V834" s="43"/>
      <c r="W834" s="43"/>
      <c r="X834" s="43"/>
      <c r="Y834" s="38">
        <f>IF(G834=Precios!$DZ$4,Precios!$EC$4,IF(G834=Precios!$DZ$5,Precios!$EC$5,IF(G834=Precios!$DZ$6,Precios!$EC$6,IF(G834=Precios!$DZ$7,Precios!$EC$7,IF(G834=Precios!$DZ$8,Precios!$EC$8,IF(G834=Precios!$DZ$9,Precios!$EC$9,IF(G834=Precios!$DZ$10,Precios!$EC$10,IF(G834=Precios!$DZ$11,Precios!$EC$11,IF(G834=Precios!$DZ$12,Precios!$EC$12,IF(G834=Precios!$DZ$1156,Precios!$EC$1156,IF(G834=Precios!$DZ$14,Precios!$EC$14,IF(G834=Precios!$DZ$15,Precios!$EC$15,IF(G834=Precios!$DZ$16,Precios!$EC$16,IF(G834=Precios!$DZ$17,Precios!$EC$17,IF(G834=Precios!$DZ$18,Precios!$EC$18,0)))))))))))))))*H834</f>
        <v>0</v>
      </c>
      <c r="Z834" s="46"/>
      <c r="AA834" s="271"/>
    </row>
    <row r="835" spans="1:27" ht="15.75" thickBot="1" x14ac:dyDescent="0.3">
      <c r="A835" s="234"/>
      <c r="B835" s="40"/>
      <c r="C835" s="41"/>
      <c r="D835" s="42"/>
      <c r="E835" s="42"/>
      <c r="F835" s="42"/>
      <c r="G835" s="244"/>
      <c r="H835" s="245"/>
      <c r="I835" s="242">
        <f>IF(G835=Precios!$DZ$4,Precios!$EA$4,IF(G835=Precios!$DZ$5,Precios!$EA$5,IF(G835=Precios!$DZ$6,Precios!$EA$6,IF(G835=Precios!$DZ$7,Precios!$EA$7,IF(G835=Precios!$DZ$8,Precios!$EA$8,IF(G835=Precios!$DZ$9,Precios!$EA$9,IF(G835=Precios!$DZ$10,Precios!$EA$10,IF(G835=Precios!$DZ$11,Precios!$EA$11,IF(G835=Precios!$DZ$12,Precios!$EA$12,IF(G835=Precios!$DZ$1156,Precios!$EA$1156,IF(G835=Precios!$DZ$14,Precios!$EA$14,IF(G835=Precios!$DZ$15,Precios!$EA$15,IF(G835=Precios!$DZ$16,Precios!$EA$16,IF(G835=Precios!$DZ$17,Precios!$EA$17,IF(G835=Precios!$DZ$18,Precios!$EA$18,0)))))))))))))))</f>
        <v>0</v>
      </c>
      <c r="J835" s="245"/>
      <c r="K835" s="246">
        <f>+IF(J835=1,I835,IF(J835=2,I835*(1-Precios!$EF$3),0))</f>
        <v>0</v>
      </c>
      <c r="L835" s="246">
        <f t="shared" si="56"/>
        <v>0</v>
      </c>
      <c r="M835" s="49"/>
      <c r="N835" s="43"/>
      <c r="O835" s="43"/>
      <c r="P835" s="43"/>
      <c r="Q835" s="43"/>
      <c r="R835" s="43"/>
      <c r="S835" s="43"/>
      <c r="T835" s="43"/>
      <c r="U835" s="91"/>
      <c r="V835" s="43"/>
      <c r="W835" s="43"/>
      <c r="X835" s="43"/>
      <c r="Y835" s="281">
        <f>IF(G835=Precios!$DZ$4,Precios!$EC$4,IF(G835=Precios!$DZ$5,Precios!$EC$5,IF(G835=Precios!$DZ$6,Precios!$EC$6,IF(G835=Precios!$DZ$7,Precios!$EC$7,IF(G835=Precios!$DZ$8,Precios!$EC$8,IF(G835=Precios!$DZ$9,Precios!$EC$9,IF(G835=Precios!$DZ$10,Precios!$EC$10,IF(G835=Precios!$DZ$11,Precios!$EC$11,IF(G835=Precios!$DZ$12,Precios!$EC$12,IF(G835=Precios!$DZ$1156,Precios!$EC$1156,IF(G835=Precios!$DZ$14,Precios!$EC$14,IF(G835=Precios!$DZ$15,Precios!$EC$15,IF(G835=Precios!$DZ$16,Precios!$EC$16,IF(G835=Precios!$DZ$17,Precios!$EC$17,IF(G835=Precios!$DZ$18,Precios!$EC$18,0)))))))))))))))*H835</f>
        <v>0</v>
      </c>
      <c r="Z835" s="46"/>
      <c r="AA835" s="271"/>
    </row>
    <row r="836" spans="1:27" x14ac:dyDescent="0.25">
      <c r="A836" s="225"/>
      <c r="B836" s="226"/>
      <c r="C836" s="227"/>
      <c r="D836" s="228"/>
      <c r="E836" s="228"/>
      <c r="F836" s="228"/>
      <c r="G836" s="230"/>
      <c r="H836" s="231"/>
      <c r="I836" s="232">
        <f>IF(G836=Precios!$DZ$4,Precios!$EA$4,IF(G836=Precios!$DZ$5,Precios!$EA$5,IF(G836=Precios!$DZ$6,Precios!$EA$6,IF(G836=Precios!$DZ$7,Precios!$EA$7,IF(G836=Precios!$DZ$8,Precios!$EA$8,IF(G836=Precios!$DZ$9,Precios!$EA$9,IF(G836=Precios!$DZ$10,Precios!$EA$10,IF(G836=Precios!$DZ$11,Precios!$EA$11,IF(G836=Precios!$DZ$12,Precios!$EA$12,IF(G836=Precios!$DZ$1156,Precios!$EA$1156,IF(G836=Precios!$DZ$14,Precios!$EA$14,IF(G836=Precios!$DZ$15,Precios!$EA$15,IF(G836=Precios!$DZ$16,Precios!$EA$16,IF(G836=Precios!$DZ$17,Precios!$EA$17,IF(G836=Precios!$DZ$18,Precios!$EA$18,0)))))))))))))))</f>
        <v>0</v>
      </c>
      <c r="J836" s="230"/>
      <c r="K836" s="233">
        <f>+IF(J836=1,I836,IF(J836=2,I836*(1-Precios!$EF$3),0))</f>
        <v>0</v>
      </c>
      <c r="L836" s="233">
        <f t="shared" si="56"/>
        <v>0</v>
      </c>
      <c r="M836" s="259">
        <f>+SUM(L836:L840)</f>
        <v>0</v>
      </c>
      <c r="N836" s="260">
        <f>+M836+P836+R836+S836</f>
        <v>0</v>
      </c>
      <c r="O836" s="261">
        <f>+IF(J836=1,N836*$O$825,0)</f>
        <v>0</v>
      </c>
      <c r="P836" s="262"/>
      <c r="Q836" s="263">
        <f>+N836-SUM(O836:P836)</f>
        <v>0</v>
      </c>
      <c r="R836" s="262"/>
      <c r="S836" s="262"/>
      <c r="T836" s="262"/>
      <c r="U836" s="264" t="e">
        <f>+(+O836+#REF!)/M836</f>
        <v>#REF!</v>
      </c>
      <c r="V836" s="265">
        <f>+Q836-SUM(R836:T836)</f>
        <v>0</v>
      </c>
      <c r="W836" s="266">
        <f>IF(J836=2,V836,0)</f>
        <v>0</v>
      </c>
      <c r="X836" s="267">
        <f>IF(J836=1,V836,0)</f>
        <v>0</v>
      </c>
      <c r="Y836" s="268">
        <f>IF(G836=Precios!$DZ$4,Precios!$EC$4,IF(G836=Precios!$DZ$5,Precios!$EC$5,IF(G836=Precios!$DZ$6,Precios!$EC$6,IF(G836=Precios!$DZ$7,Precios!$EC$7,IF(G836=Precios!$DZ$8,Precios!$EC$8,IF(G836=Precios!$DZ$9,Precios!$EC$9,IF(G836=Precios!$DZ$10,Precios!$EC$10,IF(G836=Precios!$DZ$11,Precios!$EC$11,IF(G836=Precios!$DZ$12,Precios!$EC$12,IF(G836=Precios!$DZ$1156,Precios!$EC$1156,IF(G836=Precios!$DZ$14,Precios!$EC$14,IF(G836=Precios!$DZ$15,Precios!$EC$15,IF(G836=Precios!$DZ$16,Precios!$EC$16,IF(G836=Precios!$DZ$17,Precios!$EC$17,IF(G836=Precios!$DZ$18,Precios!$EC$18,0)))))))))))))))*H836</f>
        <v>0</v>
      </c>
      <c r="Z836" s="269">
        <f>+V836-SUM(Y836:Y840)</f>
        <v>0</v>
      </c>
      <c r="AA836" s="270" t="e">
        <f>+Z836/M836</f>
        <v>#DIV/0!</v>
      </c>
    </row>
    <row r="837" spans="1:27" x14ac:dyDescent="0.25">
      <c r="A837" s="234"/>
      <c r="B837" s="40"/>
      <c r="C837" s="41"/>
      <c r="D837" s="42"/>
      <c r="E837" s="42"/>
      <c r="F837" s="42"/>
      <c r="G837" s="48"/>
      <c r="H837" s="50"/>
      <c r="I837" s="168">
        <f>IF(G837=Precios!$DZ$4,Precios!$EA$4,IF(G837=Precios!$DZ$5,Precios!$EA$5,IF(G837=Precios!$DZ$6,Precios!$EA$6,IF(G837=Precios!$DZ$7,Precios!$EA$7,IF(G837=Precios!$DZ$8,Precios!$EA$8,IF(G837=Precios!$DZ$9,Precios!$EA$9,IF(G837=Precios!$DZ$10,Precios!$EA$10,IF(G837=Precios!$DZ$11,Precios!$EA$11,IF(G837=Precios!$DZ$12,Precios!$EA$12,IF(G837=Precios!$DZ$1156,Precios!$EA$1156,IF(G837=Precios!$DZ$14,Precios!$EA$14,IF(G837=Precios!$DZ$15,Precios!$EA$15,IF(G837=Precios!$DZ$16,Precios!$EA$16,IF(G837=Precios!$DZ$17,Precios!$EA$17,IF(G837=Precios!$DZ$18,Precios!$EA$18,0)))))))))))))))</f>
        <v>0</v>
      </c>
      <c r="J837" s="50"/>
      <c r="K837" s="169">
        <f>+IF(J837=1,I837,IF(J837=2,I837*(1-Precios!$EF$3),0))</f>
        <v>0</v>
      </c>
      <c r="L837" s="169">
        <f t="shared" si="56"/>
        <v>0</v>
      </c>
      <c r="M837" s="49"/>
      <c r="N837" s="43"/>
      <c r="O837" s="43"/>
      <c r="P837" s="43"/>
      <c r="Q837" s="43"/>
      <c r="R837" s="43"/>
      <c r="S837" s="43"/>
      <c r="T837" s="43"/>
      <c r="U837" s="91"/>
      <c r="V837" s="43"/>
      <c r="W837" s="43"/>
      <c r="X837" s="43"/>
      <c r="Y837" s="38">
        <f>IF(G837=Precios!$DZ$4,Precios!$EC$4,IF(G837=Precios!$DZ$5,Precios!$EC$5,IF(G837=Precios!$DZ$6,Precios!$EC$6,IF(G837=Precios!$DZ$7,Precios!$EC$7,IF(G837=Precios!$DZ$8,Precios!$EC$8,IF(G837=Precios!$DZ$9,Precios!$EC$9,IF(G837=Precios!$DZ$10,Precios!$EC$10,IF(G837=Precios!$DZ$11,Precios!$EC$11,IF(G837=Precios!$DZ$12,Precios!$EC$12,IF(G837=Precios!$DZ$1156,Precios!$EC$1156,IF(G837=Precios!$DZ$14,Precios!$EC$14,IF(G837=Precios!$DZ$15,Precios!$EC$15,IF(G837=Precios!$DZ$16,Precios!$EC$16,IF(G837=Precios!$DZ$17,Precios!$EC$17,IF(G837=Precios!$DZ$18,Precios!$EC$18,0)))))))))))))))*H837</f>
        <v>0</v>
      </c>
      <c r="Z837" s="46"/>
      <c r="AA837" s="271"/>
    </row>
    <row r="838" spans="1:27" x14ac:dyDescent="0.25">
      <c r="A838" s="234"/>
      <c r="B838" s="40"/>
      <c r="C838" s="41"/>
      <c r="D838" s="42"/>
      <c r="E838" s="42"/>
      <c r="F838" s="42"/>
      <c r="G838" s="48"/>
      <c r="H838" s="50"/>
      <c r="I838" s="168">
        <f>IF(G838=Precios!$DZ$4,Precios!$EA$4,IF(G838=Precios!$DZ$5,Precios!$EA$5,IF(G838=Precios!$DZ$6,Precios!$EA$6,IF(G838=Precios!$DZ$7,Precios!$EA$7,IF(G838=Precios!$DZ$8,Precios!$EA$8,IF(G838=Precios!$DZ$9,Precios!$EA$9,IF(G838=Precios!$DZ$10,Precios!$EA$10,IF(G838=Precios!$DZ$11,Precios!$EA$11,IF(G838=Precios!$DZ$12,Precios!$EA$12,IF(G838=Precios!$DZ$1156,Precios!$EA$1156,IF(G838=Precios!$DZ$14,Precios!$EA$14,IF(G838=Precios!$DZ$15,Precios!$EA$15,IF(G838=Precios!$DZ$16,Precios!$EA$16,IF(G838=Precios!$DZ$17,Precios!$EA$17,IF(G838=Precios!$DZ$18,Precios!$EA$18,0)))))))))))))))</f>
        <v>0</v>
      </c>
      <c r="J838" s="50"/>
      <c r="K838" s="169">
        <f>+IF(J838=1,I838,IF(J838=2,I838*(1-Precios!$EF$3),0))</f>
        <v>0</v>
      </c>
      <c r="L838" s="169">
        <f t="shared" si="56"/>
        <v>0</v>
      </c>
      <c r="M838" s="49"/>
      <c r="N838" s="43"/>
      <c r="O838" s="43"/>
      <c r="P838" s="43"/>
      <c r="Q838" s="43"/>
      <c r="R838" s="43"/>
      <c r="S838" s="43"/>
      <c r="T838" s="43"/>
      <c r="U838" s="91"/>
      <c r="V838" s="43"/>
      <c r="W838" s="43"/>
      <c r="X838" s="43"/>
      <c r="Y838" s="38">
        <f>IF(G838=Precios!$DZ$4,Precios!$EC$4,IF(G838=Precios!$DZ$5,Precios!$EC$5,IF(G838=Precios!$DZ$6,Precios!$EC$6,IF(G838=Precios!$DZ$7,Precios!$EC$7,IF(G838=Precios!$DZ$8,Precios!$EC$8,IF(G838=Precios!$DZ$9,Precios!$EC$9,IF(G838=Precios!$DZ$10,Precios!$EC$10,IF(G838=Precios!$DZ$11,Precios!$EC$11,IF(G838=Precios!$DZ$12,Precios!$EC$12,IF(G838=Precios!$DZ$1156,Precios!$EC$1156,IF(G838=Precios!$DZ$14,Precios!$EC$14,IF(G838=Precios!$DZ$15,Precios!$EC$15,IF(G838=Precios!$DZ$16,Precios!$EC$16,IF(G838=Precios!$DZ$17,Precios!$EC$17,IF(G838=Precios!$DZ$18,Precios!$EC$18,0)))))))))))))))*H838</f>
        <v>0</v>
      </c>
      <c r="Z838" s="46"/>
      <c r="AA838" s="271"/>
    </row>
    <row r="839" spans="1:27" x14ac:dyDescent="0.25">
      <c r="A839" s="234"/>
      <c r="B839" s="40"/>
      <c r="C839" s="41"/>
      <c r="D839" s="42"/>
      <c r="E839" s="42"/>
      <c r="F839" s="42"/>
      <c r="G839" s="48"/>
      <c r="H839" s="50"/>
      <c r="I839" s="168">
        <f>IF(G839=Precios!$DZ$4,Precios!$EA$4,IF(G839=Precios!$DZ$5,Precios!$EA$5,IF(G839=Precios!$DZ$6,Precios!$EA$6,IF(G839=Precios!$DZ$7,Precios!$EA$7,IF(G839=Precios!$DZ$8,Precios!$EA$8,IF(G839=Precios!$DZ$9,Precios!$EA$9,IF(G839=Precios!$DZ$10,Precios!$EA$10,IF(G839=Precios!$DZ$11,Precios!$EA$11,IF(G839=Precios!$DZ$12,Precios!$EA$12,IF(G839=Precios!$DZ$1156,Precios!$EA$1156,IF(G839=Precios!$DZ$14,Precios!$EA$14,IF(G839=Precios!$DZ$15,Precios!$EA$15,IF(G839=Precios!$DZ$16,Precios!$EA$16,IF(G839=Precios!$DZ$17,Precios!$EA$17,IF(G839=Precios!$DZ$18,Precios!$EA$18,0)))))))))))))))</f>
        <v>0</v>
      </c>
      <c r="J839" s="50"/>
      <c r="K839" s="169">
        <f>+IF(J839=1,I839,IF(J839=2,I839*(1-Precios!$EF$3),0))</f>
        <v>0</v>
      </c>
      <c r="L839" s="169">
        <f t="shared" si="56"/>
        <v>0</v>
      </c>
      <c r="M839" s="49"/>
      <c r="N839" s="43"/>
      <c r="O839" s="43"/>
      <c r="P839" s="43"/>
      <c r="Q839" s="43"/>
      <c r="R839" s="43"/>
      <c r="S839" s="43"/>
      <c r="T839" s="43"/>
      <c r="U839" s="91"/>
      <c r="V839" s="43"/>
      <c r="W839" s="43"/>
      <c r="X839" s="43"/>
      <c r="Y839" s="38">
        <f>IF(G839=Precios!$DZ$4,Precios!$EC$4,IF(G839=Precios!$DZ$5,Precios!$EC$5,IF(G839=Precios!$DZ$6,Precios!$EC$6,IF(G839=Precios!$DZ$7,Precios!$EC$7,IF(G839=Precios!$DZ$8,Precios!$EC$8,IF(G839=Precios!$DZ$9,Precios!$EC$9,IF(G839=Precios!$DZ$10,Precios!$EC$10,IF(G839=Precios!$DZ$11,Precios!$EC$11,IF(G839=Precios!$DZ$12,Precios!$EC$12,IF(G839=Precios!$DZ$1156,Precios!$EC$1156,IF(G839=Precios!$DZ$14,Precios!$EC$14,IF(G839=Precios!$DZ$15,Precios!$EC$15,IF(G839=Precios!$DZ$16,Precios!$EC$16,IF(G839=Precios!$DZ$17,Precios!$EC$17,IF(G839=Precios!$DZ$18,Precios!$EC$18,0)))))))))))))))*H839</f>
        <v>0</v>
      </c>
      <c r="Z839" s="46"/>
      <c r="AA839" s="271"/>
    </row>
    <row r="840" spans="1:27" ht="15.75" thickBot="1" x14ac:dyDescent="0.3">
      <c r="A840" s="236"/>
      <c r="B840" s="237"/>
      <c r="C840" s="247"/>
      <c r="D840" s="239"/>
      <c r="E840" s="239"/>
      <c r="F840" s="239"/>
      <c r="G840" s="240"/>
      <c r="H840" s="241"/>
      <c r="I840" s="242">
        <f>IF(G840=Precios!$DZ$4,Precios!$EA$4,IF(G840=Precios!$DZ$5,Precios!$EA$5,IF(G840=Precios!$DZ$6,Precios!$EA$6,IF(G840=Precios!$DZ$7,Precios!$EA$7,IF(G840=Precios!$DZ$8,Precios!$EA$8,IF(G840=Precios!$DZ$9,Precios!$EA$9,IF(G840=Precios!$DZ$10,Precios!$EA$10,IF(G840=Precios!$DZ$11,Precios!$EA$11,IF(G840=Precios!$DZ$12,Precios!$EA$12,IF(G840=Precios!$DZ$1156,Precios!$EA$1156,IF(G840=Precios!$DZ$14,Precios!$EA$14,IF(G840=Precios!$DZ$15,Precios!$EA$15,IF(G840=Precios!$DZ$16,Precios!$EA$16,IF(G840=Precios!$DZ$17,Precios!$EA$17,IF(G840=Precios!$DZ$18,Precios!$EA$18,0)))))))))))))))</f>
        <v>0</v>
      </c>
      <c r="J840" s="241"/>
      <c r="K840" s="243">
        <f>+IF(J840=1,I840,IF(J840=2,I840*(1-Precios!$EF$3),0))</f>
        <v>0</v>
      </c>
      <c r="L840" s="243">
        <f t="shared" si="56"/>
        <v>0</v>
      </c>
      <c r="M840" s="272"/>
      <c r="N840" s="273"/>
      <c r="O840" s="273"/>
      <c r="P840" s="273"/>
      <c r="Q840" s="273"/>
      <c r="R840" s="273"/>
      <c r="S840" s="273"/>
      <c r="T840" s="273"/>
      <c r="U840" s="274"/>
      <c r="V840" s="273"/>
      <c r="W840" s="273"/>
      <c r="X840" s="273"/>
      <c r="Y840" s="281">
        <f>IF(G840=Precios!$DZ$4,Precios!$EC$4,IF(G840=Precios!$DZ$5,Precios!$EC$5,IF(G840=Precios!$DZ$6,Precios!$EC$6,IF(G840=Precios!$DZ$7,Precios!$EC$7,IF(G840=Precios!$DZ$8,Precios!$EC$8,IF(G840=Precios!$DZ$9,Precios!$EC$9,IF(G840=Precios!$DZ$10,Precios!$EC$10,IF(G840=Precios!$DZ$11,Precios!$EC$11,IF(G840=Precios!$DZ$12,Precios!$EC$12,IF(G840=Precios!$DZ$1156,Precios!$EC$1156,IF(G840=Precios!$DZ$14,Precios!$EC$14,IF(G840=Precios!$DZ$15,Precios!$EC$15,IF(G840=Precios!$DZ$16,Precios!$EC$16,IF(G840=Precios!$DZ$17,Precios!$EC$17,IF(G840=Precios!$DZ$18,Precios!$EC$18,0)))))))))))))))*H840</f>
        <v>0</v>
      </c>
      <c r="Z840" s="275"/>
      <c r="AA840" s="276"/>
    </row>
    <row r="841" spans="1:27" x14ac:dyDescent="0.25">
      <c r="A841" s="278"/>
      <c r="B841" s="201"/>
      <c r="C841" s="219"/>
      <c r="D841" s="220"/>
      <c r="E841" s="220"/>
      <c r="F841" s="220"/>
      <c r="G841" s="222"/>
      <c r="H841" s="223"/>
      <c r="I841" s="232">
        <f>IF(G841=Precios!$DZ$4,Precios!$EA$4,IF(G841=Precios!$DZ$5,Precios!$EA$5,IF(G841=Precios!$DZ$6,Precios!$EA$6,IF(G841=Precios!$DZ$7,Precios!$EA$7,IF(G841=Precios!$DZ$8,Precios!$EA$8,IF(G841=Precios!$DZ$9,Precios!$EA$9,IF(G841=Precios!$DZ$10,Precios!$EA$10,IF(G841=Precios!$DZ$11,Precios!$EA$11,IF(G841=Precios!$DZ$12,Precios!$EA$12,IF(G841=Precios!$DZ$1156,Precios!$EA$1156,IF(G841=Precios!$DZ$14,Precios!$EA$14,IF(G841=Precios!$DZ$15,Precios!$EA$15,IF(G841=Precios!$DZ$16,Precios!$EA$16,IF(G841=Precios!$DZ$17,Precios!$EA$17,IF(G841=Precios!$DZ$18,Precios!$EA$18,0)))))))))))))))</f>
        <v>0</v>
      </c>
      <c r="J841" s="222"/>
      <c r="K841" s="224">
        <f>+IF(J841=1,I841,IF(J841=2,I841*(1-Precios!$EF$3),0))</f>
        <v>0</v>
      </c>
      <c r="L841" s="224">
        <f t="shared" si="56"/>
        <v>0</v>
      </c>
      <c r="M841" s="251">
        <f>+SUM(L841:L845)</f>
        <v>0</v>
      </c>
      <c r="N841" s="252">
        <f>+M841+P841+R841+S841</f>
        <v>0</v>
      </c>
      <c r="O841" s="253">
        <f>+IF(J841=1,N841*$O$825,0)</f>
        <v>0</v>
      </c>
      <c r="P841" s="39"/>
      <c r="Q841" s="29">
        <f>+N841-SUM(O841:P841)</f>
        <v>0</v>
      </c>
      <c r="R841" s="39"/>
      <c r="S841" s="39"/>
      <c r="T841" s="39"/>
      <c r="U841" s="254" t="e">
        <f>+(+O841+#REF!)/M841</f>
        <v>#REF!</v>
      </c>
      <c r="V841" s="255">
        <f>+Q841-SUM(R841:T841)</f>
        <v>0</v>
      </c>
      <c r="W841" s="256">
        <f>IF(J841=2,V841,0)</f>
        <v>0</v>
      </c>
      <c r="X841" s="257">
        <f>IF(J841=1,V841,0)</f>
        <v>0</v>
      </c>
      <c r="Y841" s="268">
        <f>IF(G841=Precios!$DZ$4,Precios!$EC$4,IF(G841=Precios!$DZ$5,Precios!$EC$5,IF(G841=Precios!$DZ$6,Precios!$EC$6,IF(G841=Precios!$DZ$7,Precios!$EC$7,IF(G841=Precios!$DZ$8,Precios!$EC$8,IF(G841=Precios!$DZ$9,Precios!$EC$9,IF(G841=Precios!$DZ$10,Precios!$EC$10,IF(G841=Precios!$DZ$11,Precios!$EC$11,IF(G841=Precios!$DZ$12,Precios!$EC$12,IF(G841=Precios!$DZ$1156,Precios!$EC$1156,IF(G841=Precios!$DZ$14,Precios!$EC$14,IF(G841=Precios!$DZ$15,Precios!$EC$15,IF(G841=Precios!$DZ$16,Precios!$EC$16,IF(G841=Precios!$DZ$17,Precios!$EC$17,IF(G841=Precios!$DZ$18,Precios!$EC$18,0)))))))))))))))*H841</f>
        <v>0</v>
      </c>
      <c r="Z841" s="258">
        <f>+V841-SUM(Y841:Y845)</f>
        <v>0</v>
      </c>
      <c r="AA841" s="279" t="e">
        <f>+Z841/M841</f>
        <v>#DIV/0!</v>
      </c>
    </row>
    <row r="842" spans="1:27" x14ac:dyDescent="0.25">
      <c r="A842" s="234"/>
      <c r="B842" s="40"/>
      <c r="C842" s="41"/>
      <c r="D842" s="42"/>
      <c r="E842" s="42"/>
      <c r="F842" s="42"/>
      <c r="G842" s="48"/>
      <c r="H842" s="50"/>
      <c r="I842" s="168">
        <f>IF(G842=Precios!$DZ$4,Precios!$EA$4,IF(G842=Precios!$DZ$5,Precios!$EA$5,IF(G842=Precios!$DZ$6,Precios!$EA$6,IF(G842=Precios!$DZ$7,Precios!$EA$7,IF(G842=Precios!$DZ$8,Precios!$EA$8,IF(G842=Precios!$DZ$9,Precios!$EA$9,IF(G842=Precios!$DZ$10,Precios!$EA$10,IF(G842=Precios!$DZ$11,Precios!$EA$11,IF(G842=Precios!$DZ$12,Precios!$EA$12,IF(G842=Precios!$DZ$1156,Precios!$EA$1156,IF(G842=Precios!$DZ$14,Precios!$EA$14,IF(G842=Precios!$DZ$15,Precios!$EA$15,IF(G842=Precios!$DZ$16,Precios!$EA$16,IF(G842=Precios!$DZ$17,Precios!$EA$17,IF(G842=Precios!$DZ$18,Precios!$EA$18,0)))))))))))))))</f>
        <v>0</v>
      </c>
      <c r="J842" s="50"/>
      <c r="K842" s="169">
        <f>+IF(J842=1,I842,IF(J842=2,I842*(1-Precios!$EF$3),0))</f>
        <v>0</v>
      </c>
      <c r="L842" s="169">
        <f t="shared" si="56"/>
        <v>0</v>
      </c>
      <c r="M842" s="49"/>
      <c r="N842" s="43"/>
      <c r="O842" s="43"/>
      <c r="P842" s="43"/>
      <c r="Q842" s="43"/>
      <c r="R842" s="43"/>
      <c r="S842" s="43"/>
      <c r="T842" s="43"/>
      <c r="U842" s="91"/>
      <c r="V842" s="43"/>
      <c r="W842" s="43"/>
      <c r="X842" s="43"/>
      <c r="Y842" s="38">
        <f>IF(G842=Precios!$DZ$4,Precios!$EC$4,IF(G842=Precios!$DZ$5,Precios!$EC$5,IF(G842=Precios!$DZ$6,Precios!$EC$6,IF(G842=Precios!$DZ$7,Precios!$EC$7,IF(G842=Precios!$DZ$8,Precios!$EC$8,IF(G842=Precios!$DZ$9,Precios!$EC$9,IF(G842=Precios!$DZ$10,Precios!$EC$10,IF(G842=Precios!$DZ$11,Precios!$EC$11,IF(G842=Precios!$DZ$12,Precios!$EC$12,IF(G842=Precios!$DZ$1156,Precios!$EC$1156,IF(G842=Precios!$DZ$14,Precios!$EC$14,IF(G842=Precios!$DZ$15,Precios!$EC$15,IF(G842=Precios!$DZ$16,Precios!$EC$16,IF(G842=Precios!$DZ$17,Precios!$EC$17,IF(G842=Precios!$DZ$18,Precios!$EC$18,0)))))))))))))))*H842</f>
        <v>0</v>
      </c>
      <c r="Z842" s="46"/>
      <c r="AA842" s="271"/>
    </row>
    <row r="843" spans="1:27" x14ac:dyDescent="0.25">
      <c r="A843" s="234"/>
      <c r="B843" s="40"/>
      <c r="C843" s="41"/>
      <c r="D843" s="42"/>
      <c r="E843" s="42"/>
      <c r="F843" s="42"/>
      <c r="G843" s="48"/>
      <c r="H843" s="50"/>
      <c r="I843" s="168">
        <f>IF(G843=Precios!$DZ$4,Precios!$EA$4,IF(G843=Precios!$DZ$5,Precios!$EA$5,IF(G843=Precios!$DZ$6,Precios!$EA$6,IF(G843=Precios!$DZ$7,Precios!$EA$7,IF(G843=Precios!$DZ$8,Precios!$EA$8,IF(G843=Precios!$DZ$9,Precios!$EA$9,IF(G843=Precios!$DZ$10,Precios!$EA$10,IF(G843=Precios!$DZ$11,Precios!$EA$11,IF(G843=Precios!$DZ$12,Precios!$EA$12,IF(G843=Precios!$DZ$1156,Precios!$EA$1156,IF(G843=Precios!$DZ$14,Precios!$EA$14,IF(G843=Precios!$DZ$15,Precios!$EA$15,IF(G843=Precios!$DZ$16,Precios!$EA$16,IF(G843=Precios!$DZ$17,Precios!$EA$17,IF(G843=Precios!$DZ$18,Precios!$EA$18,0)))))))))))))))</f>
        <v>0</v>
      </c>
      <c r="J843" s="50"/>
      <c r="K843" s="169">
        <f>+IF(J843=1,I843,IF(J843=2,I843*(1-Precios!$EF$3),0))</f>
        <v>0</v>
      </c>
      <c r="L843" s="169">
        <f t="shared" si="56"/>
        <v>0</v>
      </c>
      <c r="M843" s="49"/>
      <c r="N843" s="43"/>
      <c r="O843" s="43"/>
      <c r="P843" s="43"/>
      <c r="Q843" s="43"/>
      <c r="R843" s="43"/>
      <c r="S843" s="43"/>
      <c r="T843" s="43"/>
      <c r="U843" s="91"/>
      <c r="V843" s="43"/>
      <c r="W843" s="43"/>
      <c r="X843" s="43"/>
      <c r="Y843" s="38">
        <f>IF(G843=Precios!$DZ$4,Precios!$EC$4,IF(G843=Precios!$DZ$5,Precios!$EC$5,IF(G843=Precios!$DZ$6,Precios!$EC$6,IF(G843=Precios!$DZ$7,Precios!$EC$7,IF(G843=Precios!$DZ$8,Precios!$EC$8,IF(G843=Precios!$DZ$9,Precios!$EC$9,IF(G843=Precios!$DZ$10,Precios!$EC$10,IF(G843=Precios!$DZ$11,Precios!$EC$11,IF(G843=Precios!$DZ$12,Precios!$EC$12,IF(G843=Precios!$DZ$1156,Precios!$EC$1156,IF(G843=Precios!$DZ$14,Precios!$EC$14,IF(G843=Precios!$DZ$15,Precios!$EC$15,IF(G843=Precios!$DZ$16,Precios!$EC$16,IF(G843=Precios!$DZ$17,Precios!$EC$17,IF(G843=Precios!$DZ$18,Precios!$EC$18,0)))))))))))))))*H843</f>
        <v>0</v>
      </c>
      <c r="Z843" s="46"/>
      <c r="AA843" s="271"/>
    </row>
    <row r="844" spans="1:27" x14ac:dyDescent="0.25">
      <c r="A844" s="234"/>
      <c r="B844" s="40"/>
      <c r="C844" s="41"/>
      <c r="D844" s="42"/>
      <c r="E844" s="42"/>
      <c r="F844" s="42"/>
      <c r="G844" s="48"/>
      <c r="H844" s="50"/>
      <c r="I844" s="168">
        <f>IF(G844=Precios!$DZ$4,Precios!$EA$4,IF(G844=Precios!$DZ$5,Precios!$EA$5,IF(G844=Precios!$DZ$6,Precios!$EA$6,IF(G844=Precios!$DZ$7,Precios!$EA$7,IF(G844=Precios!$DZ$8,Precios!$EA$8,IF(G844=Precios!$DZ$9,Precios!$EA$9,IF(G844=Precios!$DZ$10,Precios!$EA$10,IF(G844=Precios!$DZ$11,Precios!$EA$11,IF(G844=Precios!$DZ$12,Precios!$EA$12,IF(G844=Precios!$DZ$1156,Precios!$EA$1156,IF(G844=Precios!$DZ$14,Precios!$EA$14,IF(G844=Precios!$DZ$15,Precios!$EA$15,IF(G844=Precios!$DZ$16,Precios!$EA$16,IF(G844=Precios!$DZ$17,Precios!$EA$17,IF(G844=Precios!$DZ$18,Precios!$EA$18,0)))))))))))))))</f>
        <v>0</v>
      </c>
      <c r="J844" s="50"/>
      <c r="K844" s="169">
        <f>+IF(J844=1,I844,IF(J844=2,I844*(1-Precios!$EF$3),0))</f>
        <v>0</v>
      </c>
      <c r="L844" s="169">
        <f t="shared" si="56"/>
        <v>0</v>
      </c>
      <c r="M844" s="49"/>
      <c r="N844" s="43"/>
      <c r="O844" s="43"/>
      <c r="P844" s="43"/>
      <c r="Q844" s="43"/>
      <c r="R844" s="43"/>
      <c r="S844" s="43"/>
      <c r="T844" s="43"/>
      <c r="U844" s="91"/>
      <c r="V844" s="43"/>
      <c r="W844" s="43"/>
      <c r="X844" s="43"/>
      <c r="Y844" s="38">
        <f>IF(G844=Precios!$DZ$4,Precios!$EC$4,IF(G844=Precios!$DZ$5,Precios!$EC$5,IF(G844=Precios!$DZ$6,Precios!$EC$6,IF(G844=Precios!$DZ$7,Precios!$EC$7,IF(G844=Precios!$DZ$8,Precios!$EC$8,IF(G844=Precios!$DZ$9,Precios!$EC$9,IF(G844=Precios!$DZ$10,Precios!$EC$10,IF(G844=Precios!$DZ$11,Precios!$EC$11,IF(G844=Precios!$DZ$12,Precios!$EC$12,IF(G844=Precios!$DZ$1156,Precios!$EC$1156,IF(G844=Precios!$DZ$14,Precios!$EC$14,IF(G844=Precios!$DZ$15,Precios!$EC$15,IF(G844=Precios!$DZ$16,Precios!$EC$16,IF(G844=Precios!$DZ$17,Precios!$EC$17,IF(G844=Precios!$DZ$18,Precios!$EC$18,0)))))))))))))))*H844</f>
        <v>0</v>
      </c>
      <c r="Z844" s="46"/>
      <c r="AA844" s="271"/>
    </row>
    <row r="845" spans="1:27" ht="15.75" thickBot="1" x14ac:dyDescent="0.3">
      <c r="A845" s="234"/>
      <c r="B845" s="40"/>
      <c r="C845" s="41"/>
      <c r="D845" s="42"/>
      <c r="E845" s="42"/>
      <c r="F845" s="42"/>
      <c r="G845" s="244"/>
      <c r="H845" s="245"/>
      <c r="I845" s="242">
        <f>IF(G845=Precios!$DZ$4,Precios!$EA$4,IF(G845=Precios!$DZ$5,Precios!$EA$5,IF(G845=Precios!$DZ$6,Precios!$EA$6,IF(G845=Precios!$DZ$7,Precios!$EA$7,IF(G845=Precios!$DZ$8,Precios!$EA$8,IF(G845=Precios!$DZ$9,Precios!$EA$9,IF(G845=Precios!$DZ$10,Precios!$EA$10,IF(G845=Precios!$DZ$11,Precios!$EA$11,IF(G845=Precios!$DZ$12,Precios!$EA$12,IF(G845=Precios!$DZ$1156,Precios!$EA$1156,IF(G845=Precios!$DZ$14,Precios!$EA$14,IF(G845=Precios!$DZ$15,Precios!$EA$15,IF(G845=Precios!$DZ$16,Precios!$EA$16,IF(G845=Precios!$DZ$17,Precios!$EA$17,IF(G845=Precios!$DZ$18,Precios!$EA$18,0)))))))))))))))</f>
        <v>0</v>
      </c>
      <c r="J845" s="245"/>
      <c r="K845" s="246">
        <f>+IF(J845=1,I845,IF(J845=2,I845*(1-Precios!$EF$3),0))</f>
        <v>0</v>
      </c>
      <c r="L845" s="246">
        <f t="shared" si="56"/>
        <v>0</v>
      </c>
      <c r="M845" s="49"/>
      <c r="N845" s="43"/>
      <c r="O845" s="43"/>
      <c r="P845" s="43"/>
      <c r="Q845" s="43"/>
      <c r="R845" s="43"/>
      <c r="S845" s="43"/>
      <c r="T845" s="43"/>
      <c r="U845" s="91"/>
      <c r="V845" s="43"/>
      <c r="W845" s="43"/>
      <c r="X845" s="43"/>
      <c r="Y845" s="281">
        <f>IF(G845=Precios!$DZ$4,Precios!$EC$4,IF(G845=Precios!$DZ$5,Precios!$EC$5,IF(G845=Precios!$DZ$6,Precios!$EC$6,IF(G845=Precios!$DZ$7,Precios!$EC$7,IF(G845=Precios!$DZ$8,Precios!$EC$8,IF(G845=Precios!$DZ$9,Precios!$EC$9,IF(G845=Precios!$DZ$10,Precios!$EC$10,IF(G845=Precios!$DZ$11,Precios!$EC$11,IF(G845=Precios!$DZ$12,Precios!$EC$12,IF(G845=Precios!$DZ$1156,Precios!$EC$1156,IF(G845=Precios!$DZ$14,Precios!$EC$14,IF(G845=Precios!$DZ$15,Precios!$EC$15,IF(G845=Precios!$DZ$16,Precios!$EC$16,IF(G845=Precios!$DZ$17,Precios!$EC$17,IF(G845=Precios!$DZ$18,Precios!$EC$18,0)))))))))))))))*H845</f>
        <v>0</v>
      </c>
      <c r="Z845" s="46"/>
      <c r="AA845" s="271"/>
    </row>
    <row r="846" spans="1:27" x14ac:dyDescent="0.25">
      <c r="A846" s="225"/>
      <c r="B846" s="226"/>
      <c r="C846" s="227"/>
      <c r="D846" s="228"/>
      <c r="E846" s="228"/>
      <c r="F846" s="228"/>
      <c r="G846" s="230"/>
      <c r="H846" s="231"/>
      <c r="I846" s="232">
        <f>IF(G846=Precios!$DZ$4,Precios!$EA$4,IF(G846=Precios!$DZ$5,Precios!$EA$5,IF(G846=Precios!$DZ$6,Precios!$EA$6,IF(G846=Precios!$DZ$7,Precios!$EA$7,IF(G846=Precios!$DZ$8,Precios!$EA$8,IF(G846=Precios!$DZ$9,Precios!$EA$9,IF(G846=Precios!$DZ$10,Precios!$EA$10,IF(G846=Precios!$DZ$11,Precios!$EA$11,IF(G846=Precios!$DZ$12,Precios!$EA$12,IF(G846=Precios!$DZ$1156,Precios!$EA$1156,IF(G846=Precios!$DZ$14,Precios!$EA$14,IF(G846=Precios!$DZ$15,Precios!$EA$15,IF(G846=Precios!$DZ$16,Precios!$EA$16,IF(G846=Precios!$DZ$17,Precios!$EA$17,IF(G846=Precios!$DZ$18,Precios!$EA$18,0)))))))))))))))</f>
        <v>0</v>
      </c>
      <c r="J846" s="230"/>
      <c r="K846" s="233">
        <f>+IF(J846=1,I846,IF(J846=2,I846*(1-Precios!$EF$3),0))</f>
        <v>0</v>
      </c>
      <c r="L846" s="233">
        <f t="shared" si="56"/>
        <v>0</v>
      </c>
      <c r="M846" s="259">
        <f>+SUM(L846:L850)</f>
        <v>0</v>
      </c>
      <c r="N846" s="260">
        <f>+M846+P846+R846+S846</f>
        <v>0</v>
      </c>
      <c r="O846" s="261">
        <f>+IF(J846=1,N846*$O$825,0)</f>
        <v>0</v>
      </c>
      <c r="P846" s="262"/>
      <c r="Q846" s="263">
        <f>+N846-SUM(O846:P846)</f>
        <v>0</v>
      </c>
      <c r="R846" s="262"/>
      <c r="S846" s="262"/>
      <c r="T846" s="262"/>
      <c r="U846" s="264" t="e">
        <f>+(+O846+#REF!)/M846</f>
        <v>#REF!</v>
      </c>
      <c r="V846" s="265">
        <f>+Q846-SUM(R846:T846)</f>
        <v>0</v>
      </c>
      <c r="W846" s="266">
        <f>IF(J846=2,V846,0)</f>
        <v>0</v>
      </c>
      <c r="X846" s="267">
        <f>IF(J846=1,V846,0)</f>
        <v>0</v>
      </c>
      <c r="Y846" s="268">
        <f>IF(G846=Precios!$DZ$4,Precios!$EC$4,IF(G846=Precios!$DZ$5,Precios!$EC$5,IF(G846=Precios!$DZ$6,Precios!$EC$6,IF(G846=Precios!$DZ$7,Precios!$EC$7,IF(G846=Precios!$DZ$8,Precios!$EC$8,IF(G846=Precios!$DZ$9,Precios!$EC$9,IF(G846=Precios!$DZ$10,Precios!$EC$10,IF(G846=Precios!$DZ$11,Precios!$EC$11,IF(G846=Precios!$DZ$12,Precios!$EC$12,IF(G846=Precios!$DZ$1156,Precios!$EC$1156,IF(G846=Precios!$DZ$14,Precios!$EC$14,IF(G846=Precios!$DZ$15,Precios!$EC$15,IF(G846=Precios!$DZ$16,Precios!$EC$16,IF(G846=Precios!$DZ$17,Precios!$EC$17,IF(G846=Precios!$DZ$18,Precios!$EC$18,0)))))))))))))))*H846</f>
        <v>0</v>
      </c>
      <c r="Z846" s="269">
        <f>+V846-SUM(Y846:Y850)</f>
        <v>0</v>
      </c>
      <c r="AA846" s="270" t="e">
        <f>+Z846/M846</f>
        <v>#DIV/0!</v>
      </c>
    </row>
    <row r="847" spans="1:27" x14ac:dyDescent="0.25">
      <c r="A847" s="234"/>
      <c r="B847" s="40"/>
      <c r="C847" s="41"/>
      <c r="D847" s="42"/>
      <c r="E847" s="42"/>
      <c r="F847" s="42"/>
      <c r="G847" s="48"/>
      <c r="H847" s="50"/>
      <c r="I847" s="168">
        <f>IF(G847=Precios!$DZ$4,Precios!$EA$4,IF(G847=Precios!$DZ$5,Precios!$EA$5,IF(G847=Precios!$DZ$6,Precios!$EA$6,IF(G847=Precios!$DZ$7,Precios!$EA$7,IF(G847=Precios!$DZ$8,Precios!$EA$8,IF(G847=Precios!$DZ$9,Precios!$EA$9,IF(G847=Precios!$DZ$10,Precios!$EA$10,IF(G847=Precios!$DZ$11,Precios!$EA$11,IF(G847=Precios!$DZ$12,Precios!$EA$12,IF(G847=Precios!$DZ$1156,Precios!$EA$1156,IF(G847=Precios!$DZ$14,Precios!$EA$14,IF(G847=Precios!$DZ$15,Precios!$EA$15,IF(G847=Precios!$DZ$16,Precios!$EA$16,IF(G847=Precios!$DZ$17,Precios!$EA$17,IF(G847=Precios!$DZ$18,Precios!$EA$18,0)))))))))))))))</f>
        <v>0</v>
      </c>
      <c r="J847" s="50"/>
      <c r="K847" s="169">
        <f>+IF(J847=1,I847,IF(J847=2,I847*(1-Precios!$EF$3),0))</f>
        <v>0</v>
      </c>
      <c r="L847" s="169">
        <f t="shared" si="56"/>
        <v>0</v>
      </c>
      <c r="M847" s="49"/>
      <c r="N847" s="43"/>
      <c r="O847" s="43"/>
      <c r="P847" s="43"/>
      <c r="Q847" s="43"/>
      <c r="R847" s="43"/>
      <c r="S847" s="43"/>
      <c r="T847" s="43"/>
      <c r="U847" s="91"/>
      <c r="V847" s="43"/>
      <c r="W847" s="43"/>
      <c r="X847" s="43"/>
      <c r="Y847" s="38">
        <f>IF(G847=Precios!$DZ$4,Precios!$EC$4,IF(G847=Precios!$DZ$5,Precios!$EC$5,IF(G847=Precios!$DZ$6,Precios!$EC$6,IF(G847=Precios!$DZ$7,Precios!$EC$7,IF(G847=Precios!$DZ$8,Precios!$EC$8,IF(G847=Precios!$DZ$9,Precios!$EC$9,IF(G847=Precios!$DZ$10,Precios!$EC$10,IF(G847=Precios!$DZ$11,Precios!$EC$11,IF(G847=Precios!$DZ$12,Precios!$EC$12,IF(G847=Precios!$DZ$1156,Precios!$EC$1156,IF(G847=Precios!$DZ$14,Precios!$EC$14,IF(G847=Precios!$DZ$15,Precios!$EC$15,IF(G847=Precios!$DZ$16,Precios!$EC$16,IF(G847=Precios!$DZ$17,Precios!$EC$17,IF(G847=Precios!$DZ$18,Precios!$EC$18,0)))))))))))))))*H847</f>
        <v>0</v>
      </c>
      <c r="Z847" s="46"/>
      <c r="AA847" s="271"/>
    </row>
    <row r="848" spans="1:27" x14ac:dyDescent="0.25">
      <c r="A848" s="234"/>
      <c r="B848" s="40"/>
      <c r="C848" s="41"/>
      <c r="D848" s="42"/>
      <c r="E848" s="42"/>
      <c r="F848" s="42"/>
      <c r="G848" s="48"/>
      <c r="H848" s="50"/>
      <c r="I848" s="168">
        <f>IF(G848=Precios!$DZ$4,Precios!$EA$4,IF(G848=Precios!$DZ$5,Precios!$EA$5,IF(G848=Precios!$DZ$6,Precios!$EA$6,IF(G848=Precios!$DZ$7,Precios!$EA$7,IF(G848=Precios!$DZ$8,Precios!$EA$8,IF(G848=Precios!$DZ$9,Precios!$EA$9,IF(G848=Precios!$DZ$10,Precios!$EA$10,IF(G848=Precios!$DZ$11,Precios!$EA$11,IF(G848=Precios!$DZ$12,Precios!$EA$12,IF(G848=Precios!$DZ$1156,Precios!$EA$1156,IF(G848=Precios!$DZ$14,Precios!$EA$14,IF(G848=Precios!$DZ$15,Precios!$EA$15,IF(G848=Precios!$DZ$16,Precios!$EA$16,IF(G848=Precios!$DZ$17,Precios!$EA$17,IF(G848=Precios!$DZ$18,Precios!$EA$18,0)))))))))))))))</f>
        <v>0</v>
      </c>
      <c r="J848" s="50"/>
      <c r="K848" s="169">
        <f>+IF(J848=1,I848,IF(J848=2,I848*(1-Precios!$EF$3),0))</f>
        <v>0</v>
      </c>
      <c r="L848" s="169">
        <f t="shared" si="56"/>
        <v>0</v>
      </c>
      <c r="M848" s="49"/>
      <c r="N848" s="43"/>
      <c r="O848" s="43"/>
      <c r="P848" s="43"/>
      <c r="Q848" s="43"/>
      <c r="R848" s="43"/>
      <c r="S848" s="43"/>
      <c r="T848" s="43"/>
      <c r="U848" s="91"/>
      <c r="V848" s="43"/>
      <c r="W848" s="43"/>
      <c r="X848" s="43"/>
      <c r="Y848" s="38">
        <f>IF(G848=Precios!$DZ$4,Precios!$EC$4,IF(G848=Precios!$DZ$5,Precios!$EC$5,IF(G848=Precios!$DZ$6,Precios!$EC$6,IF(G848=Precios!$DZ$7,Precios!$EC$7,IF(G848=Precios!$DZ$8,Precios!$EC$8,IF(G848=Precios!$DZ$9,Precios!$EC$9,IF(G848=Precios!$DZ$10,Precios!$EC$10,IF(G848=Precios!$DZ$11,Precios!$EC$11,IF(G848=Precios!$DZ$12,Precios!$EC$12,IF(G848=Precios!$DZ$1156,Precios!$EC$1156,IF(G848=Precios!$DZ$14,Precios!$EC$14,IF(G848=Precios!$DZ$15,Precios!$EC$15,IF(G848=Precios!$DZ$16,Precios!$EC$16,IF(G848=Precios!$DZ$17,Precios!$EC$17,IF(G848=Precios!$DZ$18,Precios!$EC$18,0)))))))))))))))*H848</f>
        <v>0</v>
      </c>
      <c r="Z848" s="46"/>
      <c r="AA848" s="271"/>
    </row>
    <row r="849" spans="1:27" x14ac:dyDescent="0.25">
      <c r="A849" s="234"/>
      <c r="B849" s="40"/>
      <c r="C849" s="41"/>
      <c r="D849" s="42"/>
      <c r="E849" s="42"/>
      <c r="F849" s="42"/>
      <c r="G849" s="48"/>
      <c r="H849" s="50"/>
      <c r="I849" s="168">
        <f>IF(G849=Precios!$DZ$4,Precios!$EA$4,IF(G849=Precios!$DZ$5,Precios!$EA$5,IF(G849=Precios!$DZ$6,Precios!$EA$6,IF(G849=Precios!$DZ$7,Precios!$EA$7,IF(G849=Precios!$DZ$8,Precios!$EA$8,IF(G849=Precios!$DZ$9,Precios!$EA$9,IF(G849=Precios!$DZ$10,Precios!$EA$10,IF(G849=Precios!$DZ$11,Precios!$EA$11,IF(G849=Precios!$DZ$12,Precios!$EA$12,IF(G849=Precios!$DZ$1156,Precios!$EA$1156,IF(G849=Precios!$DZ$14,Precios!$EA$14,IF(G849=Precios!$DZ$15,Precios!$EA$15,IF(G849=Precios!$DZ$16,Precios!$EA$16,IF(G849=Precios!$DZ$17,Precios!$EA$17,IF(G849=Precios!$DZ$18,Precios!$EA$18,0)))))))))))))))</f>
        <v>0</v>
      </c>
      <c r="J849" s="50"/>
      <c r="K849" s="169">
        <f>+IF(J849=1,I849,IF(J849=2,I849*(1-Precios!$EF$3),0))</f>
        <v>0</v>
      </c>
      <c r="L849" s="169">
        <f t="shared" si="56"/>
        <v>0</v>
      </c>
      <c r="M849" s="49"/>
      <c r="N849" s="43"/>
      <c r="O849" s="43"/>
      <c r="P849" s="43"/>
      <c r="Q849" s="43"/>
      <c r="R849" s="43"/>
      <c r="S849" s="43"/>
      <c r="T849" s="43"/>
      <c r="U849" s="91"/>
      <c r="V849" s="43"/>
      <c r="W849" s="43"/>
      <c r="X849" s="43"/>
      <c r="Y849" s="38">
        <f>IF(G849=Precios!$DZ$4,Precios!$EC$4,IF(G849=Precios!$DZ$5,Precios!$EC$5,IF(G849=Precios!$DZ$6,Precios!$EC$6,IF(G849=Precios!$DZ$7,Precios!$EC$7,IF(G849=Precios!$DZ$8,Precios!$EC$8,IF(G849=Precios!$DZ$9,Precios!$EC$9,IF(G849=Precios!$DZ$10,Precios!$EC$10,IF(G849=Precios!$DZ$11,Precios!$EC$11,IF(G849=Precios!$DZ$12,Precios!$EC$12,IF(G849=Precios!$DZ$1156,Precios!$EC$1156,IF(G849=Precios!$DZ$14,Precios!$EC$14,IF(G849=Precios!$DZ$15,Precios!$EC$15,IF(G849=Precios!$DZ$16,Precios!$EC$16,IF(G849=Precios!$DZ$17,Precios!$EC$17,IF(G849=Precios!$DZ$18,Precios!$EC$18,0)))))))))))))))*H849</f>
        <v>0</v>
      </c>
      <c r="Z849" s="46"/>
      <c r="AA849" s="271"/>
    </row>
    <row r="850" spans="1:27" ht="15.75" thickBot="1" x14ac:dyDescent="0.3">
      <c r="A850" s="236"/>
      <c r="B850" s="237"/>
      <c r="C850" s="247"/>
      <c r="D850" s="239"/>
      <c r="E850" s="239"/>
      <c r="F850" s="239"/>
      <c r="G850" s="240"/>
      <c r="H850" s="241"/>
      <c r="I850" s="242">
        <f>IF(G850=Precios!$DZ$4,Precios!$EA$4,IF(G850=Precios!$DZ$5,Precios!$EA$5,IF(G850=Precios!$DZ$6,Precios!$EA$6,IF(G850=Precios!$DZ$7,Precios!$EA$7,IF(G850=Precios!$DZ$8,Precios!$EA$8,IF(G850=Precios!$DZ$9,Precios!$EA$9,IF(G850=Precios!$DZ$10,Precios!$EA$10,IF(G850=Precios!$DZ$11,Precios!$EA$11,IF(G850=Precios!$DZ$12,Precios!$EA$12,IF(G850=Precios!$DZ$1156,Precios!$EA$1156,IF(G850=Precios!$DZ$14,Precios!$EA$14,IF(G850=Precios!$DZ$15,Precios!$EA$15,IF(G850=Precios!$DZ$16,Precios!$EA$16,IF(G850=Precios!$DZ$17,Precios!$EA$17,IF(G850=Precios!$DZ$18,Precios!$EA$18,0)))))))))))))))</f>
        <v>0</v>
      </c>
      <c r="J850" s="241"/>
      <c r="K850" s="243">
        <f>+IF(J850=1,I850,IF(J850=2,I850*(1-Precios!$EF$3),0))</f>
        <v>0</v>
      </c>
      <c r="L850" s="243">
        <f t="shared" si="56"/>
        <v>0</v>
      </c>
      <c r="M850" s="272"/>
      <c r="N850" s="273"/>
      <c r="O850" s="273"/>
      <c r="P850" s="273"/>
      <c r="Q850" s="273"/>
      <c r="R850" s="273"/>
      <c r="S850" s="273"/>
      <c r="T850" s="273"/>
      <c r="U850" s="274"/>
      <c r="V850" s="273"/>
      <c r="W850" s="273"/>
      <c r="X850" s="273"/>
      <c r="Y850" s="281">
        <f>IF(G850=Precios!$DZ$4,Precios!$EC$4,IF(G850=Precios!$DZ$5,Precios!$EC$5,IF(G850=Precios!$DZ$6,Precios!$EC$6,IF(G850=Precios!$DZ$7,Precios!$EC$7,IF(G850=Precios!$DZ$8,Precios!$EC$8,IF(G850=Precios!$DZ$9,Precios!$EC$9,IF(G850=Precios!$DZ$10,Precios!$EC$10,IF(G850=Precios!$DZ$11,Precios!$EC$11,IF(G850=Precios!$DZ$12,Precios!$EC$12,IF(G850=Precios!$DZ$1156,Precios!$EC$1156,IF(G850=Precios!$DZ$14,Precios!$EC$14,IF(G850=Precios!$DZ$15,Precios!$EC$15,IF(G850=Precios!$DZ$16,Precios!$EC$16,IF(G850=Precios!$DZ$17,Precios!$EC$17,IF(G850=Precios!$DZ$18,Precios!$EC$18,0)))))))))))))))*H850</f>
        <v>0</v>
      </c>
      <c r="Z850" s="275"/>
      <c r="AA850" s="276"/>
    </row>
    <row r="851" spans="1:27" x14ac:dyDescent="0.25">
      <c r="A851" s="225"/>
      <c r="B851" s="226"/>
      <c r="C851" s="227"/>
      <c r="D851" s="228"/>
      <c r="E851" s="228"/>
      <c r="F851" s="228"/>
      <c r="G851" s="230"/>
      <c r="H851" s="231"/>
      <c r="I851" s="232">
        <f>IF(G851=Precios!$DZ$4,Precios!$EA$4,IF(G851=Precios!$DZ$5,Precios!$EA$5,IF(G851=Precios!$DZ$6,Precios!$EA$6,IF(G851=Precios!$DZ$7,Precios!$EA$7,IF(G851=Precios!$DZ$8,Precios!$EA$8,IF(G851=Precios!$DZ$9,Precios!$EA$9,IF(G851=Precios!$DZ$10,Precios!$EA$10,IF(G851=Precios!$DZ$11,Precios!$EA$11,IF(G851=Precios!$DZ$12,Precios!$EA$12,IF(G851=Precios!$DZ$1156,Precios!$EA$1156,IF(G851=Precios!$DZ$14,Precios!$EA$14,IF(G851=Precios!$DZ$15,Precios!$EA$15,IF(G851=Precios!$DZ$16,Precios!$EA$16,IF(G851=Precios!$DZ$17,Precios!$EA$17,IF(G851=Precios!$DZ$18,Precios!$EA$18,0)))))))))))))))</f>
        <v>0</v>
      </c>
      <c r="J851" s="230"/>
      <c r="K851" s="233">
        <f>+IF(J851=1,I851,IF(J851=2,I851*(1-Precios!$EF$3),0))</f>
        <v>0</v>
      </c>
      <c r="L851" s="233">
        <f t="shared" ref="L851:L870" si="57">H851*K851</f>
        <v>0</v>
      </c>
      <c r="M851" s="259">
        <f>+SUM(L851:L855)</f>
        <v>0</v>
      </c>
      <c r="N851" s="260">
        <f>+M851+P851+R851+S851</f>
        <v>0</v>
      </c>
      <c r="O851" s="261">
        <f>+IF(J851=1,N851*$O$825,0)</f>
        <v>0</v>
      </c>
      <c r="P851" s="262"/>
      <c r="Q851" s="263">
        <f>+N851-SUM(O851:P851)</f>
        <v>0</v>
      </c>
      <c r="R851" s="262"/>
      <c r="S851" s="262"/>
      <c r="T851" s="262"/>
      <c r="U851" s="264" t="e">
        <f>+(+O851+#REF!)/M851</f>
        <v>#REF!</v>
      </c>
      <c r="V851" s="265">
        <f>+Q851-SUM(R851:T851)</f>
        <v>0</v>
      </c>
      <c r="W851" s="266">
        <f>IF(J851=2,V851,0)</f>
        <v>0</v>
      </c>
      <c r="X851" s="267">
        <f>IF(J851=1,V851,0)</f>
        <v>0</v>
      </c>
      <c r="Y851" s="268">
        <f>IF(G851=Precios!$DZ$4,Precios!$EC$4,IF(G851=Precios!$DZ$5,Precios!$EC$5,IF(G851=Precios!$DZ$6,Precios!$EC$6,IF(G851=Precios!$DZ$7,Precios!$EC$7,IF(G851=Precios!$DZ$8,Precios!$EC$8,IF(G851=Precios!$DZ$9,Precios!$EC$9,IF(G851=Precios!$DZ$10,Precios!$EC$10,IF(G851=Precios!$DZ$11,Precios!$EC$11,IF(G851=Precios!$DZ$12,Precios!$EC$12,IF(G851=Precios!$DZ$1156,Precios!$EC$1156,IF(G851=Precios!$DZ$14,Precios!$EC$14,IF(G851=Precios!$DZ$15,Precios!$EC$15,IF(G851=Precios!$DZ$16,Precios!$EC$16,IF(G851=Precios!$DZ$17,Precios!$EC$17,IF(G851=Precios!$DZ$18,Precios!$EC$18,0)))))))))))))))*H851</f>
        <v>0</v>
      </c>
      <c r="Z851" s="269">
        <f>+V851-SUM(Y851:Y855)</f>
        <v>0</v>
      </c>
      <c r="AA851" s="270" t="e">
        <f>+Z851/M851</f>
        <v>#DIV/0!</v>
      </c>
    </row>
    <row r="852" spans="1:27" x14ac:dyDescent="0.25">
      <c r="A852" s="234"/>
      <c r="B852" s="40"/>
      <c r="C852" s="41"/>
      <c r="D852" s="42"/>
      <c r="E852" s="42"/>
      <c r="F852" s="42"/>
      <c r="G852" s="48"/>
      <c r="H852" s="50"/>
      <c r="I852" s="168">
        <f>IF(G852=Precios!$DZ$4,Precios!$EA$4,IF(G852=Precios!$DZ$5,Precios!$EA$5,IF(G852=Precios!$DZ$6,Precios!$EA$6,IF(G852=Precios!$DZ$7,Precios!$EA$7,IF(G852=Precios!$DZ$8,Precios!$EA$8,IF(G852=Precios!$DZ$9,Precios!$EA$9,IF(G852=Precios!$DZ$10,Precios!$EA$10,IF(G852=Precios!$DZ$11,Precios!$EA$11,IF(G852=Precios!$DZ$12,Precios!$EA$12,IF(G852=Precios!$DZ$1156,Precios!$EA$1156,IF(G852=Precios!$DZ$14,Precios!$EA$14,IF(G852=Precios!$DZ$15,Precios!$EA$15,IF(G852=Precios!$DZ$16,Precios!$EA$16,IF(G852=Precios!$DZ$17,Precios!$EA$17,IF(G852=Precios!$DZ$18,Precios!$EA$18,0)))))))))))))))</f>
        <v>0</v>
      </c>
      <c r="J852" s="50"/>
      <c r="K852" s="169">
        <f>+IF(J852=1,I852,IF(J852=2,I852*(1-Precios!$EF$3),0))</f>
        <v>0</v>
      </c>
      <c r="L852" s="169">
        <f t="shared" si="57"/>
        <v>0</v>
      </c>
      <c r="M852" s="49"/>
      <c r="N852" s="43"/>
      <c r="O852" s="43"/>
      <c r="P852" s="43"/>
      <c r="Q852" s="43"/>
      <c r="R852" s="43"/>
      <c r="S852" s="43"/>
      <c r="T852" s="43"/>
      <c r="U852" s="91"/>
      <c r="V852" s="43"/>
      <c r="W852" s="43"/>
      <c r="X852" s="43"/>
      <c r="Y852" s="38">
        <f>IF(G852=Precios!$DZ$4,Precios!$EC$4,IF(G852=Precios!$DZ$5,Precios!$EC$5,IF(G852=Precios!$DZ$6,Precios!$EC$6,IF(G852=Precios!$DZ$7,Precios!$EC$7,IF(G852=Precios!$DZ$8,Precios!$EC$8,IF(G852=Precios!$DZ$9,Precios!$EC$9,IF(G852=Precios!$DZ$10,Precios!$EC$10,IF(G852=Precios!$DZ$11,Precios!$EC$11,IF(G852=Precios!$DZ$12,Precios!$EC$12,IF(G852=Precios!$DZ$1156,Precios!$EC$1156,IF(G852=Precios!$DZ$14,Precios!$EC$14,IF(G852=Precios!$DZ$15,Precios!$EC$15,IF(G852=Precios!$DZ$16,Precios!$EC$16,IF(G852=Precios!$DZ$17,Precios!$EC$17,IF(G852=Precios!$DZ$18,Precios!$EC$18,0)))))))))))))))*H852</f>
        <v>0</v>
      </c>
      <c r="Z852" s="46"/>
      <c r="AA852" s="271"/>
    </row>
    <row r="853" spans="1:27" x14ac:dyDescent="0.25">
      <c r="A853" s="234"/>
      <c r="B853" s="40"/>
      <c r="C853" s="41"/>
      <c r="D853" s="42"/>
      <c r="E853" s="42"/>
      <c r="F853" s="42"/>
      <c r="G853" s="48"/>
      <c r="H853" s="50"/>
      <c r="I853" s="168">
        <f>IF(G853=Precios!$DZ$4,Precios!$EA$4,IF(G853=Precios!$DZ$5,Precios!$EA$5,IF(G853=Precios!$DZ$6,Precios!$EA$6,IF(G853=Precios!$DZ$7,Precios!$EA$7,IF(G853=Precios!$DZ$8,Precios!$EA$8,IF(G853=Precios!$DZ$9,Precios!$EA$9,IF(G853=Precios!$DZ$10,Precios!$EA$10,IF(G853=Precios!$DZ$11,Precios!$EA$11,IF(G853=Precios!$DZ$12,Precios!$EA$12,IF(G853=Precios!$DZ$1156,Precios!$EA$1156,IF(G853=Precios!$DZ$14,Precios!$EA$14,IF(G853=Precios!$DZ$15,Precios!$EA$15,IF(G853=Precios!$DZ$16,Precios!$EA$16,IF(G853=Precios!$DZ$17,Precios!$EA$17,IF(G853=Precios!$DZ$18,Precios!$EA$18,0)))))))))))))))</f>
        <v>0</v>
      </c>
      <c r="J853" s="50"/>
      <c r="K853" s="169">
        <f>+IF(J853=1,I853,IF(J853=2,I853*(1-Precios!$EF$3),0))</f>
        <v>0</v>
      </c>
      <c r="L853" s="169">
        <f t="shared" si="57"/>
        <v>0</v>
      </c>
      <c r="M853" s="49"/>
      <c r="N853" s="43"/>
      <c r="O853" s="43"/>
      <c r="P853" s="43"/>
      <c r="Q853" s="43"/>
      <c r="R853" s="43"/>
      <c r="S853" s="43"/>
      <c r="T853" s="43"/>
      <c r="U853" s="91"/>
      <c r="V853" s="43"/>
      <c r="W853" s="43"/>
      <c r="X853" s="43"/>
      <c r="Y853" s="38">
        <f>IF(G853=Precios!$DZ$4,Precios!$EC$4,IF(G853=Precios!$DZ$5,Precios!$EC$5,IF(G853=Precios!$DZ$6,Precios!$EC$6,IF(G853=Precios!$DZ$7,Precios!$EC$7,IF(G853=Precios!$DZ$8,Precios!$EC$8,IF(G853=Precios!$DZ$9,Precios!$EC$9,IF(G853=Precios!$DZ$10,Precios!$EC$10,IF(G853=Precios!$DZ$11,Precios!$EC$11,IF(G853=Precios!$DZ$12,Precios!$EC$12,IF(G853=Precios!$DZ$1156,Precios!$EC$1156,IF(G853=Precios!$DZ$14,Precios!$EC$14,IF(G853=Precios!$DZ$15,Precios!$EC$15,IF(G853=Precios!$DZ$16,Precios!$EC$16,IF(G853=Precios!$DZ$17,Precios!$EC$17,IF(G853=Precios!$DZ$18,Precios!$EC$18,0)))))))))))))))*H853</f>
        <v>0</v>
      </c>
      <c r="Z853" s="46"/>
      <c r="AA853" s="271"/>
    </row>
    <row r="854" spans="1:27" x14ac:dyDescent="0.25">
      <c r="A854" s="234"/>
      <c r="B854" s="40"/>
      <c r="C854" s="41"/>
      <c r="D854" s="42"/>
      <c r="E854" s="42"/>
      <c r="F854" s="42"/>
      <c r="G854" s="48"/>
      <c r="H854" s="50"/>
      <c r="I854" s="168">
        <f>IF(G854=Precios!$DZ$4,Precios!$EA$4,IF(G854=Precios!$DZ$5,Precios!$EA$5,IF(G854=Precios!$DZ$6,Precios!$EA$6,IF(G854=Precios!$DZ$7,Precios!$EA$7,IF(G854=Precios!$DZ$8,Precios!$EA$8,IF(G854=Precios!$DZ$9,Precios!$EA$9,IF(G854=Precios!$DZ$10,Precios!$EA$10,IF(G854=Precios!$DZ$11,Precios!$EA$11,IF(G854=Precios!$DZ$12,Precios!$EA$12,IF(G854=Precios!$DZ$1156,Precios!$EA$1156,IF(G854=Precios!$DZ$14,Precios!$EA$14,IF(G854=Precios!$DZ$15,Precios!$EA$15,IF(G854=Precios!$DZ$16,Precios!$EA$16,IF(G854=Precios!$DZ$17,Precios!$EA$17,IF(G854=Precios!$DZ$18,Precios!$EA$18,0)))))))))))))))</f>
        <v>0</v>
      </c>
      <c r="J854" s="50"/>
      <c r="K854" s="169">
        <f>+IF(J854=1,I854,IF(J854=2,I854*(1-Precios!$EF$3),0))</f>
        <v>0</v>
      </c>
      <c r="L854" s="169">
        <f t="shared" si="57"/>
        <v>0</v>
      </c>
      <c r="M854" s="49"/>
      <c r="N854" s="43"/>
      <c r="O854" s="43"/>
      <c r="P854" s="43"/>
      <c r="Q854" s="43"/>
      <c r="R854" s="43"/>
      <c r="S854" s="43"/>
      <c r="T854" s="43"/>
      <c r="U854" s="91"/>
      <c r="V854" s="43"/>
      <c r="W854" s="43"/>
      <c r="X854" s="43"/>
      <c r="Y854" s="38">
        <f>IF(G854=Precios!$DZ$4,Precios!$EC$4,IF(G854=Precios!$DZ$5,Precios!$EC$5,IF(G854=Precios!$DZ$6,Precios!$EC$6,IF(G854=Precios!$DZ$7,Precios!$EC$7,IF(G854=Precios!$DZ$8,Precios!$EC$8,IF(G854=Precios!$DZ$9,Precios!$EC$9,IF(G854=Precios!$DZ$10,Precios!$EC$10,IF(G854=Precios!$DZ$11,Precios!$EC$11,IF(G854=Precios!$DZ$12,Precios!$EC$12,IF(G854=Precios!$DZ$1156,Precios!$EC$1156,IF(G854=Precios!$DZ$14,Precios!$EC$14,IF(G854=Precios!$DZ$15,Precios!$EC$15,IF(G854=Precios!$DZ$16,Precios!$EC$16,IF(G854=Precios!$DZ$17,Precios!$EC$17,IF(G854=Precios!$DZ$18,Precios!$EC$18,0)))))))))))))))*H854</f>
        <v>0</v>
      </c>
      <c r="Z854" s="46"/>
      <c r="AA854" s="271"/>
    </row>
    <row r="855" spans="1:27" ht="15.75" thickBot="1" x14ac:dyDescent="0.3">
      <c r="A855" s="236"/>
      <c r="B855" s="237"/>
      <c r="C855" s="247"/>
      <c r="D855" s="239"/>
      <c r="E855" s="239"/>
      <c r="F855" s="239"/>
      <c r="G855" s="240"/>
      <c r="H855" s="241"/>
      <c r="I855" s="242">
        <f>IF(G855=Precios!$DZ$4,Precios!$EA$4,IF(G855=Precios!$DZ$5,Precios!$EA$5,IF(G855=Precios!$DZ$6,Precios!$EA$6,IF(G855=Precios!$DZ$7,Precios!$EA$7,IF(G855=Precios!$DZ$8,Precios!$EA$8,IF(G855=Precios!$DZ$9,Precios!$EA$9,IF(G855=Precios!$DZ$10,Precios!$EA$10,IF(G855=Precios!$DZ$11,Precios!$EA$11,IF(G855=Precios!$DZ$12,Precios!$EA$12,IF(G855=Precios!$DZ$1156,Precios!$EA$1156,IF(G855=Precios!$DZ$14,Precios!$EA$14,IF(G855=Precios!$DZ$15,Precios!$EA$15,IF(G855=Precios!$DZ$16,Precios!$EA$16,IF(G855=Precios!$DZ$17,Precios!$EA$17,IF(G855=Precios!$DZ$18,Precios!$EA$18,0)))))))))))))))</f>
        <v>0</v>
      </c>
      <c r="J855" s="241"/>
      <c r="K855" s="243">
        <f>+IF(J855=1,I855,IF(J855=2,I855*(1-Precios!$EF$3),0))</f>
        <v>0</v>
      </c>
      <c r="L855" s="243">
        <f t="shared" si="57"/>
        <v>0</v>
      </c>
      <c r="M855" s="272"/>
      <c r="N855" s="273"/>
      <c r="O855" s="273"/>
      <c r="P855" s="273"/>
      <c r="Q855" s="273"/>
      <c r="R855" s="273"/>
      <c r="S855" s="273"/>
      <c r="T855" s="273"/>
      <c r="U855" s="274"/>
      <c r="V855" s="273"/>
      <c r="W855" s="273"/>
      <c r="X855" s="273"/>
      <c r="Y855" s="281">
        <f>IF(G855=Precios!$DZ$4,Precios!$EC$4,IF(G855=Precios!$DZ$5,Precios!$EC$5,IF(G855=Precios!$DZ$6,Precios!$EC$6,IF(G855=Precios!$DZ$7,Precios!$EC$7,IF(G855=Precios!$DZ$8,Precios!$EC$8,IF(G855=Precios!$DZ$9,Precios!$EC$9,IF(G855=Precios!$DZ$10,Precios!$EC$10,IF(G855=Precios!$DZ$11,Precios!$EC$11,IF(G855=Precios!$DZ$12,Precios!$EC$12,IF(G855=Precios!$DZ$1156,Precios!$EC$1156,IF(G855=Precios!$DZ$14,Precios!$EC$14,IF(G855=Precios!$DZ$15,Precios!$EC$15,IF(G855=Precios!$DZ$16,Precios!$EC$16,IF(G855=Precios!$DZ$17,Precios!$EC$17,IF(G855=Precios!$DZ$18,Precios!$EC$18,0)))))))))))))))*H855</f>
        <v>0</v>
      </c>
      <c r="Z855" s="275"/>
      <c r="AA855" s="276"/>
    </row>
    <row r="856" spans="1:27" x14ac:dyDescent="0.25">
      <c r="A856" s="225"/>
      <c r="B856" s="226"/>
      <c r="C856" s="227"/>
      <c r="D856" s="228"/>
      <c r="E856" s="228"/>
      <c r="F856" s="228"/>
      <c r="G856" s="230"/>
      <c r="H856" s="231"/>
      <c r="I856" s="232">
        <f>IF(G856=Precios!$DZ$4,Precios!$EA$4,IF(G856=Precios!$DZ$5,Precios!$EA$5,IF(G856=Precios!$DZ$6,Precios!$EA$6,IF(G856=Precios!$DZ$7,Precios!$EA$7,IF(G856=Precios!$DZ$8,Precios!$EA$8,IF(G856=Precios!$DZ$9,Precios!$EA$9,IF(G856=Precios!$DZ$10,Precios!$EA$10,IF(G856=Precios!$DZ$11,Precios!$EA$11,IF(G856=Precios!$DZ$12,Precios!$EA$12,IF(G856=Precios!$DZ$1156,Precios!$EA$1156,IF(G856=Precios!$DZ$14,Precios!$EA$14,IF(G856=Precios!$DZ$15,Precios!$EA$15,IF(G856=Precios!$DZ$16,Precios!$EA$16,IF(G856=Precios!$DZ$17,Precios!$EA$17,IF(G856=Precios!$DZ$18,Precios!$EA$18,0)))))))))))))))</f>
        <v>0</v>
      </c>
      <c r="J856" s="230"/>
      <c r="K856" s="233">
        <f>+IF(J856=1,I856,IF(J856=2,I856*(1-Precios!$EF$3),0))</f>
        <v>0</v>
      </c>
      <c r="L856" s="233">
        <f t="shared" si="57"/>
        <v>0</v>
      </c>
      <c r="M856" s="259">
        <f>+SUM(L856:L860)</f>
        <v>0</v>
      </c>
      <c r="N856" s="260">
        <f>+M856+P856+R856+S856</f>
        <v>0</v>
      </c>
      <c r="O856" s="261">
        <f>+IF(J856=1,N856*$O$825,0)</f>
        <v>0</v>
      </c>
      <c r="P856" s="262"/>
      <c r="Q856" s="263">
        <f>+N856-SUM(O856:P856)</f>
        <v>0</v>
      </c>
      <c r="R856" s="262"/>
      <c r="S856" s="262"/>
      <c r="T856" s="262"/>
      <c r="U856" s="264" t="e">
        <f>+(+O856+#REF!)/M856</f>
        <v>#REF!</v>
      </c>
      <c r="V856" s="265">
        <f>+Q856-SUM(R856:T856)</f>
        <v>0</v>
      </c>
      <c r="W856" s="266">
        <f>IF(J856=2,V856,0)</f>
        <v>0</v>
      </c>
      <c r="X856" s="267">
        <f>IF(J856=1,V856,0)</f>
        <v>0</v>
      </c>
      <c r="Y856" s="268">
        <f>IF(G856=Precios!$DZ$4,Precios!$EC$4,IF(G856=Precios!$DZ$5,Precios!$EC$5,IF(G856=Precios!$DZ$6,Precios!$EC$6,IF(G856=Precios!$DZ$7,Precios!$EC$7,IF(G856=Precios!$DZ$8,Precios!$EC$8,IF(G856=Precios!$DZ$9,Precios!$EC$9,IF(G856=Precios!$DZ$10,Precios!$EC$10,IF(G856=Precios!$DZ$11,Precios!$EC$11,IF(G856=Precios!$DZ$12,Precios!$EC$12,IF(G856=Precios!$DZ$1156,Precios!$EC$1156,IF(G856=Precios!$DZ$14,Precios!$EC$14,IF(G856=Precios!$DZ$15,Precios!$EC$15,IF(G856=Precios!$DZ$16,Precios!$EC$16,IF(G856=Precios!$DZ$17,Precios!$EC$17,IF(G856=Precios!$DZ$18,Precios!$EC$18,0)))))))))))))))*H856</f>
        <v>0</v>
      </c>
      <c r="Z856" s="269">
        <f>+V856-SUM(Y856:Y860)</f>
        <v>0</v>
      </c>
      <c r="AA856" s="270" t="e">
        <f>+Z856/M856</f>
        <v>#DIV/0!</v>
      </c>
    </row>
    <row r="857" spans="1:27" x14ac:dyDescent="0.25">
      <c r="A857" s="234"/>
      <c r="B857" s="40"/>
      <c r="C857" s="41"/>
      <c r="D857" s="42"/>
      <c r="E857" s="42"/>
      <c r="F857" s="42"/>
      <c r="G857" s="48"/>
      <c r="H857" s="50"/>
      <c r="I857" s="168">
        <f>IF(G857=Precios!$DZ$4,Precios!$EA$4,IF(G857=Precios!$DZ$5,Precios!$EA$5,IF(G857=Precios!$DZ$6,Precios!$EA$6,IF(G857=Precios!$DZ$7,Precios!$EA$7,IF(G857=Precios!$DZ$8,Precios!$EA$8,IF(G857=Precios!$DZ$9,Precios!$EA$9,IF(G857=Precios!$DZ$10,Precios!$EA$10,IF(G857=Precios!$DZ$11,Precios!$EA$11,IF(G857=Precios!$DZ$12,Precios!$EA$12,IF(G857=Precios!$DZ$1156,Precios!$EA$1156,IF(G857=Precios!$DZ$14,Precios!$EA$14,IF(G857=Precios!$DZ$15,Precios!$EA$15,IF(G857=Precios!$DZ$16,Precios!$EA$16,IF(G857=Precios!$DZ$17,Precios!$EA$17,IF(G857=Precios!$DZ$18,Precios!$EA$18,0)))))))))))))))</f>
        <v>0</v>
      </c>
      <c r="J857" s="50"/>
      <c r="K857" s="169">
        <f>+IF(J857=1,I857,IF(J857=2,I857*(1-Precios!$EF$3),0))</f>
        <v>0</v>
      </c>
      <c r="L857" s="169">
        <f t="shared" si="57"/>
        <v>0</v>
      </c>
      <c r="M857" s="49"/>
      <c r="N857" s="43"/>
      <c r="O857" s="43"/>
      <c r="P857" s="43"/>
      <c r="Q857" s="43"/>
      <c r="R857" s="43"/>
      <c r="S857" s="43"/>
      <c r="T857" s="43"/>
      <c r="U857" s="91"/>
      <c r="V857" s="43"/>
      <c r="W857" s="43"/>
      <c r="X857" s="43"/>
      <c r="Y857" s="38">
        <f>IF(G857=Precios!$DZ$4,Precios!$EC$4,IF(G857=Precios!$DZ$5,Precios!$EC$5,IF(G857=Precios!$DZ$6,Precios!$EC$6,IF(G857=Precios!$DZ$7,Precios!$EC$7,IF(G857=Precios!$DZ$8,Precios!$EC$8,IF(G857=Precios!$DZ$9,Precios!$EC$9,IF(G857=Precios!$DZ$10,Precios!$EC$10,IF(G857=Precios!$DZ$11,Precios!$EC$11,IF(G857=Precios!$DZ$12,Precios!$EC$12,IF(G857=Precios!$DZ$1156,Precios!$EC$1156,IF(G857=Precios!$DZ$14,Precios!$EC$14,IF(G857=Precios!$DZ$15,Precios!$EC$15,IF(G857=Precios!$DZ$16,Precios!$EC$16,IF(G857=Precios!$DZ$17,Precios!$EC$17,IF(G857=Precios!$DZ$18,Precios!$EC$18,0)))))))))))))))*H857</f>
        <v>0</v>
      </c>
      <c r="Z857" s="46"/>
      <c r="AA857" s="271"/>
    </row>
    <row r="858" spans="1:27" x14ac:dyDescent="0.25">
      <c r="A858" s="234"/>
      <c r="B858" s="40"/>
      <c r="C858" s="41"/>
      <c r="D858" s="42"/>
      <c r="E858" s="42"/>
      <c r="F858" s="42"/>
      <c r="G858" s="48"/>
      <c r="H858" s="50"/>
      <c r="I858" s="168">
        <f>IF(G858=Precios!$DZ$4,Precios!$EA$4,IF(G858=Precios!$DZ$5,Precios!$EA$5,IF(G858=Precios!$DZ$6,Precios!$EA$6,IF(G858=Precios!$DZ$7,Precios!$EA$7,IF(G858=Precios!$DZ$8,Precios!$EA$8,IF(G858=Precios!$DZ$9,Precios!$EA$9,IF(G858=Precios!$DZ$10,Precios!$EA$10,IF(G858=Precios!$DZ$11,Precios!$EA$11,IF(G858=Precios!$DZ$12,Precios!$EA$12,IF(G858=Precios!$DZ$1156,Precios!$EA$1156,IF(G858=Precios!$DZ$14,Precios!$EA$14,IF(G858=Precios!$DZ$15,Precios!$EA$15,IF(G858=Precios!$DZ$16,Precios!$EA$16,IF(G858=Precios!$DZ$17,Precios!$EA$17,IF(G858=Precios!$DZ$18,Precios!$EA$18,0)))))))))))))))</f>
        <v>0</v>
      </c>
      <c r="J858" s="50"/>
      <c r="K858" s="169">
        <f>+IF(J858=1,I858,IF(J858=2,I858*(1-Precios!$EF$3),0))</f>
        <v>0</v>
      </c>
      <c r="L858" s="169">
        <f t="shared" si="57"/>
        <v>0</v>
      </c>
      <c r="M858" s="49"/>
      <c r="N858" s="43"/>
      <c r="O858" s="43"/>
      <c r="P858" s="43"/>
      <c r="Q858" s="43"/>
      <c r="R858" s="43"/>
      <c r="S858" s="43"/>
      <c r="T858" s="43"/>
      <c r="U858" s="91"/>
      <c r="V858" s="43"/>
      <c r="W858" s="43"/>
      <c r="X858" s="43"/>
      <c r="Y858" s="38">
        <f>IF(G858=Precios!$DZ$4,Precios!$EC$4,IF(G858=Precios!$DZ$5,Precios!$EC$5,IF(G858=Precios!$DZ$6,Precios!$EC$6,IF(G858=Precios!$DZ$7,Precios!$EC$7,IF(G858=Precios!$DZ$8,Precios!$EC$8,IF(G858=Precios!$DZ$9,Precios!$EC$9,IF(G858=Precios!$DZ$10,Precios!$EC$10,IF(G858=Precios!$DZ$11,Precios!$EC$11,IF(G858=Precios!$DZ$12,Precios!$EC$12,IF(G858=Precios!$DZ$1156,Precios!$EC$1156,IF(G858=Precios!$DZ$14,Precios!$EC$14,IF(G858=Precios!$DZ$15,Precios!$EC$15,IF(G858=Precios!$DZ$16,Precios!$EC$16,IF(G858=Precios!$DZ$17,Precios!$EC$17,IF(G858=Precios!$DZ$18,Precios!$EC$18,0)))))))))))))))*H858</f>
        <v>0</v>
      </c>
      <c r="Z858" s="46"/>
      <c r="AA858" s="271"/>
    </row>
    <row r="859" spans="1:27" x14ac:dyDescent="0.25">
      <c r="A859" s="234"/>
      <c r="B859" s="40"/>
      <c r="C859" s="41"/>
      <c r="D859" s="42"/>
      <c r="E859" s="42"/>
      <c r="F859" s="42"/>
      <c r="G859" s="48"/>
      <c r="H859" s="50"/>
      <c r="I859" s="168">
        <f>IF(G859=Precios!$DZ$4,Precios!$EA$4,IF(G859=Precios!$DZ$5,Precios!$EA$5,IF(G859=Precios!$DZ$6,Precios!$EA$6,IF(G859=Precios!$DZ$7,Precios!$EA$7,IF(G859=Precios!$DZ$8,Precios!$EA$8,IF(G859=Precios!$DZ$9,Precios!$EA$9,IF(G859=Precios!$DZ$10,Precios!$EA$10,IF(G859=Precios!$DZ$11,Precios!$EA$11,IF(G859=Precios!$DZ$12,Precios!$EA$12,IF(G859=Precios!$DZ$1156,Precios!$EA$1156,IF(G859=Precios!$DZ$14,Precios!$EA$14,IF(G859=Precios!$DZ$15,Precios!$EA$15,IF(G859=Precios!$DZ$16,Precios!$EA$16,IF(G859=Precios!$DZ$17,Precios!$EA$17,IF(G859=Precios!$DZ$18,Precios!$EA$18,0)))))))))))))))</f>
        <v>0</v>
      </c>
      <c r="J859" s="50"/>
      <c r="K859" s="169">
        <f>+IF(J859=1,I859,IF(J859=2,I859*(1-Precios!$EF$3),0))</f>
        <v>0</v>
      </c>
      <c r="L859" s="169">
        <f t="shared" si="57"/>
        <v>0</v>
      </c>
      <c r="M859" s="49"/>
      <c r="N859" s="43"/>
      <c r="O859" s="43"/>
      <c r="P859" s="43"/>
      <c r="Q859" s="43"/>
      <c r="R859" s="43"/>
      <c r="S859" s="43"/>
      <c r="T859" s="43"/>
      <c r="U859" s="91"/>
      <c r="V859" s="43"/>
      <c r="W859" s="43"/>
      <c r="X859" s="43"/>
      <c r="Y859" s="38">
        <f>IF(G859=Precios!$DZ$4,Precios!$EC$4,IF(G859=Precios!$DZ$5,Precios!$EC$5,IF(G859=Precios!$DZ$6,Precios!$EC$6,IF(G859=Precios!$DZ$7,Precios!$EC$7,IF(G859=Precios!$DZ$8,Precios!$EC$8,IF(G859=Precios!$DZ$9,Precios!$EC$9,IF(G859=Precios!$DZ$10,Precios!$EC$10,IF(G859=Precios!$DZ$11,Precios!$EC$11,IF(G859=Precios!$DZ$12,Precios!$EC$12,IF(G859=Precios!$DZ$1156,Precios!$EC$1156,IF(G859=Precios!$DZ$14,Precios!$EC$14,IF(G859=Precios!$DZ$15,Precios!$EC$15,IF(G859=Precios!$DZ$16,Precios!$EC$16,IF(G859=Precios!$DZ$17,Precios!$EC$17,IF(G859=Precios!$DZ$18,Precios!$EC$18,0)))))))))))))))*H859</f>
        <v>0</v>
      </c>
      <c r="Z859" s="46"/>
      <c r="AA859" s="271"/>
    </row>
    <row r="860" spans="1:27" ht="15.75" thickBot="1" x14ac:dyDescent="0.3">
      <c r="A860" s="236"/>
      <c r="B860" s="237"/>
      <c r="C860" s="247"/>
      <c r="D860" s="239"/>
      <c r="E860" s="239"/>
      <c r="F860" s="239"/>
      <c r="G860" s="240"/>
      <c r="H860" s="241"/>
      <c r="I860" s="242">
        <f>IF(G860=Precios!$DZ$4,Precios!$EA$4,IF(G860=Precios!$DZ$5,Precios!$EA$5,IF(G860=Precios!$DZ$6,Precios!$EA$6,IF(G860=Precios!$DZ$7,Precios!$EA$7,IF(G860=Precios!$DZ$8,Precios!$EA$8,IF(G860=Precios!$DZ$9,Precios!$EA$9,IF(G860=Precios!$DZ$10,Precios!$EA$10,IF(G860=Precios!$DZ$11,Precios!$EA$11,IF(G860=Precios!$DZ$12,Precios!$EA$12,IF(G860=Precios!$DZ$1156,Precios!$EA$1156,IF(G860=Precios!$DZ$14,Precios!$EA$14,IF(G860=Precios!$DZ$15,Precios!$EA$15,IF(G860=Precios!$DZ$16,Precios!$EA$16,IF(G860=Precios!$DZ$17,Precios!$EA$17,IF(G860=Precios!$DZ$18,Precios!$EA$18,0)))))))))))))))</f>
        <v>0</v>
      </c>
      <c r="J860" s="241"/>
      <c r="K860" s="243">
        <f>+IF(J860=1,I860,IF(J860=2,I860*(1-Precios!$EF$3),0))</f>
        <v>0</v>
      </c>
      <c r="L860" s="243">
        <f t="shared" si="57"/>
        <v>0</v>
      </c>
      <c r="M860" s="272"/>
      <c r="N860" s="273"/>
      <c r="O860" s="273"/>
      <c r="P860" s="273"/>
      <c r="Q860" s="273"/>
      <c r="R860" s="273"/>
      <c r="S860" s="273"/>
      <c r="T860" s="273"/>
      <c r="U860" s="274"/>
      <c r="V860" s="273"/>
      <c r="W860" s="273"/>
      <c r="X860" s="273"/>
      <c r="Y860" s="281">
        <f>IF(G860=Precios!$DZ$4,Precios!$EC$4,IF(G860=Precios!$DZ$5,Precios!$EC$5,IF(G860=Precios!$DZ$6,Precios!$EC$6,IF(G860=Precios!$DZ$7,Precios!$EC$7,IF(G860=Precios!$DZ$8,Precios!$EC$8,IF(G860=Precios!$DZ$9,Precios!$EC$9,IF(G860=Precios!$DZ$10,Precios!$EC$10,IF(G860=Precios!$DZ$11,Precios!$EC$11,IF(G860=Precios!$DZ$12,Precios!$EC$12,IF(G860=Precios!$DZ$1156,Precios!$EC$1156,IF(G860=Precios!$DZ$14,Precios!$EC$14,IF(G860=Precios!$DZ$15,Precios!$EC$15,IF(G860=Precios!$DZ$16,Precios!$EC$16,IF(G860=Precios!$DZ$17,Precios!$EC$17,IF(G860=Precios!$DZ$18,Precios!$EC$18,0)))))))))))))))*H860</f>
        <v>0</v>
      </c>
      <c r="Z860" s="275"/>
      <c r="AA860" s="276"/>
    </row>
    <row r="861" spans="1:27" x14ac:dyDescent="0.25">
      <c r="A861" s="225"/>
      <c r="B861" s="226"/>
      <c r="C861" s="227"/>
      <c r="D861" s="228"/>
      <c r="E861" s="228"/>
      <c r="F861" s="228"/>
      <c r="G861" s="230"/>
      <c r="H861" s="231"/>
      <c r="I861" s="232">
        <f>IF(G861=Precios!$DZ$4,Precios!$EA$4,IF(G861=Precios!$DZ$5,Precios!$EA$5,IF(G861=Precios!$DZ$6,Precios!$EA$6,IF(G861=Precios!$DZ$7,Precios!$EA$7,IF(G861=Precios!$DZ$8,Precios!$EA$8,IF(G861=Precios!$DZ$9,Precios!$EA$9,IF(G861=Precios!$DZ$10,Precios!$EA$10,IF(G861=Precios!$DZ$11,Precios!$EA$11,IF(G861=Precios!$DZ$12,Precios!$EA$12,IF(G861=Precios!$DZ$1156,Precios!$EA$1156,IF(G861=Precios!$DZ$14,Precios!$EA$14,IF(G861=Precios!$DZ$15,Precios!$EA$15,IF(G861=Precios!$DZ$16,Precios!$EA$16,IF(G861=Precios!$DZ$17,Precios!$EA$17,IF(G861=Precios!$DZ$18,Precios!$EA$18,0)))))))))))))))</f>
        <v>0</v>
      </c>
      <c r="J861" s="230"/>
      <c r="K861" s="233">
        <f>+IF(J861=1,I861,IF(J861=2,I861*(1-Precios!$EF$3),0))</f>
        <v>0</v>
      </c>
      <c r="L861" s="233">
        <f t="shared" si="57"/>
        <v>0</v>
      </c>
      <c r="M861" s="259">
        <f>+SUM(L861:L865)</f>
        <v>0</v>
      </c>
      <c r="N861" s="260">
        <f>+M861+P861+R861+S861</f>
        <v>0</v>
      </c>
      <c r="O861" s="261">
        <f>+IF(J861=1,N861*$O$825,0)</f>
        <v>0</v>
      </c>
      <c r="P861" s="262"/>
      <c r="Q861" s="263">
        <f>+N861-SUM(O861:P861)</f>
        <v>0</v>
      </c>
      <c r="R861" s="262"/>
      <c r="S861" s="262"/>
      <c r="T861" s="262"/>
      <c r="U861" s="264" t="e">
        <f>+(+O861+#REF!)/M861</f>
        <v>#REF!</v>
      </c>
      <c r="V861" s="265">
        <f>+Q861-SUM(R861:T861)</f>
        <v>0</v>
      </c>
      <c r="W861" s="266">
        <f>IF(J861=2,V861,0)</f>
        <v>0</v>
      </c>
      <c r="X861" s="267">
        <f>IF(J861=1,V861,0)</f>
        <v>0</v>
      </c>
      <c r="Y861" s="268">
        <f>IF(G861=Precios!$DZ$4,Precios!$EC$4,IF(G861=Precios!$DZ$5,Precios!$EC$5,IF(G861=Precios!$DZ$6,Precios!$EC$6,IF(G861=Precios!$DZ$7,Precios!$EC$7,IF(G861=Precios!$DZ$8,Precios!$EC$8,IF(G861=Precios!$DZ$9,Precios!$EC$9,IF(G861=Precios!$DZ$10,Precios!$EC$10,IF(G861=Precios!$DZ$11,Precios!$EC$11,IF(G861=Precios!$DZ$12,Precios!$EC$12,IF(G861=Precios!$DZ$1156,Precios!$EC$1156,IF(G861=Precios!$DZ$14,Precios!$EC$14,IF(G861=Precios!$DZ$15,Precios!$EC$15,IF(G861=Precios!$DZ$16,Precios!$EC$16,IF(G861=Precios!$DZ$17,Precios!$EC$17,IF(G861=Precios!$DZ$18,Precios!$EC$18,0)))))))))))))))*H861</f>
        <v>0</v>
      </c>
      <c r="Z861" s="269">
        <f>+V861-SUM(Y861:Y865)</f>
        <v>0</v>
      </c>
      <c r="AA861" s="270" t="e">
        <f>+Z861/M861</f>
        <v>#DIV/0!</v>
      </c>
    </row>
    <row r="862" spans="1:27" x14ac:dyDescent="0.25">
      <c r="A862" s="234"/>
      <c r="B862" s="40"/>
      <c r="C862" s="41"/>
      <c r="D862" s="42"/>
      <c r="E862" s="42"/>
      <c r="F862" s="42"/>
      <c r="G862" s="48"/>
      <c r="H862" s="50"/>
      <c r="I862" s="168">
        <f>IF(G862=Precios!$DZ$4,Precios!$EA$4,IF(G862=Precios!$DZ$5,Precios!$EA$5,IF(G862=Precios!$DZ$6,Precios!$EA$6,IF(G862=Precios!$DZ$7,Precios!$EA$7,IF(G862=Precios!$DZ$8,Precios!$EA$8,IF(G862=Precios!$DZ$9,Precios!$EA$9,IF(G862=Precios!$DZ$10,Precios!$EA$10,IF(G862=Precios!$DZ$11,Precios!$EA$11,IF(G862=Precios!$DZ$12,Precios!$EA$12,IF(G862=Precios!$DZ$1156,Precios!$EA$1156,IF(G862=Precios!$DZ$14,Precios!$EA$14,IF(G862=Precios!$DZ$15,Precios!$EA$15,IF(G862=Precios!$DZ$16,Precios!$EA$16,IF(G862=Precios!$DZ$17,Precios!$EA$17,IF(G862=Precios!$DZ$18,Precios!$EA$18,0)))))))))))))))</f>
        <v>0</v>
      </c>
      <c r="J862" s="50"/>
      <c r="K862" s="169">
        <f>+IF(J862=1,I862,IF(J862=2,I862*(1-Precios!$EF$3),0))</f>
        <v>0</v>
      </c>
      <c r="L862" s="169">
        <f t="shared" si="57"/>
        <v>0</v>
      </c>
      <c r="M862" s="49"/>
      <c r="N862" s="43"/>
      <c r="O862" s="43"/>
      <c r="P862" s="43"/>
      <c r="Q862" s="43"/>
      <c r="R862" s="43"/>
      <c r="S862" s="43"/>
      <c r="T862" s="43"/>
      <c r="U862" s="91"/>
      <c r="V862" s="43"/>
      <c r="W862" s="43"/>
      <c r="X862" s="43"/>
      <c r="Y862" s="38">
        <f>IF(G862=Precios!$DZ$4,Precios!$EC$4,IF(G862=Precios!$DZ$5,Precios!$EC$5,IF(G862=Precios!$DZ$6,Precios!$EC$6,IF(G862=Precios!$DZ$7,Precios!$EC$7,IF(G862=Precios!$DZ$8,Precios!$EC$8,IF(G862=Precios!$DZ$9,Precios!$EC$9,IF(G862=Precios!$DZ$10,Precios!$EC$10,IF(G862=Precios!$DZ$11,Precios!$EC$11,IF(G862=Precios!$DZ$12,Precios!$EC$12,IF(G862=Precios!$DZ$1156,Precios!$EC$1156,IF(G862=Precios!$DZ$14,Precios!$EC$14,IF(G862=Precios!$DZ$15,Precios!$EC$15,IF(G862=Precios!$DZ$16,Precios!$EC$16,IF(G862=Precios!$DZ$17,Precios!$EC$17,IF(G862=Precios!$DZ$18,Precios!$EC$18,0)))))))))))))))*H862</f>
        <v>0</v>
      </c>
      <c r="Z862" s="46"/>
      <c r="AA862" s="271"/>
    </row>
    <row r="863" spans="1:27" x14ac:dyDescent="0.25">
      <c r="A863" s="234"/>
      <c r="B863" s="40"/>
      <c r="C863" s="41"/>
      <c r="D863" s="42"/>
      <c r="E863" s="42"/>
      <c r="F863" s="42"/>
      <c r="G863" s="48"/>
      <c r="H863" s="50"/>
      <c r="I863" s="168">
        <f>IF(G863=Precios!$DZ$4,Precios!$EA$4,IF(G863=Precios!$DZ$5,Precios!$EA$5,IF(G863=Precios!$DZ$6,Precios!$EA$6,IF(G863=Precios!$DZ$7,Precios!$EA$7,IF(G863=Precios!$DZ$8,Precios!$EA$8,IF(G863=Precios!$DZ$9,Precios!$EA$9,IF(G863=Precios!$DZ$10,Precios!$EA$10,IF(G863=Precios!$DZ$11,Precios!$EA$11,IF(G863=Precios!$DZ$12,Precios!$EA$12,IF(G863=Precios!$DZ$1156,Precios!$EA$1156,IF(G863=Precios!$DZ$14,Precios!$EA$14,IF(G863=Precios!$DZ$15,Precios!$EA$15,IF(G863=Precios!$DZ$16,Precios!$EA$16,IF(G863=Precios!$DZ$17,Precios!$EA$17,IF(G863=Precios!$DZ$18,Precios!$EA$18,0)))))))))))))))</f>
        <v>0</v>
      </c>
      <c r="J863" s="50"/>
      <c r="K863" s="169">
        <f>+IF(J863=1,I863,IF(J863=2,I863*(1-Precios!$EF$3),0))</f>
        <v>0</v>
      </c>
      <c r="L863" s="169">
        <f t="shared" si="57"/>
        <v>0</v>
      </c>
      <c r="M863" s="49"/>
      <c r="N863" s="43"/>
      <c r="O863" s="43"/>
      <c r="P863" s="43"/>
      <c r="Q863" s="43"/>
      <c r="R863" s="43"/>
      <c r="S863" s="43"/>
      <c r="T863" s="43"/>
      <c r="U863" s="91"/>
      <c r="V863" s="43"/>
      <c r="W863" s="43"/>
      <c r="X863" s="43"/>
      <c r="Y863" s="38">
        <f>IF(G863=Precios!$DZ$4,Precios!$EC$4,IF(G863=Precios!$DZ$5,Precios!$EC$5,IF(G863=Precios!$DZ$6,Precios!$EC$6,IF(G863=Precios!$DZ$7,Precios!$EC$7,IF(G863=Precios!$DZ$8,Precios!$EC$8,IF(G863=Precios!$DZ$9,Precios!$EC$9,IF(G863=Precios!$DZ$10,Precios!$EC$10,IF(G863=Precios!$DZ$11,Precios!$EC$11,IF(G863=Precios!$DZ$12,Precios!$EC$12,IF(G863=Precios!$DZ$1156,Precios!$EC$1156,IF(G863=Precios!$DZ$14,Precios!$EC$14,IF(G863=Precios!$DZ$15,Precios!$EC$15,IF(G863=Precios!$DZ$16,Precios!$EC$16,IF(G863=Precios!$DZ$17,Precios!$EC$17,IF(G863=Precios!$DZ$18,Precios!$EC$18,0)))))))))))))))*H863</f>
        <v>0</v>
      </c>
      <c r="Z863" s="46"/>
      <c r="AA863" s="271"/>
    </row>
    <row r="864" spans="1:27" x14ac:dyDescent="0.25">
      <c r="A864" s="234"/>
      <c r="B864" s="40"/>
      <c r="C864" s="41"/>
      <c r="D864" s="42"/>
      <c r="E864" s="42"/>
      <c r="F864" s="42"/>
      <c r="G864" s="48"/>
      <c r="H864" s="50"/>
      <c r="I864" s="168">
        <f>IF(G864=Precios!$DZ$4,Precios!$EA$4,IF(G864=Precios!$DZ$5,Precios!$EA$5,IF(G864=Precios!$DZ$6,Precios!$EA$6,IF(G864=Precios!$DZ$7,Precios!$EA$7,IF(G864=Precios!$DZ$8,Precios!$EA$8,IF(G864=Precios!$DZ$9,Precios!$EA$9,IF(G864=Precios!$DZ$10,Precios!$EA$10,IF(G864=Precios!$DZ$11,Precios!$EA$11,IF(G864=Precios!$DZ$12,Precios!$EA$12,IF(G864=Precios!$DZ$1156,Precios!$EA$1156,IF(G864=Precios!$DZ$14,Precios!$EA$14,IF(G864=Precios!$DZ$15,Precios!$EA$15,IF(G864=Precios!$DZ$16,Precios!$EA$16,IF(G864=Precios!$DZ$17,Precios!$EA$17,IF(G864=Precios!$DZ$18,Precios!$EA$18,0)))))))))))))))</f>
        <v>0</v>
      </c>
      <c r="J864" s="50"/>
      <c r="K864" s="169">
        <f>+IF(J864=1,I864,IF(J864=2,I864*(1-Precios!$EF$3),0))</f>
        <v>0</v>
      </c>
      <c r="L864" s="169">
        <f t="shared" si="57"/>
        <v>0</v>
      </c>
      <c r="M864" s="49"/>
      <c r="N864" s="43"/>
      <c r="O864" s="43"/>
      <c r="P864" s="43"/>
      <c r="Q864" s="43"/>
      <c r="R864" s="43"/>
      <c r="S864" s="43"/>
      <c r="T864" s="43"/>
      <c r="U864" s="91"/>
      <c r="V864" s="43"/>
      <c r="W864" s="43"/>
      <c r="X864" s="43"/>
      <c r="Y864" s="38">
        <f>IF(G864=Precios!$DZ$4,Precios!$EC$4,IF(G864=Precios!$DZ$5,Precios!$EC$5,IF(G864=Precios!$DZ$6,Precios!$EC$6,IF(G864=Precios!$DZ$7,Precios!$EC$7,IF(G864=Precios!$DZ$8,Precios!$EC$8,IF(G864=Precios!$DZ$9,Precios!$EC$9,IF(G864=Precios!$DZ$10,Precios!$EC$10,IF(G864=Precios!$DZ$11,Precios!$EC$11,IF(G864=Precios!$DZ$12,Precios!$EC$12,IF(G864=Precios!$DZ$1156,Precios!$EC$1156,IF(G864=Precios!$DZ$14,Precios!$EC$14,IF(G864=Precios!$DZ$15,Precios!$EC$15,IF(G864=Precios!$DZ$16,Precios!$EC$16,IF(G864=Precios!$DZ$17,Precios!$EC$17,IF(G864=Precios!$DZ$18,Precios!$EC$18,0)))))))))))))))*H864</f>
        <v>0</v>
      </c>
      <c r="Z864" s="46"/>
      <c r="AA864" s="271"/>
    </row>
    <row r="865" spans="1:27" ht="15.75" thickBot="1" x14ac:dyDescent="0.3">
      <c r="A865" s="236"/>
      <c r="B865" s="237"/>
      <c r="C865" s="247"/>
      <c r="D865" s="239"/>
      <c r="E865" s="239"/>
      <c r="F865" s="239"/>
      <c r="G865" s="240"/>
      <c r="H865" s="241"/>
      <c r="I865" s="242">
        <f>IF(G865=Precios!$DZ$4,Precios!$EA$4,IF(G865=Precios!$DZ$5,Precios!$EA$5,IF(G865=Precios!$DZ$6,Precios!$EA$6,IF(G865=Precios!$DZ$7,Precios!$EA$7,IF(G865=Precios!$DZ$8,Precios!$EA$8,IF(G865=Precios!$DZ$9,Precios!$EA$9,IF(G865=Precios!$DZ$10,Precios!$EA$10,IF(G865=Precios!$DZ$11,Precios!$EA$11,IF(G865=Precios!$DZ$12,Precios!$EA$12,IF(G865=Precios!$DZ$1156,Precios!$EA$1156,IF(G865=Precios!$DZ$14,Precios!$EA$14,IF(G865=Precios!$DZ$15,Precios!$EA$15,IF(G865=Precios!$DZ$16,Precios!$EA$16,IF(G865=Precios!$DZ$17,Precios!$EA$17,IF(G865=Precios!$DZ$18,Precios!$EA$18,0)))))))))))))))</f>
        <v>0</v>
      </c>
      <c r="J865" s="241"/>
      <c r="K865" s="243">
        <f>+IF(J865=1,I865,IF(J865=2,I865*(1-Precios!$EF$3),0))</f>
        <v>0</v>
      </c>
      <c r="L865" s="243">
        <f t="shared" si="57"/>
        <v>0</v>
      </c>
      <c r="M865" s="272"/>
      <c r="N865" s="273"/>
      <c r="O865" s="273"/>
      <c r="P865" s="273"/>
      <c r="Q865" s="273"/>
      <c r="R865" s="273"/>
      <c r="S865" s="273"/>
      <c r="T865" s="273"/>
      <c r="U865" s="274"/>
      <c r="V865" s="273"/>
      <c r="W865" s="273"/>
      <c r="X865" s="273"/>
      <c r="Y865" s="281">
        <f>IF(G865=Precios!$DZ$4,Precios!$EC$4,IF(G865=Precios!$DZ$5,Precios!$EC$5,IF(G865=Precios!$DZ$6,Precios!$EC$6,IF(G865=Precios!$DZ$7,Precios!$EC$7,IF(G865=Precios!$DZ$8,Precios!$EC$8,IF(G865=Precios!$DZ$9,Precios!$EC$9,IF(G865=Precios!$DZ$10,Precios!$EC$10,IF(G865=Precios!$DZ$11,Precios!$EC$11,IF(G865=Precios!$DZ$12,Precios!$EC$12,IF(G865=Precios!$DZ$1156,Precios!$EC$1156,IF(G865=Precios!$DZ$14,Precios!$EC$14,IF(G865=Precios!$DZ$15,Precios!$EC$15,IF(G865=Precios!$DZ$16,Precios!$EC$16,IF(G865=Precios!$DZ$17,Precios!$EC$17,IF(G865=Precios!$DZ$18,Precios!$EC$18,0)))))))))))))))*H865</f>
        <v>0</v>
      </c>
      <c r="Z865" s="275"/>
      <c r="AA865" s="276"/>
    </row>
    <row r="866" spans="1:27" x14ac:dyDescent="0.25">
      <c r="A866" s="225"/>
      <c r="B866" s="226"/>
      <c r="C866" s="227"/>
      <c r="D866" s="228"/>
      <c r="E866" s="228"/>
      <c r="F866" s="228"/>
      <c r="G866" s="230"/>
      <c r="H866" s="231"/>
      <c r="I866" s="232">
        <f>IF(G866=Precios!$DZ$4,Precios!$EA$4,IF(G866=Precios!$DZ$5,Precios!$EA$5,IF(G866=Precios!$DZ$6,Precios!$EA$6,IF(G866=Precios!$DZ$7,Precios!$EA$7,IF(G866=Precios!$DZ$8,Precios!$EA$8,IF(G866=Precios!$DZ$9,Precios!$EA$9,IF(G866=Precios!$DZ$10,Precios!$EA$10,IF(G866=Precios!$DZ$11,Precios!$EA$11,IF(G866=Precios!$DZ$12,Precios!$EA$12,IF(G866=Precios!$DZ$1156,Precios!$EA$1156,IF(G866=Precios!$DZ$14,Precios!$EA$14,IF(G866=Precios!$DZ$15,Precios!$EA$15,IF(G866=Precios!$DZ$16,Precios!$EA$16,IF(G866=Precios!$DZ$17,Precios!$EA$17,IF(G866=Precios!$DZ$18,Precios!$EA$18,0)))))))))))))))</f>
        <v>0</v>
      </c>
      <c r="J866" s="230"/>
      <c r="K866" s="233">
        <f>+IF(J866=1,I866,IF(J866=2,I866*(1-Precios!$EF$3),0))</f>
        <v>0</v>
      </c>
      <c r="L866" s="233">
        <f t="shared" si="57"/>
        <v>0</v>
      </c>
      <c r="M866" s="259">
        <f>+SUM(L866:L870)</f>
        <v>0</v>
      </c>
      <c r="N866" s="260">
        <f>+M866+P866+R866+S866</f>
        <v>0</v>
      </c>
      <c r="O866" s="261">
        <f>+IF(J866=1,N866*$O$825,0)</f>
        <v>0</v>
      </c>
      <c r="P866" s="262"/>
      <c r="Q866" s="263">
        <f>+N866-SUM(O866:P866)</f>
        <v>0</v>
      </c>
      <c r="R866" s="262"/>
      <c r="S866" s="262"/>
      <c r="T866" s="262"/>
      <c r="U866" s="264" t="e">
        <f>+(+O866+#REF!)/M866</f>
        <v>#REF!</v>
      </c>
      <c r="V866" s="265">
        <f>+Q866-SUM(R866:T866)</f>
        <v>0</v>
      </c>
      <c r="W866" s="266">
        <f>IF(J866=2,V866,0)</f>
        <v>0</v>
      </c>
      <c r="X866" s="267">
        <f>IF(J866=1,V866,0)</f>
        <v>0</v>
      </c>
      <c r="Y866" s="268">
        <f>IF(G866=Precios!$DZ$4,Precios!$EC$4,IF(G866=Precios!$DZ$5,Precios!$EC$5,IF(G866=Precios!$DZ$6,Precios!$EC$6,IF(G866=Precios!$DZ$7,Precios!$EC$7,IF(G866=Precios!$DZ$8,Precios!$EC$8,IF(G866=Precios!$DZ$9,Precios!$EC$9,IF(G866=Precios!$DZ$10,Precios!$EC$10,IF(G866=Precios!$DZ$11,Precios!$EC$11,IF(G866=Precios!$DZ$12,Precios!$EC$12,IF(G866=Precios!$DZ$1156,Precios!$EC$1156,IF(G866=Precios!$DZ$14,Precios!$EC$14,IF(G866=Precios!$DZ$15,Precios!$EC$15,IF(G866=Precios!$DZ$16,Precios!$EC$16,IF(G866=Precios!$DZ$17,Precios!$EC$17,IF(G866=Precios!$DZ$18,Precios!$EC$18,0)))))))))))))))*H866</f>
        <v>0</v>
      </c>
      <c r="Z866" s="269">
        <f>+V866-SUM(Y866:Y870)</f>
        <v>0</v>
      </c>
      <c r="AA866" s="270" t="e">
        <f>+Z866/M866</f>
        <v>#DIV/0!</v>
      </c>
    </row>
    <row r="867" spans="1:27" x14ac:dyDescent="0.25">
      <c r="A867" s="234"/>
      <c r="B867" s="40"/>
      <c r="C867" s="41"/>
      <c r="D867" s="42"/>
      <c r="E867" s="42"/>
      <c r="F867" s="42"/>
      <c r="G867" s="48"/>
      <c r="H867" s="50"/>
      <c r="I867" s="168">
        <f>IF(G867=Precios!$DZ$4,Precios!$EA$4,IF(G867=Precios!$DZ$5,Precios!$EA$5,IF(G867=Precios!$DZ$6,Precios!$EA$6,IF(G867=Precios!$DZ$7,Precios!$EA$7,IF(G867=Precios!$DZ$8,Precios!$EA$8,IF(G867=Precios!$DZ$9,Precios!$EA$9,IF(G867=Precios!$DZ$10,Precios!$EA$10,IF(G867=Precios!$DZ$11,Precios!$EA$11,IF(G867=Precios!$DZ$12,Precios!$EA$12,IF(G867=Precios!$DZ$1156,Precios!$EA$1156,IF(G867=Precios!$DZ$14,Precios!$EA$14,IF(G867=Precios!$DZ$15,Precios!$EA$15,IF(G867=Precios!$DZ$16,Precios!$EA$16,IF(G867=Precios!$DZ$17,Precios!$EA$17,IF(G867=Precios!$DZ$18,Precios!$EA$18,0)))))))))))))))</f>
        <v>0</v>
      </c>
      <c r="J867" s="50"/>
      <c r="K867" s="169">
        <f>+IF(J867=1,I867,IF(J867=2,I867*(1-Precios!$EF$3),0))</f>
        <v>0</v>
      </c>
      <c r="L867" s="169">
        <f t="shared" si="57"/>
        <v>0</v>
      </c>
      <c r="M867" s="49"/>
      <c r="N867" s="43"/>
      <c r="O867" s="43"/>
      <c r="P867" s="43"/>
      <c r="Q867" s="43"/>
      <c r="R867" s="43"/>
      <c r="S867" s="43"/>
      <c r="T867" s="43"/>
      <c r="U867" s="91"/>
      <c r="V867" s="43"/>
      <c r="W867" s="43"/>
      <c r="X867" s="43"/>
      <c r="Y867" s="38">
        <f>IF(G867=Precios!$DZ$4,Precios!$EC$4,IF(G867=Precios!$DZ$5,Precios!$EC$5,IF(G867=Precios!$DZ$6,Precios!$EC$6,IF(G867=Precios!$DZ$7,Precios!$EC$7,IF(G867=Precios!$DZ$8,Precios!$EC$8,IF(G867=Precios!$DZ$9,Precios!$EC$9,IF(G867=Precios!$DZ$10,Precios!$EC$10,IF(G867=Precios!$DZ$11,Precios!$EC$11,IF(G867=Precios!$DZ$12,Precios!$EC$12,IF(G867=Precios!$DZ$1156,Precios!$EC$1156,IF(G867=Precios!$DZ$14,Precios!$EC$14,IF(G867=Precios!$DZ$15,Precios!$EC$15,IF(G867=Precios!$DZ$16,Precios!$EC$16,IF(G867=Precios!$DZ$17,Precios!$EC$17,IF(G867=Precios!$DZ$18,Precios!$EC$18,0)))))))))))))))*H867</f>
        <v>0</v>
      </c>
      <c r="Z867" s="46"/>
      <c r="AA867" s="271"/>
    </row>
    <row r="868" spans="1:27" x14ac:dyDescent="0.25">
      <c r="A868" s="234"/>
      <c r="B868" s="40"/>
      <c r="C868" s="41"/>
      <c r="D868" s="42"/>
      <c r="E868" s="42"/>
      <c r="F868" s="42"/>
      <c r="G868" s="48"/>
      <c r="H868" s="50"/>
      <c r="I868" s="168">
        <f>IF(G868=Precios!$DZ$4,Precios!$EA$4,IF(G868=Precios!$DZ$5,Precios!$EA$5,IF(G868=Precios!$DZ$6,Precios!$EA$6,IF(G868=Precios!$DZ$7,Precios!$EA$7,IF(G868=Precios!$DZ$8,Precios!$EA$8,IF(G868=Precios!$DZ$9,Precios!$EA$9,IF(G868=Precios!$DZ$10,Precios!$EA$10,IF(G868=Precios!$DZ$11,Precios!$EA$11,IF(G868=Precios!$DZ$12,Precios!$EA$12,IF(G868=Precios!$DZ$1156,Precios!$EA$1156,IF(G868=Precios!$DZ$14,Precios!$EA$14,IF(G868=Precios!$DZ$15,Precios!$EA$15,IF(G868=Precios!$DZ$16,Precios!$EA$16,IF(G868=Precios!$DZ$17,Precios!$EA$17,IF(G868=Precios!$DZ$18,Precios!$EA$18,0)))))))))))))))</f>
        <v>0</v>
      </c>
      <c r="J868" s="50"/>
      <c r="K868" s="169">
        <f>+IF(J868=1,I868,IF(J868=2,I868*(1-Precios!$EF$3),0))</f>
        <v>0</v>
      </c>
      <c r="L868" s="169">
        <f t="shared" si="57"/>
        <v>0</v>
      </c>
      <c r="M868" s="49"/>
      <c r="N868" s="43"/>
      <c r="O868" s="43"/>
      <c r="P868" s="43"/>
      <c r="Q868" s="43"/>
      <c r="R868" s="43"/>
      <c r="S868" s="43"/>
      <c r="T868" s="43"/>
      <c r="U868" s="91"/>
      <c r="V868" s="43"/>
      <c r="W868" s="43"/>
      <c r="X868" s="43"/>
      <c r="Y868" s="38">
        <f>IF(G868=Precios!$DZ$4,Precios!$EC$4,IF(G868=Precios!$DZ$5,Precios!$EC$5,IF(G868=Precios!$DZ$6,Precios!$EC$6,IF(G868=Precios!$DZ$7,Precios!$EC$7,IF(G868=Precios!$DZ$8,Precios!$EC$8,IF(G868=Precios!$DZ$9,Precios!$EC$9,IF(G868=Precios!$DZ$10,Precios!$EC$10,IF(G868=Precios!$DZ$11,Precios!$EC$11,IF(G868=Precios!$DZ$12,Precios!$EC$12,IF(G868=Precios!$DZ$1156,Precios!$EC$1156,IF(G868=Precios!$DZ$14,Precios!$EC$14,IF(G868=Precios!$DZ$15,Precios!$EC$15,IF(G868=Precios!$DZ$16,Precios!$EC$16,IF(G868=Precios!$DZ$17,Precios!$EC$17,IF(G868=Precios!$DZ$18,Precios!$EC$18,0)))))))))))))))*H868</f>
        <v>0</v>
      </c>
      <c r="Z868" s="46"/>
      <c r="AA868" s="271"/>
    </row>
    <row r="869" spans="1:27" x14ac:dyDescent="0.25">
      <c r="A869" s="234"/>
      <c r="B869" s="40"/>
      <c r="C869" s="41"/>
      <c r="D869" s="42"/>
      <c r="E869" s="42"/>
      <c r="F869" s="42"/>
      <c r="G869" s="48"/>
      <c r="H869" s="50"/>
      <c r="I869" s="168">
        <f>IF(G869=Precios!$DZ$4,Precios!$EA$4,IF(G869=Precios!$DZ$5,Precios!$EA$5,IF(G869=Precios!$DZ$6,Precios!$EA$6,IF(G869=Precios!$DZ$7,Precios!$EA$7,IF(G869=Precios!$DZ$8,Precios!$EA$8,IF(G869=Precios!$DZ$9,Precios!$EA$9,IF(G869=Precios!$DZ$10,Precios!$EA$10,IF(G869=Precios!$DZ$11,Precios!$EA$11,IF(G869=Precios!$DZ$12,Precios!$EA$12,IF(G869=Precios!$DZ$1156,Precios!$EA$1156,IF(G869=Precios!$DZ$14,Precios!$EA$14,IF(G869=Precios!$DZ$15,Precios!$EA$15,IF(G869=Precios!$DZ$16,Precios!$EA$16,IF(G869=Precios!$DZ$17,Precios!$EA$17,IF(G869=Precios!$DZ$18,Precios!$EA$18,0)))))))))))))))</f>
        <v>0</v>
      </c>
      <c r="J869" s="50"/>
      <c r="K869" s="169">
        <f>+IF(J869=1,I869,IF(J869=2,I869*(1-Precios!$EF$3),0))</f>
        <v>0</v>
      </c>
      <c r="L869" s="169">
        <f t="shared" si="57"/>
        <v>0</v>
      </c>
      <c r="M869" s="49"/>
      <c r="N869" s="43"/>
      <c r="O869" s="43"/>
      <c r="P869" s="43"/>
      <c r="Q869" s="43"/>
      <c r="R869" s="43"/>
      <c r="S869" s="43"/>
      <c r="T869" s="43"/>
      <c r="U869" s="91"/>
      <c r="V869" s="43"/>
      <c r="W869" s="43"/>
      <c r="X869" s="43"/>
      <c r="Y869" s="38">
        <f>IF(G869=Precios!$DZ$4,Precios!$EC$4,IF(G869=Precios!$DZ$5,Precios!$EC$5,IF(G869=Precios!$DZ$6,Precios!$EC$6,IF(G869=Precios!$DZ$7,Precios!$EC$7,IF(G869=Precios!$DZ$8,Precios!$EC$8,IF(G869=Precios!$DZ$9,Precios!$EC$9,IF(G869=Precios!$DZ$10,Precios!$EC$10,IF(G869=Precios!$DZ$11,Precios!$EC$11,IF(G869=Precios!$DZ$12,Precios!$EC$12,IF(G869=Precios!$DZ$1156,Precios!$EC$1156,IF(G869=Precios!$DZ$14,Precios!$EC$14,IF(G869=Precios!$DZ$15,Precios!$EC$15,IF(G869=Precios!$DZ$16,Precios!$EC$16,IF(G869=Precios!$DZ$17,Precios!$EC$17,IF(G869=Precios!$DZ$18,Precios!$EC$18,0)))))))))))))))*H869</f>
        <v>0</v>
      </c>
      <c r="Z869" s="46"/>
      <c r="AA869" s="271"/>
    </row>
    <row r="870" spans="1:27" ht="15.75" thickBot="1" x14ac:dyDescent="0.3">
      <c r="A870" s="236"/>
      <c r="B870" s="237"/>
      <c r="C870" s="247"/>
      <c r="D870" s="239"/>
      <c r="E870" s="239"/>
      <c r="F870" s="239"/>
      <c r="G870" s="240"/>
      <c r="H870" s="241"/>
      <c r="I870" s="242">
        <f>IF(G870=Precios!$DZ$4,Precios!$EA$4,IF(G870=Precios!$DZ$5,Precios!$EA$5,IF(G870=Precios!$DZ$6,Precios!$EA$6,IF(G870=Precios!$DZ$7,Precios!$EA$7,IF(G870=Precios!$DZ$8,Precios!$EA$8,IF(G870=Precios!$DZ$9,Precios!$EA$9,IF(G870=Precios!$DZ$10,Precios!$EA$10,IF(G870=Precios!$DZ$11,Precios!$EA$11,IF(G870=Precios!$DZ$12,Precios!$EA$12,IF(G870=Precios!$DZ$1156,Precios!$EA$1156,IF(G870=Precios!$DZ$14,Precios!$EA$14,IF(G870=Precios!$DZ$15,Precios!$EA$15,IF(G870=Precios!$DZ$16,Precios!$EA$16,IF(G870=Precios!$DZ$17,Precios!$EA$17,IF(G870=Precios!$DZ$18,Precios!$EA$18,0)))))))))))))))</f>
        <v>0</v>
      </c>
      <c r="J870" s="241"/>
      <c r="K870" s="243">
        <f>+IF(J870=1,I870,IF(J870=2,I870*(1-Precios!$EF$3),0))</f>
        <v>0</v>
      </c>
      <c r="L870" s="243">
        <f t="shared" si="57"/>
        <v>0</v>
      </c>
      <c r="M870" s="272"/>
      <c r="N870" s="273"/>
      <c r="O870" s="273"/>
      <c r="P870" s="273"/>
      <c r="Q870" s="273"/>
      <c r="R870" s="273"/>
      <c r="S870" s="273"/>
      <c r="T870" s="273"/>
      <c r="U870" s="274"/>
      <c r="V870" s="273"/>
      <c r="W870" s="273"/>
      <c r="X870" s="273"/>
      <c r="Y870" s="281">
        <f>IF(G870=Precios!$DZ$4,Precios!$EC$4,IF(G870=Precios!$DZ$5,Precios!$EC$5,IF(G870=Precios!$DZ$6,Precios!$EC$6,IF(G870=Precios!$DZ$7,Precios!$EC$7,IF(G870=Precios!$DZ$8,Precios!$EC$8,IF(G870=Precios!$DZ$9,Precios!$EC$9,IF(G870=Precios!$DZ$10,Precios!$EC$10,IF(G870=Precios!$DZ$11,Precios!$EC$11,IF(G870=Precios!$DZ$12,Precios!$EC$12,IF(G870=Precios!$DZ$1156,Precios!$EC$1156,IF(G870=Precios!$DZ$14,Precios!$EC$14,IF(G870=Precios!$DZ$15,Precios!$EC$15,IF(G870=Precios!$DZ$16,Precios!$EC$16,IF(G870=Precios!$DZ$17,Precios!$EC$17,IF(G870=Precios!$DZ$18,Precios!$EC$18,0)))))))))))))))*H870</f>
        <v>0</v>
      </c>
      <c r="Z870" s="275"/>
      <c r="AA870" s="276"/>
    </row>
    <row r="871" spans="1:27" x14ac:dyDescent="0.25">
      <c r="A871" s="225"/>
      <c r="B871" s="226"/>
      <c r="C871" s="227"/>
      <c r="D871" s="228"/>
      <c r="E871" s="228"/>
      <c r="F871" s="228"/>
      <c r="G871" s="230"/>
      <c r="H871" s="231"/>
      <c r="I871" s="232">
        <f>IF(G871=Precios!$DZ$4,Precios!$EA$4,IF(G871=Precios!$DZ$5,Precios!$EA$5,IF(G871=Precios!$DZ$6,Precios!$EA$6,IF(G871=Precios!$DZ$7,Precios!$EA$7,IF(G871=Precios!$DZ$8,Precios!$EA$8,IF(G871=Precios!$DZ$9,Precios!$EA$9,IF(G871=Precios!$DZ$10,Precios!$EA$10,IF(G871=Precios!$DZ$11,Precios!$EA$11,IF(G871=Precios!$DZ$12,Precios!$EA$12,IF(G871=Precios!$DZ$1156,Precios!$EA$1156,IF(G871=Precios!$DZ$14,Precios!$EA$14,IF(G871=Precios!$DZ$15,Precios!$EA$15,IF(G871=Precios!$DZ$16,Precios!$EA$16,IF(G871=Precios!$DZ$17,Precios!$EA$17,IF(G871=Precios!$DZ$18,Precios!$EA$18,0)))))))))))))))</f>
        <v>0</v>
      </c>
      <c r="J871" s="230"/>
      <c r="K871" s="233">
        <f>+IF(J871=1,I871,IF(J871=2,I871*(1-Precios!$EF$3),0))</f>
        <v>0</v>
      </c>
      <c r="L871" s="233">
        <f t="shared" ref="L871:L880" si="58">H871*K871</f>
        <v>0</v>
      </c>
      <c r="M871" s="259">
        <f>+SUM(L871:L875)</f>
        <v>0</v>
      </c>
      <c r="N871" s="260">
        <f>+M871+P871+R871+S871</f>
        <v>0</v>
      </c>
      <c r="O871" s="261">
        <f>+IF(J871=1,N871*$O$825,0)</f>
        <v>0</v>
      </c>
      <c r="P871" s="262"/>
      <c r="Q871" s="263">
        <f>+N871-SUM(O871:P871)</f>
        <v>0</v>
      </c>
      <c r="R871" s="262"/>
      <c r="S871" s="262"/>
      <c r="T871" s="262"/>
      <c r="U871" s="264" t="e">
        <f>+(+O871+#REF!)/M871</f>
        <v>#REF!</v>
      </c>
      <c r="V871" s="265">
        <f>+Q871-SUM(R871:T871)</f>
        <v>0</v>
      </c>
      <c r="W871" s="266">
        <f>IF(J871=2,V871,0)</f>
        <v>0</v>
      </c>
      <c r="X871" s="267">
        <f>IF(J871=1,V871,0)</f>
        <v>0</v>
      </c>
      <c r="Y871" s="268">
        <f>IF(G871=Precios!$DZ$4,Precios!$EC$4,IF(G871=Precios!$DZ$5,Precios!$EC$5,IF(G871=Precios!$DZ$6,Precios!$EC$6,IF(G871=Precios!$DZ$7,Precios!$EC$7,IF(G871=Precios!$DZ$8,Precios!$EC$8,IF(G871=Precios!$DZ$9,Precios!$EC$9,IF(G871=Precios!$DZ$10,Precios!$EC$10,IF(G871=Precios!$DZ$11,Precios!$EC$11,IF(G871=Precios!$DZ$12,Precios!$EC$12,IF(G871=Precios!$DZ$1156,Precios!$EC$1156,IF(G871=Precios!$DZ$14,Precios!$EC$14,IF(G871=Precios!$DZ$15,Precios!$EC$15,IF(G871=Precios!$DZ$16,Precios!$EC$16,IF(G871=Precios!$DZ$17,Precios!$EC$17,IF(G871=Precios!$DZ$18,Precios!$EC$18,0)))))))))))))))*H871</f>
        <v>0</v>
      </c>
      <c r="Z871" s="269">
        <f>+V871-SUM(Y871:Y875)</f>
        <v>0</v>
      </c>
      <c r="AA871" s="270" t="e">
        <f>+Z871/M871</f>
        <v>#DIV/0!</v>
      </c>
    </row>
    <row r="872" spans="1:27" x14ac:dyDescent="0.25">
      <c r="A872" s="234"/>
      <c r="B872" s="40"/>
      <c r="C872" s="41"/>
      <c r="D872" s="42"/>
      <c r="E872" s="42"/>
      <c r="F872" s="42"/>
      <c r="G872" s="48"/>
      <c r="H872" s="50"/>
      <c r="I872" s="168">
        <f>IF(G872=Precios!$DZ$4,Precios!$EA$4,IF(G872=Precios!$DZ$5,Precios!$EA$5,IF(G872=Precios!$DZ$6,Precios!$EA$6,IF(G872=Precios!$DZ$7,Precios!$EA$7,IF(G872=Precios!$DZ$8,Precios!$EA$8,IF(G872=Precios!$DZ$9,Precios!$EA$9,IF(G872=Precios!$DZ$10,Precios!$EA$10,IF(G872=Precios!$DZ$11,Precios!$EA$11,IF(G872=Precios!$DZ$12,Precios!$EA$12,IF(G872=Precios!$DZ$1156,Precios!$EA$1156,IF(G872=Precios!$DZ$14,Precios!$EA$14,IF(G872=Precios!$DZ$15,Precios!$EA$15,IF(G872=Precios!$DZ$16,Precios!$EA$16,IF(G872=Precios!$DZ$17,Precios!$EA$17,IF(G872=Precios!$DZ$18,Precios!$EA$18,0)))))))))))))))</f>
        <v>0</v>
      </c>
      <c r="J872" s="50"/>
      <c r="K872" s="169">
        <f>+IF(J872=1,I872,IF(J872=2,I872*(1-Precios!$EF$3),0))</f>
        <v>0</v>
      </c>
      <c r="L872" s="169">
        <f t="shared" si="58"/>
        <v>0</v>
      </c>
      <c r="M872" s="49"/>
      <c r="N872" s="43"/>
      <c r="O872" s="43"/>
      <c r="P872" s="43"/>
      <c r="Q872" s="43"/>
      <c r="R872" s="43"/>
      <c r="S872" s="43"/>
      <c r="T872" s="43"/>
      <c r="U872" s="91"/>
      <c r="V872" s="43"/>
      <c r="W872" s="43"/>
      <c r="X872" s="43"/>
      <c r="Y872" s="38">
        <f>IF(G872=Precios!$DZ$4,Precios!$EC$4,IF(G872=Precios!$DZ$5,Precios!$EC$5,IF(G872=Precios!$DZ$6,Precios!$EC$6,IF(G872=Precios!$DZ$7,Precios!$EC$7,IF(G872=Precios!$DZ$8,Precios!$EC$8,IF(G872=Precios!$DZ$9,Precios!$EC$9,IF(G872=Precios!$DZ$10,Precios!$EC$10,IF(G872=Precios!$DZ$11,Precios!$EC$11,IF(G872=Precios!$DZ$12,Precios!$EC$12,IF(G872=Precios!$DZ$1156,Precios!$EC$1156,IF(G872=Precios!$DZ$14,Precios!$EC$14,IF(G872=Precios!$DZ$15,Precios!$EC$15,IF(G872=Precios!$DZ$16,Precios!$EC$16,IF(G872=Precios!$DZ$17,Precios!$EC$17,IF(G872=Precios!$DZ$18,Precios!$EC$18,0)))))))))))))))*H872</f>
        <v>0</v>
      </c>
      <c r="Z872" s="46"/>
      <c r="AA872" s="271"/>
    </row>
    <row r="873" spans="1:27" x14ac:dyDescent="0.25">
      <c r="A873" s="234"/>
      <c r="B873" s="40"/>
      <c r="C873" s="41"/>
      <c r="D873" s="42"/>
      <c r="E873" s="42"/>
      <c r="F873" s="42"/>
      <c r="G873" s="48"/>
      <c r="H873" s="50"/>
      <c r="I873" s="168">
        <f>IF(G873=Precios!$DZ$4,Precios!$EA$4,IF(G873=Precios!$DZ$5,Precios!$EA$5,IF(G873=Precios!$DZ$6,Precios!$EA$6,IF(G873=Precios!$DZ$7,Precios!$EA$7,IF(G873=Precios!$DZ$8,Precios!$EA$8,IF(G873=Precios!$DZ$9,Precios!$EA$9,IF(G873=Precios!$DZ$10,Precios!$EA$10,IF(G873=Precios!$DZ$11,Precios!$EA$11,IF(G873=Precios!$DZ$12,Precios!$EA$12,IF(G873=Precios!$DZ$1156,Precios!$EA$1156,IF(G873=Precios!$DZ$14,Precios!$EA$14,IF(G873=Precios!$DZ$15,Precios!$EA$15,IF(G873=Precios!$DZ$16,Precios!$EA$16,IF(G873=Precios!$DZ$17,Precios!$EA$17,IF(G873=Precios!$DZ$18,Precios!$EA$18,0)))))))))))))))</f>
        <v>0</v>
      </c>
      <c r="J873" s="50"/>
      <c r="K873" s="169">
        <f>+IF(J873=1,I873,IF(J873=2,I873*(1-Precios!$EF$3),0))</f>
        <v>0</v>
      </c>
      <c r="L873" s="169">
        <f t="shared" si="58"/>
        <v>0</v>
      </c>
      <c r="M873" s="49"/>
      <c r="N873" s="43"/>
      <c r="O873" s="43"/>
      <c r="P873" s="43"/>
      <c r="Q873" s="43"/>
      <c r="R873" s="43"/>
      <c r="S873" s="43"/>
      <c r="T873" s="43"/>
      <c r="U873" s="91"/>
      <c r="V873" s="43"/>
      <c r="W873" s="43"/>
      <c r="X873" s="43"/>
      <c r="Y873" s="38">
        <f>IF(G873=Precios!$DZ$4,Precios!$EC$4,IF(G873=Precios!$DZ$5,Precios!$EC$5,IF(G873=Precios!$DZ$6,Precios!$EC$6,IF(G873=Precios!$DZ$7,Precios!$EC$7,IF(G873=Precios!$DZ$8,Precios!$EC$8,IF(G873=Precios!$DZ$9,Precios!$EC$9,IF(G873=Precios!$DZ$10,Precios!$EC$10,IF(G873=Precios!$DZ$11,Precios!$EC$11,IF(G873=Precios!$DZ$12,Precios!$EC$12,IF(G873=Precios!$DZ$1156,Precios!$EC$1156,IF(G873=Precios!$DZ$14,Precios!$EC$14,IF(G873=Precios!$DZ$15,Precios!$EC$15,IF(G873=Precios!$DZ$16,Precios!$EC$16,IF(G873=Precios!$DZ$17,Precios!$EC$17,IF(G873=Precios!$DZ$18,Precios!$EC$18,0)))))))))))))))*H873</f>
        <v>0</v>
      </c>
      <c r="Z873" s="46"/>
      <c r="AA873" s="271"/>
    </row>
    <row r="874" spans="1:27" x14ac:dyDescent="0.25">
      <c r="A874" s="234"/>
      <c r="B874" s="40"/>
      <c r="C874" s="41"/>
      <c r="D874" s="42"/>
      <c r="E874" s="42"/>
      <c r="F874" s="42"/>
      <c r="G874" s="48"/>
      <c r="H874" s="50"/>
      <c r="I874" s="168">
        <f>IF(G874=Precios!$DZ$4,Precios!$EA$4,IF(G874=Precios!$DZ$5,Precios!$EA$5,IF(G874=Precios!$DZ$6,Precios!$EA$6,IF(G874=Precios!$DZ$7,Precios!$EA$7,IF(G874=Precios!$DZ$8,Precios!$EA$8,IF(G874=Precios!$DZ$9,Precios!$EA$9,IF(G874=Precios!$DZ$10,Precios!$EA$10,IF(G874=Precios!$DZ$11,Precios!$EA$11,IF(G874=Precios!$DZ$12,Precios!$EA$12,IF(G874=Precios!$DZ$1156,Precios!$EA$1156,IF(G874=Precios!$DZ$14,Precios!$EA$14,IF(G874=Precios!$DZ$15,Precios!$EA$15,IF(G874=Precios!$DZ$16,Precios!$EA$16,IF(G874=Precios!$DZ$17,Precios!$EA$17,IF(G874=Precios!$DZ$18,Precios!$EA$18,0)))))))))))))))</f>
        <v>0</v>
      </c>
      <c r="J874" s="50"/>
      <c r="K874" s="169">
        <f>+IF(J874=1,I874,IF(J874=2,I874*(1-Precios!$EF$3),0))</f>
        <v>0</v>
      </c>
      <c r="L874" s="169">
        <f t="shared" si="58"/>
        <v>0</v>
      </c>
      <c r="M874" s="49"/>
      <c r="N874" s="43"/>
      <c r="O874" s="43"/>
      <c r="P874" s="43"/>
      <c r="Q874" s="43"/>
      <c r="R874" s="43"/>
      <c r="S874" s="43"/>
      <c r="T874" s="43"/>
      <c r="U874" s="91"/>
      <c r="V874" s="43"/>
      <c r="W874" s="43"/>
      <c r="X874" s="43"/>
      <c r="Y874" s="38">
        <f>IF(G874=Precios!$DZ$4,Precios!$EC$4,IF(G874=Precios!$DZ$5,Precios!$EC$5,IF(G874=Precios!$DZ$6,Precios!$EC$6,IF(G874=Precios!$DZ$7,Precios!$EC$7,IF(G874=Precios!$DZ$8,Precios!$EC$8,IF(G874=Precios!$DZ$9,Precios!$EC$9,IF(G874=Precios!$DZ$10,Precios!$EC$10,IF(G874=Precios!$DZ$11,Precios!$EC$11,IF(G874=Precios!$DZ$12,Precios!$EC$12,IF(G874=Precios!$DZ$1156,Precios!$EC$1156,IF(G874=Precios!$DZ$14,Precios!$EC$14,IF(G874=Precios!$DZ$15,Precios!$EC$15,IF(G874=Precios!$DZ$16,Precios!$EC$16,IF(G874=Precios!$DZ$17,Precios!$EC$17,IF(G874=Precios!$DZ$18,Precios!$EC$18,0)))))))))))))))*H874</f>
        <v>0</v>
      </c>
      <c r="Z874" s="46"/>
      <c r="AA874" s="271"/>
    </row>
    <row r="875" spans="1:27" ht="15.75" thickBot="1" x14ac:dyDescent="0.3">
      <c r="A875" s="236"/>
      <c r="B875" s="237"/>
      <c r="C875" s="247"/>
      <c r="D875" s="239"/>
      <c r="E875" s="239"/>
      <c r="F875" s="239"/>
      <c r="G875" s="240"/>
      <c r="H875" s="241"/>
      <c r="I875" s="242">
        <f>IF(G875=Precios!$DZ$4,Precios!$EA$4,IF(G875=Precios!$DZ$5,Precios!$EA$5,IF(G875=Precios!$DZ$6,Precios!$EA$6,IF(G875=Precios!$DZ$7,Precios!$EA$7,IF(G875=Precios!$DZ$8,Precios!$EA$8,IF(G875=Precios!$DZ$9,Precios!$EA$9,IF(G875=Precios!$DZ$10,Precios!$EA$10,IF(G875=Precios!$DZ$11,Precios!$EA$11,IF(G875=Precios!$DZ$12,Precios!$EA$12,IF(G875=Precios!$DZ$1156,Precios!$EA$1156,IF(G875=Precios!$DZ$14,Precios!$EA$14,IF(G875=Precios!$DZ$15,Precios!$EA$15,IF(G875=Precios!$DZ$16,Precios!$EA$16,IF(G875=Precios!$DZ$17,Precios!$EA$17,IF(G875=Precios!$DZ$18,Precios!$EA$18,0)))))))))))))))</f>
        <v>0</v>
      </c>
      <c r="J875" s="241"/>
      <c r="K875" s="243">
        <f>+IF(J875=1,I875,IF(J875=2,I875*(1-Precios!$EF$3),0))</f>
        <v>0</v>
      </c>
      <c r="L875" s="243">
        <f t="shared" si="58"/>
        <v>0</v>
      </c>
      <c r="M875" s="272"/>
      <c r="N875" s="273"/>
      <c r="O875" s="273"/>
      <c r="P875" s="273"/>
      <c r="Q875" s="273"/>
      <c r="R875" s="273"/>
      <c r="S875" s="273"/>
      <c r="T875" s="273"/>
      <c r="U875" s="274"/>
      <c r="V875" s="273"/>
      <c r="W875" s="273"/>
      <c r="X875" s="273"/>
      <c r="Y875" s="281">
        <f>IF(G875=Precios!$DZ$4,Precios!$EC$4,IF(G875=Precios!$DZ$5,Precios!$EC$5,IF(G875=Precios!$DZ$6,Precios!$EC$6,IF(G875=Precios!$DZ$7,Precios!$EC$7,IF(G875=Precios!$DZ$8,Precios!$EC$8,IF(G875=Precios!$DZ$9,Precios!$EC$9,IF(G875=Precios!$DZ$10,Precios!$EC$10,IF(G875=Precios!$DZ$11,Precios!$EC$11,IF(G875=Precios!$DZ$12,Precios!$EC$12,IF(G875=Precios!$DZ$1156,Precios!$EC$1156,IF(G875=Precios!$DZ$14,Precios!$EC$14,IF(G875=Precios!$DZ$15,Precios!$EC$15,IF(G875=Precios!$DZ$16,Precios!$EC$16,IF(G875=Precios!$DZ$17,Precios!$EC$17,IF(G875=Precios!$DZ$18,Precios!$EC$18,0)))))))))))))))*H875</f>
        <v>0</v>
      </c>
      <c r="Z875" s="275"/>
      <c r="AA875" s="276"/>
    </row>
    <row r="876" spans="1:27" x14ac:dyDescent="0.25">
      <c r="A876" s="225"/>
      <c r="B876" s="226"/>
      <c r="C876" s="227"/>
      <c r="D876" s="228"/>
      <c r="E876" s="228"/>
      <c r="F876" s="228"/>
      <c r="G876" s="230"/>
      <c r="H876" s="231"/>
      <c r="I876" s="232">
        <f>IF(G876=Precios!$DZ$4,Precios!$EA$4,IF(G876=Precios!$DZ$5,Precios!$EA$5,IF(G876=Precios!$DZ$6,Precios!$EA$6,IF(G876=Precios!$DZ$7,Precios!$EA$7,IF(G876=Precios!$DZ$8,Precios!$EA$8,IF(G876=Precios!$DZ$9,Precios!$EA$9,IF(G876=Precios!$DZ$10,Precios!$EA$10,IF(G876=Precios!$DZ$11,Precios!$EA$11,IF(G876=Precios!$DZ$12,Precios!$EA$12,IF(G876=Precios!$DZ$1156,Precios!$EA$1156,IF(G876=Precios!$DZ$14,Precios!$EA$14,IF(G876=Precios!$DZ$15,Precios!$EA$15,IF(G876=Precios!$DZ$16,Precios!$EA$16,IF(G876=Precios!$DZ$17,Precios!$EA$17,IF(G876=Precios!$DZ$18,Precios!$EA$18,0)))))))))))))))</f>
        <v>0</v>
      </c>
      <c r="J876" s="230"/>
      <c r="K876" s="233">
        <f>+IF(J876=1,I876,IF(J876=2,I876*(1-Precios!$EF$3),0))</f>
        <v>0</v>
      </c>
      <c r="L876" s="233">
        <f t="shared" si="58"/>
        <v>0</v>
      </c>
      <c r="M876" s="259">
        <f>+SUM(L876:L880)</f>
        <v>0</v>
      </c>
      <c r="N876" s="260">
        <f>+M876+P876+R876+S876</f>
        <v>0</v>
      </c>
      <c r="O876" s="261">
        <f>+IF(J876=1,N876*$O$825,0)</f>
        <v>0</v>
      </c>
      <c r="P876" s="262"/>
      <c r="Q876" s="263">
        <f>+N876-SUM(O876:P876)</f>
        <v>0</v>
      </c>
      <c r="R876" s="262"/>
      <c r="S876" s="262"/>
      <c r="T876" s="262"/>
      <c r="U876" s="264" t="e">
        <f>+(+O876+#REF!)/M876</f>
        <v>#REF!</v>
      </c>
      <c r="V876" s="265">
        <f>+Q876-SUM(R876:T876)</f>
        <v>0</v>
      </c>
      <c r="W876" s="266">
        <f>IF(J876=2,V876,0)</f>
        <v>0</v>
      </c>
      <c r="X876" s="267">
        <f>IF(J876=1,V876,0)</f>
        <v>0</v>
      </c>
      <c r="Y876" s="268">
        <f>IF(G876=Precios!$DZ$4,Precios!$EC$4,IF(G876=Precios!$DZ$5,Precios!$EC$5,IF(G876=Precios!$DZ$6,Precios!$EC$6,IF(G876=Precios!$DZ$7,Precios!$EC$7,IF(G876=Precios!$DZ$8,Precios!$EC$8,IF(G876=Precios!$DZ$9,Precios!$EC$9,IF(G876=Precios!$DZ$10,Precios!$EC$10,IF(G876=Precios!$DZ$11,Precios!$EC$11,IF(G876=Precios!$DZ$12,Precios!$EC$12,IF(G876=Precios!$DZ$1156,Precios!$EC$1156,IF(G876=Precios!$DZ$14,Precios!$EC$14,IF(G876=Precios!$DZ$15,Precios!$EC$15,IF(G876=Precios!$DZ$16,Precios!$EC$16,IF(G876=Precios!$DZ$17,Precios!$EC$17,IF(G876=Precios!$DZ$18,Precios!$EC$18,0)))))))))))))))*H876</f>
        <v>0</v>
      </c>
      <c r="Z876" s="269">
        <f>+V876-SUM(Y876:Y880)</f>
        <v>0</v>
      </c>
      <c r="AA876" s="270" t="e">
        <f>+Z876/M876</f>
        <v>#DIV/0!</v>
      </c>
    </row>
    <row r="877" spans="1:27" x14ac:dyDescent="0.25">
      <c r="A877" s="234"/>
      <c r="B877" s="40"/>
      <c r="C877" s="41"/>
      <c r="D877" s="42"/>
      <c r="E877" s="42"/>
      <c r="F877" s="42"/>
      <c r="G877" s="48"/>
      <c r="H877" s="50"/>
      <c r="I877" s="168">
        <f>IF(G877=Precios!$DZ$4,Precios!$EA$4,IF(G877=Precios!$DZ$5,Precios!$EA$5,IF(G877=Precios!$DZ$6,Precios!$EA$6,IF(G877=Precios!$DZ$7,Precios!$EA$7,IF(G877=Precios!$DZ$8,Precios!$EA$8,IF(G877=Precios!$DZ$9,Precios!$EA$9,IF(G877=Precios!$DZ$10,Precios!$EA$10,IF(G877=Precios!$DZ$11,Precios!$EA$11,IF(G877=Precios!$DZ$12,Precios!$EA$12,IF(G877=Precios!$DZ$1156,Precios!$EA$1156,IF(G877=Precios!$DZ$14,Precios!$EA$14,IF(G877=Precios!$DZ$15,Precios!$EA$15,IF(G877=Precios!$DZ$16,Precios!$EA$16,IF(G877=Precios!$DZ$17,Precios!$EA$17,IF(G877=Precios!$DZ$18,Precios!$EA$18,0)))))))))))))))</f>
        <v>0</v>
      </c>
      <c r="J877" s="50"/>
      <c r="K877" s="169">
        <f>+IF(J877=1,I877,IF(J877=2,I877*(1-Precios!$EF$3),0))</f>
        <v>0</v>
      </c>
      <c r="L877" s="169">
        <f t="shared" si="58"/>
        <v>0</v>
      </c>
      <c r="M877" s="49"/>
      <c r="N877" s="43"/>
      <c r="O877" s="43"/>
      <c r="P877" s="43"/>
      <c r="Q877" s="43"/>
      <c r="R877" s="43"/>
      <c r="S877" s="43"/>
      <c r="T877" s="43"/>
      <c r="U877" s="91"/>
      <c r="V877" s="43"/>
      <c r="W877" s="43"/>
      <c r="X877" s="43"/>
      <c r="Y877" s="38">
        <f>IF(G877=Precios!$DZ$4,Precios!$EC$4,IF(G877=Precios!$DZ$5,Precios!$EC$5,IF(G877=Precios!$DZ$6,Precios!$EC$6,IF(G877=Precios!$DZ$7,Precios!$EC$7,IF(G877=Precios!$DZ$8,Precios!$EC$8,IF(G877=Precios!$DZ$9,Precios!$EC$9,IF(G877=Precios!$DZ$10,Precios!$EC$10,IF(G877=Precios!$DZ$11,Precios!$EC$11,IF(G877=Precios!$DZ$12,Precios!$EC$12,IF(G877=Precios!$DZ$1156,Precios!$EC$1156,IF(G877=Precios!$DZ$14,Precios!$EC$14,IF(G877=Precios!$DZ$15,Precios!$EC$15,IF(G877=Precios!$DZ$16,Precios!$EC$16,IF(G877=Precios!$DZ$17,Precios!$EC$17,IF(G877=Precios!$DZ$18,Precios!$EC$18,0)))))))))))))))*H877</f>
        <v>0</v>
      </c>
      <c r="Z877" s="46"/>
      <c r="AA877" s="271"/>
    </row>
    <row r="878" spans="1:27" x14ac:dyDescent="0.25">
      <c r="A878" s="234"/>
      <c r="B878" s="40"/>
      <c r="C878" s="41"/>
      <c r="D878" s="42"/>
      <c r="E878" s="42"/>
      <c r="F878" s="42"/>
      <c r="G878" s="48"/>
      <c r="H878" s="50"/>
      <c r="I878" s="168">
        <f>IF(G878=Precios!$DZ$4,Precios!$EA$4,IF(G878=Precios!$DZ$5,Precios!$EA$5,IF(G878=Precios!$DZ$6,Precios!$EA$6,IF(G878=Precios!$DZ$7,Precios!$EA$7,IF(G878=Precios!$DZ$8,Precios!$EA$8,IF(G878=Precios!$DZ$9,Precios!$EA$9,IF(G878=Precios!$DZ$10,Precios!$EA$10,IF(G878=Precios!$DZ$11,Precios!$EA$11,IF(G878=Precios!$DZ$12,Precios!$EA$12,IF(G878=Precios!$DZ$1156,Precios!$EA$1156,IF(G878=Precios!$DZ$14,Precios!$EA$14,IF(G878=Precios!$DZ$15,Precios!$EA$15,IF(G878=Precios!$DZ$16,Precios!$EA$16,IF(G878=Precios!$DZ$17,Precios!$EA$17,IF(G878=Precios!$DZ$18,Precios!$EA$18,0)))))))))))))))</f>
        <v>0</v>
      </c>
      <c r="J878" s="50"/>
      <c r="K878" s="169">
        <f>+IF(J878=1,I878,IF(J878=2,I878*(1-Precios!$EF$3),0))</f>
        <v>0</v>
      </c>
      <c r="L878" s="169">
        <f t="shared" si="58"/>
        <v>0</v>
      </c>
      <c r="M878" s="49"/>
      <c r="N878" s="43"/>
      <c r="O878" s="43"/>
      <c r="P878" s="43"/>
      <c r="Q878" s="43"/>
      <c r="R878" s="43"/>
      <c r="S878" s="43"/>
      <c r="T878" s="43"/>
      <c r="U878" s="91"/>
      <c r="V878" s="43"/>
      <c r="W878" s="43"/>
      <c r="X878" s="43"/>
      <c r="Y878" s="38">
        <f>IF(G878=Precios!$DZ$4,Precios!$EC$4,IF(G878=Precios!$DZ$5,Precios!$EC$5,IF(G878=Precios!$DZ$6,Precios!$EC$6,IF(G878=Precios!$DZ$7,Precios!$EC$7,IF(G878=Precios!$DZ$8,Precios!$EC$8,IF(G878=Precios!$DZ$9,Precios!$EC$9,IF(G878=Precios!$DZ$10,Precios!$EC$10,IF(G878=Precios!$DZ$11,Precios!$EC$11,IF(G878=Precios!$DZ$12,Precios!$EC$12,IF(G878=Precios!$DZ$1156,Precios!$EC$1156,IF(G878=Precios!$DZ$14,Precios!$EC$14,IF(G878=Precios!$DZ$15,Precios!$EC$15,IF(G878=Precios!$DZ$16,Precios!$EC$16,IF(G878=Precios!$DZ$17,Precios!$EC$17,IF(G878=Precios!$DZ$18,Precios!$EC$18,0)))))))))))))))*H878</f>
        <v>0</v>
      </c>
      <c r="Z878" s="46"/>
      <c r="AA878" s="271"/>
    </row>
    <row r="879" spans="1:27" x14ac:dyDescent="0.25">
      <c r="A879" s="234"/>
      <c r="B879" s="40"/>
      <c r="C879" s="41"/>
      <c r="D879" s="42"/>
      <c r="E879" s="42"/>
      <c r="F879" s="42"/>
      <c r="G879" s="48"/>
      <c r="H879" s="50"/>
      <c r="I879" s="168">
        <f>IF(G879=Precios!$DZ$4,Precios!$EA$4,IF(G879=Precios!$DZ$5,Precios!$EA$5,IF(G879=Precios!$DZ$6,Precios!$EA$6,IF(G879=Precios!$DZ$7,Precios!$EA$7,IF(G879=Precios!$DZ$8,Precios!$EA$8,IF(G879=Precios!$DZ$9,Precios!$EA$9,IF(G879=Precios!$DZ$10,Precios!$EA$10,IF(G879=Precios!$DZ$11,Precios!$EA$11,IF(G879=Precios!$DZ$12,Precios!$EA$12,IF(G879=Precios!$DZ$1156,Precios!$EA$1156,IF(G879=Precios!$DZ$14,Precios!$EA$14,IF(G879=Precios!$DZ$15,Precios!$EA$15,IF(G879=Precios!$DZ$16,Precios!$EA$16,IF(G879=Precios!$DZ$17,Precios!$EA$17,IF(G879=Precios!$DZ$18,Precios!$EA$18,0)))))))))))))))</f>
        <v>0</v>
      </c>
      <c r="J879" s="50"/>
      <c r="K879" s="169">
        <f>+IF(J879=1,I879,IF(J879=2,I879*(1-Precios!$EF$3),0))</f>
        <v>0</v>
      </c>
      <c r="L879" s="169">
        <f t="shared" si="58"/>
        <v>0</v>
      </c>
      <c r="M879" s="49"/>
      <c r="N879" s="43"/>
      <c r="O879" s="43"/>
      <c r="P879" s="43"/>
      <c r="Q879" s="43"/>
      <c r="R879" s="43"/>
      <c r="S879" s="43"/>
      <c r="T879" s="43"/>
      <c r="U879" s="91"/>
      <c r="V879" s="43"/>
      <c r="W879" s="43"/>
      <c r="X879" s="43"/>
      <c r="Y879" s="38">
        <f>IF(G879=Precios!$DZ$4,Precios!$EC$4,IF(G879=Precios!$DZ$5,Precios!$EC$5,IF(G879=Precios!$DZ$6,Precios!$EC$6,IF(G879=Precios!$DZ$7,Precios!$EC$7,IF(G879=Precios!$DZ$8,Precios!$EC$8,IF(G879=Precios!$DZ$9,Precios!$EC$9,IF(G879=Precios!$DZ$10,Precios!$EC$10,IF(G879=Precios!$DZ$11,Precios!$EC$11,IF(G879=Precios!$DZ$12,Precios!$EC$12,IF(G879=Precios!$DZ$1156,Precios!$EC$1156,IF(G879=Precios!$DZ$14,Precios!$EC$14,IF(G879=Precios!$DZ$15,Precios!$EC$15,IF(G879=Precios!$DZ$16,Precios!$EC$16,IF(G879=Precios!$DZ$17,Precios!$EC$17,IF(G879=Precios!$DZ$18,Precios!$EC$18,0)))))))))))))))*H879</f>
        <v>0</v>
      </c>
      <c r="Z879" s="46"/>
      <c r="AA879" s="271"/>
    </row>
    <row r="880" spans="1:27" ht="15.75" thickBot="1" x14ac:dyDescent="0.3">
      <c r="A880" s="236"/>
      <c r="B880" s="237"/>
      <c r="C880" s="247"/>
      <c r="D880" s="239"/>
      <c r="E880" s="239"/>
      <c r="F880" s="239"/>
      <c r="G880" s="240"/>
      <c r="H880" s="241"/>
      <c r="I880" s="242">
        <f>IF(G880=Precios!$DZ$4,Precios!$EA$4,IF(G880=Precios!$DZ$5,Precios!$EA$5,IF(G880=Precios!$DZ$6,Precios!$EA$6,IF(G880=Precios!$DZ$7,Precios!$EA$7,IF(G880=Precios!$DZ$8,Precios!$EA$8,IF(G880=Precios!$DZ$9,Precios!$EA$9,IF(G880=Precios!$DZ$10,Precios!$EA$10,IF(G880=Precios!$DZ$11,Precios!$EA$11,IF(G880=Precios!$DZ$12,Precios!$EA$12,IF(G880=Precios!$DZ$1156,Precios!$EA$1156,IF(G880=Precios!$DZ$14,Precios!$EA$14,IF(G880=Precios!$DZ$15,Precios!$EA$15,IF(G880=Precios!$DZ$16,Precios!$EA$16,IF(G880=Precios!$DZ$17,Precios!$EA$17,IF(G880=Precios!$DZ$18,Precios!$EA$18,0)))))))))))))))</f>
        <v>0</v>
      </c>
      <c r="J880" s="241"/>
      <c r="K880" s="243">
        <f>+IF(J880=1,I880,IF(J880=2,I880*(1-Precios!$EF$3),0))</f>
        <v>0</v>
      </c>
      <c r="L880" s="243">
        <f t="shared" si="58"/>
        <v>0</v>
      </c>
      <c r="M880" s="272"/>
      <c r="N880" s="273"/>
      <c r="O880" s="273"/>
      <c r="P880" s="273"/>
      <c r="Q880" s="273"/>
      <c r="R880" s="273"/>
      <c r="S880" s="273"/>
      <c r="T880" s="273"/>
      <c r="U880" s="274"/>
      <c r="V880" s="273"/>
      <c r="W880" s="273"/>
      <c r="X880" s="273"/>
      <c r="Y880" s="281">
        <f>IF(G880=Precios!$DZ$4,Precios!$EC$4,IF(G880=Precios!$DZ$5,Precios!$EC$5,IF(G880=Precios!$DZ$6,Precios!$EC$6,IF(G880=Precios!$DZ$7,Precios!$EC$7,IF(G880=Precios!$DZ$8,Precios!$EC$8,IF(G880=Precios!$DZ$9,Precios!$EC$9,IF(G880=Precios!$DZ$10,Precios!$EC$10,IF(G880=Precios!$DZ$11,Precios!$EC$11,IF(G880=Precios!$DZ$12,Precios!$EC$12,IF(G880=Precios!$DZ$1156,Precios!$EC$1156,IF(G880=Precios!$DZ$14,Precios!$EC$14,IF(G880=Precios!$DZ$15,Precios!$EC$15,IF(G880=Precios!$DZ$16,Precios!$EC$16,IF(G880=Precios!$DZ$17,Precios!$EC$17,IF(G880=Precios!$DZ$18,Precios!$EC$18,0)))))))))))))))*H880</f>
        <v>0</v>
      </c>
      <c r="Z880" s="275"/>
      <c r="AA880" s="276"/>
    </row>
    <row r="881" spans="1:27" x14ac:dyDescent="0.25">
      <c r="A881" s="225"/>
      <c r="B881" s="226"/>
      <c r="C881" s="227"/>
      <c r="D881" s="228"/>
      <c r="E881" s="228"/>
      <c r="F881" s="228"/>
      <c r="G881" s="230"/>
      <c r="H881" s="231"/>
      <c r="I881" s="232">
        <f>IF(G881=Precios!$DZ$4,Precios!$EA$4,IF(G881=Precios!$DZ$5,Precios!$EA$5,IF(G881=Precios!$DZ$6,Precios!$EA$6,IF(G881=Precios!$DZ$7,Precios!$EA$7,IF(G881=Precios!$DZ$8,Precios!$EA$8,IF(G881=Precios!$DZ$9,Precios!$EA$9,IF(G881=Precios!$DZ$10,Precios!$EA$10,IF(G881=Precios!$DZ$11,Precios!$EA$11,IF(G881=Precios!$DZ$12,Precios!$EA$12,IF(G881=Precios!$DZ$1156,Precios!$EA$1156,IF(G881=Precios!$DZ$14,Precios!$EA$14,IF(G881=Precios!$DZ$15,Precios!$EA$15,IF(G881=Precios!$DZ$16,Precios!$EA$16,IF(G881=Precios!$DZ$17,Precios!$EA$17,IF(G881=Precios!$DZ$18,Precios!$EA$18,0)))))))))))))))</f>
        <v>0</v>
      </c>
      <c r="J881" s="230"/>
      <c r="K881" s="233">
        <f>+IF(J881=1,I881,IF(J881=2,I881*(1-Precios!$EF$3),0))</f>
        <v>0</v>
      </c>
      <c r="L881" s="233">
        <f t="shared" ref="L881:L890" si="59">H881*K881</f>
        <v>0</v>
      </c>
      <c r="M881" s="259">
        <f>+SUM(L881:L885)</f>
        <v>0</v>
      </c>
      <c r="N881" s="260">
        <f>+M881+P881+R881+S881</f>
        <v>0</v>
      </c>
      <c r="O881" s="261">
        <f>+IF(J881=1,N881*$O$825,0)</f>
        <v>0</v>
      </c>
      <c r="P881" s="262"/>
      <c r="Q881" s="263">
        <f>+N881-SUM(O881:P881)</f>
        <v>0</v>
      </c>
      <c r="R881" s="262"/>
      <c r="S881" s="262"/>
      <c r="T881" s="262"/>
      <c r="U881" s="264" t="e">
        <f>+(+O881+#REF!)/M881</f>
        <v>#REF!</v>
      </c>
      <c r="V881" s="265">
        <f>+Q881-SUM(R881:T881)</f>
        <v>0</v>
      </c>
      <c r="W881" s="266">
        <f>IF(J881=2,V881,0)</f>
        <v>0</v>
      </c>
      <c r="X881" s="267">
        <f>IF(J881=1,V881,0)</f>
        <v>0</v>
      </c>
      <c r="Y881" s="268">
        <f>IF(G881=Precios!$DZ$4,Precios!$EC$4,IF(G881=Precios!$DZ$5,Precios!$EC$5,IF(G881=Precios!$DZ$6,Precios!$EC$6,IF(G881=Precios!$DZ$7,Precios!$EC$7,IF(G881=Precios!$DZ$8,Precios!$EC$8,IF(G881=Precios!$DZ$9,Precios!$EC$9,IF(G881=Precios!$DZ$10,Precios!$EC$10,IF(G881=Precios!$DZ$11,Precios!$EC$11,IF(G881=Precios!$DZ$12,Precios!$EC$12,IF(G881=Precios!$DZ$1156,Precios!$EC$1156,IF(G881=Precios!$DZ$14,Precios!$EC$14,IF(G881=Precios!$DZ$15,Precios!$EC$15,IF(G881=Precios!$DZ$16,Precios!$EC$16,IF(G881=Precios!$DZ$17,Precios!$EC$17,IF(G881=Precios!$DZ$18,Precios!$EC$18,0)))))))))))))))*H881</f>
        <v>0</v>
      </c>
      <c r="Z881" s="269">
        <f>+V881-SUM(Y881:Y885)</f>
        <v>0</v>
      </c>
      <c r="AA881" s="270" t="e">
        <f>+Z881/M881</f>
        <v>#DIV/0!</v>
      </c>
    </row>
    <row r="882" spans="1:27" x14ac:dyDescent="0.25">
      <c r="A882" s="234"/>
      <c r="B882" s="40"/>
      <c r="C882" s="41"/>
      <c r="D882" s="42"/>
      <c r="E882" s="42"/>
      <c r="F882" s="42"/>
      <c r="G882" s="48"/>
      <c r="H882" s="50"/>
      <c r="I882" s="168">
        <f>IF(G882=Precios!$DZ$4,Precios!$EA$4,IF(G882=Precios!$DZ$5,Precios!$EA$5,IF(G882=Precios!$DZ$6,Precios!$EA$6,IF(G882=Precios!$DZ$7,Precios!$EA$7,IF(G882=Precios!$DZ$8,Precios!$EA$8,IF(G882=Precios!$DZ$9,Precios!$EA$9,IF(G882=Precios!$DZ$10,Precios!$EA$10,IF(G882=Precios!$DZ$11,Precios!$EA$11,IF(G882=Precios!$DZ$12,Precios!$EA$12,IF(G882=Precios!$DZ$1156,Precios!$EA$1156,IF(G882=Precios!$DZ$14,Precios!$EA$14,IF(G882=Precios!$DZ$15,Precios!$EA$15,IF(G882=Precios!$DZ$16,Precios!$EA$16,IF(G882=Precios!$DZ$17,Precios!$EA$17,IF(G882=Precios!$DZ$18,Precios!$EA$18,0)))))))))))))))</f>
        <v>0</v>
      </c>
      <c r="J882" s="50"/>
      <c r="K882" s="169">
        <f>+IF(J882=1,I882,IF(J882=2,I882*(1-Precios!$EF$3),0))</f>
        <v>0</v>
      </c>
      <c r="L882" s="169">
        <f t="shared" si="59"/>
        <v>0</v>
      </c>
      <c r="M882" s="49"/>
      <c r="N882" s="43"/>
      <c r="O882" s="43"/>
      <c r="P882" s="43"/>
      <c r="Q882" s="43"/>
      <c r="R882" s="43"/>
      <c r="S882" s="43"/>
      <c r="T882" s="43"/>
      <c r="U882" s="91"/>
      <c r="V882" s="43"/>
      <c r="W882" s="43"/>
      <c r="X882" s="43"/>
      <c r="Y882" s="38">
        <f>IF(G882=Precios!$DZ$4,Precios!$EC$4,IF(G882=Precios!$DZ$5,Precios!$EC$5,IF(G882=Precios!$DZ$6,Precios!$EC$6,IF(G882=Precios!$DZ$7,Precios!$EC$7,IF(G882=Precios!$DZ$8,Precios!$EC$8,IF(G882=Precios!$DZ$9,Precios!$EC$9,IF(G882=Precios!$DZ$10,Precios!$EC$10,IF(G882=Precios!$DZ$11,Precios!$EC$11,IF(G882=Precios!$DZ$12,Precios!$EC$12,IF(G882=Precios!$DZ$1156,Precios!$EC$1156,IF(G882=Precios!$DZ$14,Precios!$EC$14,IF(G882=Precios!$DZ$15,Precios!$EC$15,IF(G882=Precios!$DZ$16,Precios!$EC$16,IF(G882=Precios!$DZ$17,Precios!$EC$17,IF(G882=Precios!$DZ$18,Precios!$EC$18,0)))))))))))))))*H882</f>
        <v>0</v>
      </c>
      <c r="Z882" s="46"/>
      <c r="AA882" s="271"/>
    </row>
    <row r="883" spans="1:27" x14ac:dyDescent="0.25">
      <c r="A883" s="234"/>
      <c r="B883" s="40"/>
      <c r="C883" s="41"/>
      <c r="D883" s="42"/>
      <c r="E883" s="42"/>
      <c r="F883" s="42"/>
      <c r="G883" s="48"/>
      <c r="H883" s="50"/>
      <c r="I883" s="168">
        <f>IF(G883=Precios!$DZ$4,Precios!$EA$4,IF(G883=Precios!$DZ$5,Precios!$EA$5,IF(G883=Precios!$DZ$6,Precios!$EA$6,IF(G883=Precios!$DZ$7,Precios!$EA$7,IF(G883=Precios!$DZ$8,Precios!$EA$8,IF(G883=Precios!$DZ$9,Precios!$EA$9,IF(G883=Precios!$DZ$10,Precios!$EA$10,IF(G883=Precios!$DZ$11,Precios!$EA$11,IF(G883=Precios!$DZ$12,Precios!$EA$12,IF(G883=Precios!$DZ$1156,Precios!$EA$1156,IF(G883=Precios!$DZ$14,Precios!$EA$14,IF(G883=Precios!$DZ$15,Precios!$EA$15,IF(G883=Precios!$DZ$16,Precios!$EA$16,IF(G883=Precios!$DZ$17,Precios!$EA$17,IF(G883=Precios!$DZ$18,Precios!$EA$18,0)))))))))))))))</f>
        <v>0</v>
      </c>
      <c r="J883" s="50"/>
      <c r="K883" s="169">
        <f>+IF(J883=1,I883,IF(J883=2,I883*(1-Precios!$EF$3),0))</f>
        <v>0</v>
      </c>
      <c r="L883" s="169">
        <f t="shared" si="59"/>
        <v>0</v>
      </c>
      <c r="M883" s="49"/>
      <c r="N883" s="43"/>
      <c r="O883" s="43"/>
      <c r="P883" s="43"/>
      <c r="Q883" s="43"/>
      <c r="R883" s="43"/>
      <c r="S883" s="43"/>
      <c r="T883" s="43"/>
      <c r="U883" s="91"/>
      <c r="V883" s="43"/>
      <c r="W883" s="43"/>
      <c r="X883" s="43"/>
      <c r="Y883" s="38">
        <f>IF(G883=Precios!$DZ$4,Precios!$EC$4,IF(G883=Precios!$DZ$5,Precios!$EC$5,IF(G883=Precios!$DZ$6,Precios!$EC$6,IF(G883=Precios!$DZ$7,Precios!$EC$7,IF(G883=Precios!$DZ$8,Precios!$EC$8,IF(G883=Precios!$DZ$9,Precios!$EC$9,IF(G883=Precios!$DZ$10,Precios!$EC$10,IF(G883=Precios!$DZ$11,Precios!$EC$11,IF(G883=Precios!$DZ$12,Precios!$EC$12,IF(G883=Precios!$DZ$1156,Precios!$EC$1156,IF(G883=Precios!$DZ$14,Precios!$EC$14,IF(G883=Precios!$DZ$15,Precios!$EC$15,IF(G883=Precios!$DZ$16,Precios!$EC$16,IF(G883=Precios!$DZ$17,Precios!$EC$17,IF(G883=Precios!$DZ$18,Precios!$EC$18,0)))))))))))))))*H883</f>
        <v>0</v>
      </c>
      <c r="Z883" s="46"/>
      <c r="AA883" s="271"/>
    </row>
    <row r="884" spans="1:27" x14ac:dyDescent="0.25">
      <c r="A884" s="234"/>
      <c r="B884" s="40"/>
      <c r="C884" s="41"/>
      <c r="D884" s="42"/>
      <c r="E884" s="42"/>
      <c r="F884" s="42"/>
      <c r="G884" s="48"/>
      <c r="H884" s="50"/>
      <c r="I884" s="168">
        <f>IF(G884=Precios!$DZ$4,Precios!$EA$4,IF(G884=Precios!$DZ$5,Precios!$EA$5,IF(G884=Precios!$DZ$6,Precios!$EA$6,IF(G884=Precios!$DZ$7,Precios!$EA$7,IF(G884=Precios!$DZ$8,Precios!$EA$8,IF(G884=Precios!$DZ$9,Precios!$EA$9,IF(G884=Precios!$DZ$10,Precios!$EA$10,IF(G884=Precios!$DZ$11,Precios!$EA$11,IF(G884=Precios!$DZ$12,Precios!$EA$12,IF(G884=Precios!$DZ$1156,Precios!$EA$1156,IF(G884=Precios!$DZ$14,Precios!$EA$14,IF(G884=Precios!$DZ$15,Precios!$EA$15,IF(G884=Precios!$DZ$16,Precios!$EA$16,IF(G884=Precios!$DZ$17,Precios!$EA$17,IF(G884=Precios!$DZ$18,Precios!$EA$18,0)))))))))))))))</f>
        <v>0</v>
      </c>
      <c r="J884" s="50"/>
      <c r="K884" s="169">
        <f>+IF(J884=1,I884,IF(J884=2,I884*(1-Precios!$EF$3),0))</f>
        <v>0</v>
      </c>
      <c r="L884" s="169">
        <f t="shared" si="59"/>
        <v>0</v>
      </c>
      <c r="M884" s="49"/>
      <c r="N884" s="43"/>
      <c r="O884" s="43"/>
      <c r="P884" s="43"/>
      <c r="Q884" s="43"/>
      <c r="R884" s="43"/>
      <c r="S884" s="43"/>
      <c r="T884" s="43"/>
      <c r="U884" s="91"/>
      <c r="V884" s="43"/>
      <c r="W884" s="43"/>
      <c r="X884" s="43"/>
      <c r="Y884" s="38">
        <f>IF(G884=Precios!$DZ$4,Precios!$EC$4,IF(G884=Precios!$DZ$5,Precios!$EC$5,IF(G884=Precios!$DZ$6,Precios!$EC$6,IF(G884=Precios!$DZ$7,Precios!$EC$7,IF(G884=Precios!$DZ$8,Precios!$EC$8,IF(G884=Precios!$DZ$9,Precios!$EC$9,IF(G884=Precios!$DZ$10,Precios!$EC$10,IF(G884=Precios!$DZ$11,Precios!$EC$11,IF(G884=Precios!$DZ$12,Precios!$EC$12,IF(G884=Precios!$DZ$1156,Precios!$EC$1156,IF(G884=Precios!$DZ$14,Precios!$EC$14,IF(G884=Precios!$DZ$15,Precios!$EC$15,IF(G884=Precios!$DZ$16,Precios!$EC$16,IF(G884=Precios!$DZ$17,Precios!$EC$17,IF(G884=Precios!$DZ$18,Precios!$EC$18,0)))))))))))))))*H884</f>
        <v>0</v>
      </c>
      <c r="Z884" s="46"/>
      <c r="AA884" s="271"/>
    </row>
    <row r="885" spans="1:27" ht="15.75" thickBot="1" x14ac:dyDescent="0.3">
      <c r="A885" s="236"/>
      <c r="B885" s="237"/>
      <c r="C885" s="247"/>
      <c r="D885" s="239"/>
      <c r="E885" s="239"/>
      <c r="F885" s="239"/>
      <c r="G885" s="240"/>
      <c r="H885" s="241"/>
      <c r="I885" s="242">
        <f>IF(G885=Precios!$DZ$4,Precios!$EA$4,IF(G885=Precios!$DZ$5,Precios!$EA$5,IF(G885=Precios!$DZ$6,Precios!$EA$6,IF(G885=Precios!$DZ$7,Precios!$EA$7,IF(G885=Precios!$DZ$8,Precios!$EA$8,IF(G885=Precios!$DZ$9,Precios!$EA$9,IF(G885=Precios!$DZ$10,Precios!$EA$10,IF(G885=Precios!$DZ$11,Precios!$EA$11,IF(G885=Precios!$DZ$12,Precios!$EA$12,IF(G885=Precios!$DZ$1156,Precios!$EA$1156,IF(G885=Precios!$DZ$14,Precios!$EA$14,IF(G885=Precios!$DZ$15,Precios!$EA$15,IF(G885=Precios!$DZ$16,Precios!$EA$16,IF(G885=Precios!$DZ$17,Precios!$EA$17,IF(G885=Precios!$DZ$18,Precios!$EA$18,0)))))))))))))))</f>
        <v>0</v>
      </c>
      <c r="J885" s="241"/>
      <c r="K885" s="243">
        <f>+IF(J885=1,I885,IF(J885=2,I885*(1-Precios!$EF$3),0))</f>
        <v>0</v>
      </c>
      <c r="L885" s="243">
        <f t="shared" si="59"/>
        <v>0</v>
      </c>
      <c r="M885" s="272"/>
      <c r="N885" s="273"/>
      <c r="O885" s="273"/>
      <c r="P885" s="273"/>
      <c r="Q885" s="273"/>
      <c r="R885" s="273"/>
      <c r="S885" s="273"/>
      <c r="T885" s="273"/>
      <c r="U885" s="274"/>
      <c r="V885" s="273"/>
      <c r="W885" s="273"/>
      <c r="X885" s="273"/>
      <c r="Y885" s="281">
        <f>IF(G885=Precios!$DZ$4,Precios!$EC$4,IF(G885=Precios!$DZ$5,Precios!$EC$5,IF(G885=Precios!$DZ$6,Precios!$EC$6,IF(G885=Precios!$DZ$7,Precios!$EC$7,IF(G885=Precios!$DZ$8,Precios!$EC$8,IF(G885=Precios!$DZ$9,Precios!$EC$9,IF(G885=Precios!$DZ$10,Precios!$EC$10,IF(G885=Precios!$DZ$11,Precios!$EC$11,IF(G885=Precios!$DZ$12,Precios!$EC$12,IF(G885=Precios!$DZ$1156,Precios!$EC$1156,IF(G885=Precios!$DZ$14,Precios!$EC$14,IF(G885=Precios!$DZ$15,Precios!$EC$15,IF(G885=Precios!$DZ$16,Precios!$EC$16,IF(G885=Precios!$DZ$17,Precios!$EC$17,IF(G885=Precios!$DZ$18,Precios!$EC$18,0)))))))))))))))*H885</f>
        <v>0</v>
      </c>
      <c r="Z885" s="275"/>
      <c r="AA885" s="276"/>
    </row>
    <row r="886" spans="1:27" x14ac:dyDescent="0.25">
      <c r="A886" s="225"/>
      <c r="B886" s="226"/>
      <c r="C886" s="227"/>
      <c r="D886" s="228"/>
      <c r="E886" s="228"/>
      <c r="F886" s="228"/>
      <c r="G886" s="230"/>
      <c r="H886" s="231"/>
      <c r="I886" s="232">
        <f>IF(G886=Precios!$DZ$4,Precios!$EA$4,IF(G886=Precios!$DZ$5,Precios!$EA$5,IF(G886=Precios!$DZ$6,Precios!$EA$6,IF(G886=Precios!$DZ$7,Precios!$EA$7,IF(G886=Precios!$DZ$8,Precios!$EA$8,IF(G886=Precios!$DZ$9,Precios!$EA$9,IF(G886=Precios!$DZ$10,Precios!$EA$10,IF(G886=Precios!$DZ$11,Precios!$EA$11,IF(G886=Precios!$DZ$12,Precios!$EA$12,IF(G886=Precios!$DZ$1156,Precios!$EA$1156,IF(G886=Precios!$DZ$14,Precios!$EA$14,IF(G886=Precios!$DZ$15,Precios!$EA$15,IF(G886=Precios!$DZ$16,Precios!$EA$16,IF(G886=Precios!$DZ$17,Precios!$EA$17,IF(G886=Precios!$DZ$18,Precios!$EA$18,0)))))))))))))))</f>
        <v>0</v>
      </c>
      <c r="J886" s="230"/>
      <c r="K886" s="233">
        <f>+IF(J886=1,I886,IF(J886=2,I886*(1-Precios!$EF$3),0))</f>
        <v>0</v>
      </c>
      <c r="L886" s="233">
        <f t="shared" si="59"/>
        <v>0</v>
      </c>
      <c r="M886" s="259">
        <f>+SUM(L886:L890)</f>
        <v>0</v>
      </c>
      <c r="N886" s="260">
        <f>+M886+P886+R886+S886</f>
        <v>0</v>
      </c>
      <c r="O886" s="261">
        <f>+IF(J886=1,N886*$O$825,0)</f>
        <v>0</v>
      </c>
      <c r="P886" s="262"/>
      <c r="Q886" s="263">
        <f>+N886-SUM(O886:P886)</f>
        <v>0</v>
      </c>
      <c r="R886" s="262"/>
      <c r="S886" s="262"/>
      <c r="T886" s="262"/>
      <c r="U886" s="264" t="e">
        <f>+(+O886+#REF!)/M886</f>
        <v>#REF!</v>
      </c>
      <c r="V886" s="265">
        <f>+Q886-SUM(R886:T886)</f>
        <v>0</v>
      </c>
      <c r="W886" s="266">
        <f>IF(J886=2,V886,0)</f>
        <v>0</v>
      </c>
      <c r="X886" s="267">
        <f>IF(J886=1,V886,0)</f>
        <v>0</v>
      </c>
      <c r="Y886" s="268">
        <f>IF(G886=Precios!$DZ$4,Precios!$EC$4,IF(G886=Precios!$DZ$5,Precios!$EC$5,IF(G886=Precios!$DZ$6,Precios!$EC$6,IF(G886=Precios!$DZ$7,Precios!$EC$7,IF(G886=Precios!$DZ$8,Precios!$EC$8,IF(G886=Precios!$DZ$9,Precios!$EC$9,IF(G886=Precios!$DZ$10,Precios!$EC$10,IF(G886=Precios!$DZ$11,Precios!$EC$11,IF(G886=Precios!$DZ$12,Precios!$EC$12,IF(G886=Precios!$DZ$1156,Precios!$EC$1156,IF(G886=Precios!$DZ$14,Precios!$EC$14,IF(G886=Precios!$DZ$15,Precios!$EC$15,IF(G886=Precios!$DZ$16,Precios!$EC$16,IF(G886=Precios!$DZ$17,Precios!$EC$17,IF(G886=Precios!$DZ$18,Precios!$EC$18,0)))))))))))))))*H886</f>
        <v>0</v>
      </c>
      <c r="Z886" s="269">
        <f>+V886-SUM(Y886:Y890)</f>
        <v>0</v>
      </c>
      <c r="AA886" s="270" t="e">
        <f>+Z886/M886</f>
        <v>#DIV/0!</v>
      </c>
    </row>
    <row r="887" spans="1:27" x14ac:dyDescent="0.25">
      <c r="A887" s="234"/>
      <c r="B887" s="40"/>
      <c r="C887" s="41"/>
      <c r="D887" s="42"/>
      <c r="E887" s="42"/>
      <c r="F887" s="42"/>
      <c r="G887" s="48"/>
      <c r="H887" s="50"/>
      <c r="I887" s="168">
        <f>IF(G887=Precios!$DZ$4,Precios!$EA$4,IF(G887=Precios!$DZ$5,Precios!$EA$5,IF(G887=Precios!$DZ$6,Precios!$EA$6,IF(G887=Precios!$DZ$7,Precios!$EA$7,IF(G887=Precios!$DZ$8,Precios!$EA$8,IF(G887=Precios!$DZ$9,Precios!$EA$9,IF(G887=Precios!$DZ$10,Precios!$EA$10,IF(G887=Precios!$DZ$11,Precios!$EA$11,IF(G887=Precios!$DZ$12,Precios!$EA$12,IF(G887=Precios!$DZ$1156,Precios!$EA$1156,IF(G887=Precios!$DZ$14,Precios!$EA$14,IF(G887=Precios!$DZ$15,Precios!$EA$15,IF(G887=Precios!$DZ$16,Precios!$EA$16,IF(G887=Precios!$DZ$17,Precios!$EA$17,IF(G887=Precios!$DZ$18,Precios!$EA$18,0)))))))))))))))</f>
        <v>0</v>
      </c>
      <c r="J887" s="50"/>
      <c r="K887" s="169">
        <f>+IF(J887=1,I887,IF(J887=2,I887*(1-Precios!$EF$3),0))</f>
        <v>0</v>
      </c>
      <c r="L887" s="169">
        <f t="shared" si="59"/>
        <v>0</v>
      </c>
      <c r="M887" s="49"/>
      <c r="N887" s="43"/>
      <c r="O887" s="43"/>
      <c r="P887" s="43"/>
      <c r="Q887" s="43"/>
      <c r="R887" s="43"/>
      <c r="S887" s="43"/>
      <c r="T887" s="43"/>
      <c r="U887" s="91"/>
      <c r="V887" s="43"/>
      <c r="W887" s="43"/>
      <c r="X887" s="43"/>
      <c r="Y887" s="38">
        <f>IF(G887=Precios!$DZ$4,Precios!$EC$4,IF(G887=Precios!$DZ$5,Precios!$EC$5,IF(G887=Precios!$DZ$6,Precios!$EC$6,IF(G887=Precios!$DZ$7,Precios!$EC$7,IF(G887=Precios!$DZ$8,Precios!$EC$8,IF(G887=Precios!$DZ$9,Precios!$EC$9,IF(G887=Precios!$DZ$10,Precios!$EC$10,IF(G887=Precios!$DZ$11,Precios!$EC$11,IF(G887=Precios!$DZ$12,Precios!$EC$12,IF(G887=Precios!$DZ$1156,Precios!$EC$1156,IF(G887=Precios!$DZ$14,Precios!$EC$14,IF(G887=Precios!$DZ$15,Precios!$EC$15,IF(G887=Precios!$DZ$16,Precios!$EC$16,IF(G887=Precios!$DZ$17,Precios!$EC$17,IF(G887=Precios!$DZ$18,Precios!$EC$18,0)))))))))))))))*H887</f>
        <v>0</v>
      </c>
      <c r="Z887" s="46"/>
      <c r="AA887" s="271"/>
    </row>
    <row r="888" spans="1:27" x14ac:dyDescent="0.25">
      <c r="A888" s="234"/>
      <c r="B888" s="40"/>
      <c r="C888" s="41"/>
      <c r="D888" s="42"/>
      <c r="E888" s="42"/>
      <c r="F888" s="42"/>
      <c r="G888" s="48"/>
      <c r="H888" s="50"/>
      <c r="I888" s="168">
        <f>IF(G888=Precios!$DZ$4,Precios!$EA$4,IF(G888=Precios!$DZ$5,Precios!$EA$5,IF(G888=Precios!$DZ$6,Precios!$EA$6,IF(G888=Precios!$DZ$7,Precios!$EA$7,IF(G888=Precios!$DZ$8,Precios!$EA$8,IF(G888=Precios!$DZ$9,Precios!$EA$9,IF(G888=Precios!$DZ$10,Precios!$EA$10,IF(G888=Precios!$DZ$11,Precios!$EA$11,IF(G888=Precios!$DZ$12,Precios!$EA$12,IF(G888=Precios!$DZ$1156,Precios!$EA$1156,IF(G888=Precios!$DZ$14,Precios!$EA$14,IF(G888=Precios!$DZ$15,Precios!$EA$15,IF(G888=Precios!$DZ$16,Precios!$EA$16,IF(G888=Precios!$DZ$17,Precios!$EA$17,IF(G888=Precios!$DZ$18,Precios!$EA$18,0)))))))))))))))</f>
        <v>0</v>
      </c>
      <c r="J888" s="50"/>
      <c r="K888" s="169">
        <f>+IF(J888=1,I888,IF(J888=2,I888*(1-Precios!$EF$3),0))</f>
        <v>0</v>
      </c>
      <c r="L888" s="169">
        <f t="shared" si="59"/>
        <v>0</v>
      </c>
      <c r="M888" s="49"/>
      <c r="N888" s="43"/>
      <c r="O888" s="43"/>
      <c r="P888" s="43"/>
      <c r="Q888" s="43"/>
      <c r="R888" s="43"/>
      <c r="S888" s="43"/>
      <c r="T888" s="43"/>
      <c r="U888" s="91"/>
      <c r="V888" s="43"/>
      <c r="W888" s="43"/>
      <c r="X888" s="43"/>
      <c r="Y888" s="38">
        <f>IF(G888=Precios!$DZ$4,Precios!$EC$4,IF(G888=Precios!$DZ$5,Precios!$EC$5,IF(G888=Precios!$DZ$6,Precios!$EC$6,IF(G888=Precios!$DZ$7,Precios!$EC$7,IF(G888=Precios!$DZ$8,Precios!$EC$8,IF(G888=Precios!$DZ$9,Precios!$EC$9,IF(G888=Precios!$DZ$10,Precios!$EC$10,IF(G888=Precios!$DZ$11,Precios!$EC$11,IF(G888=Precios!$DZ$12,Precios!$EC$12,IF(G888=Precios!$DZ$1156,Precios!$EC$1156,IF(G888=Precios!$DZ$14,Precios!$EC$14,IF(G888=Precios!$DZ$15,Precios!$EC$15,IF(G888=Precios!$DZ$16,Precios!$EC$16,IF(G888=Precios!$DZ$17,Precios!$EC$17,IF(G888=Precios!$DZ$18,Precios!$EC$18,0)))))))))))))))*H888</f>
        <v>0</v>
      </c>
      <c r="Z888" s="46"/>
      <c r="AA888" s="271"/>
    </row>
    <row r="889" spans="1:27" x14ac:dyDescent="0.25">
      <c r="A889" s="234"/>
      <c r="B889" s="40"/>
      <c r="C889" s="41"/>
      <c r="D889" s="42"/>
      <c r="E889" s="42"/>
      <c r="F889" s="42"/>
      <c r="G889" s="48"/>
      <c r="H889" s="50"/>
      <c r="I889" s="168">
        <f>IF(G889=Precios!$DZ$4,Precios!$EA$4,IF(G889=Precios!$DZ$5,Precios!$EA$5,IF(G889=Precios!$DZ$6,Precios!$EA$6,IF(G889=Precios!$DZ$7,Precios!$EA$7,IF(G889=Precios!$DZ$8,Precios!$EA$8,IF(G889=Precios!$DZ$9,Precios!$EA$9,IF(G889=Precios!$DZ$10,Precios!$EA$10,IF(G889=Precios!$DZ$11,Precios!$EA$11,IF(G889=Precios!$DZ$12,Precios!$EA$12,IF(G889=Precios!$DZ$1156,Precios!$EA$1156,IF(G889=Precios!$DZ$14,Precios!$EA$14,IF(G889=Precios!$DZ$15,Precios!$EA$15,IF(G889=Precios!$DZ$16,Precios!$EA$16,IF(G889=Precios!$DZ$17,Precios!$EA$17,IF(G889=Precios!$DZ$18,Precios!$EA$18,0)))))))))))))))</f>
        <v>0</v>
      </c>
      <c r="J889" s="50"/>
      <c r="K889" s="169">
        <f>+IF(J889=1,I889,IF(J889=2,I889*(1-Precios!$EF$3),0))</f>
        <v>0</v>
      </c>
      <c r="L889" s="169">
        <f t="shared" si="59"/>
        <v>0</v>
      </c>
      <c r="M889" s="49"/>
      <c r="N889" s="43"/>
      <c r="O889" s="43"/>
      <c r="P889" s="43"/>
      <c r="Q889" s="43"/>
      <c r="R889" s="43"/>
      <c r="S889" s="43"/>
      <c r="T889" s="43"/>
      <c r="U889" s="91"/>
      <c r="V889" s="43"/>
      <c r="W889" s="43"/>
      <c r="X889" s="43"/>
      <c r="Y889" s="38">
        <f>IF(G889=Precios!$DZ$4,Precios!$EC$4,IF(G889=Precios!$DZ$5,Precios!$EC$5,IF(G889=Precios!$DZ$6,Precios!$EC$6,IF(G889=Precios!$DZ$7,Precios!$EC$7,IF(G889=Precios!$DZ$8,Precios!$EC$8,IF(G889=Precios!$DZ$9,Precios!$EC$9,IF(G889=Precios!$DZ$10,Precios!$EC$10,IF(G889=Precios!$DZ$11,Precios!$EC$11,IF(G889=Precios!$DZ$12,Precios!$EC$12,IF(G889=Precios!$DZ$1156,Precios!$EC$1156,IF(G889=Precios!$DZ$14,Precios!$EC$14,IF(G889=Precios!$DZ$15,Precios!$EC$15,IF(G889=Precios!$DZ$16,Precios!$EC$16,IF(G889=Precios!$DZ$17,Precios!$EC$17,IF(G889=Precios!$DZ$18,Precios!$EC$18,0)))))))))))))))*H889</f>
        <v>0</v>
      </c>
      <c r="Z889" s="46"/>
      <c r="AA889" s="271"/>
    </row>
    <row r="890" spans="1:27" ht="15.75" thickBot="1" x14ac:dyDescent="0.3">
      <c r="A890" s="236"/>
      <c r="B890" s="237"/>
      <c r="C890" s="247"/>
      <c r="D890" s="239"/>
      <c r="E890" s="239"/>
      <c r="F890" s="239"/>
      <c r="G890" s="240"/>
      <c r="H890" s="241"/>
      <c r="I890" s="242">
        <f>IF(G890=Precios!$DZ$4,Precios!$EA$4,IF(G890=Precios!$DZ$5,Precios!$EA$5,IF(G890=Precios!$DZ$6,Precios!$EA$6,IF(G890=Precios!$DZ$7,Precios!$EA$7,IF(G890=Precios!$DZ$8,Precios!$EA$8,IF(G890=Precios!$DZ$9,Precios!$EA$9,IF(G890=Precios!$DZ$10,Precios!$EA$10,IF(G890=Precios!$DZ$11,Precios!$EA$11,IF(G890=Precios!$DZ$12,Precios!$EA$12,IF(G890=Precios!$DZ$1156,Precios!$EA$1156,IF(G890=Precios!$DZ$14,Precios!$EA$14,IF(G890=Precios!$DZ$15,Precios!$EA$15,IF(G890=Precios!$DZ$16,Precios!$EA$16,IF(G890=Precios!$DZ$17,Precios!$EA$17,IF(G890=Precios!$DZ$18,Precios!$EA$18,0)))))))))))))))</f>
        <v>0</v>
      </c>
      <c r="J890" s="241"/>
      <c r="K890" s="243">
        <f>+IF(J890=1,I890,IF(J890=2,I890*(1-Precios!$EF$3),0))</f>
        <v>0</v>
      </c>
      <c r="L890" s="243">
        <f t="shared" si="59"/>
        <v>0</v>
      </c>
      <c r="M890" s="272"/>
      <c r="N890" s="273"/>
      <c r="O890" s="273"/>
      <c r="P890" s="273"/>
      <c r="Q890" s="273"/>
      <c r="R890" s="273"/>
      <c r="S890" s="273"/>
      <c r="T890" s="273"/>
      <c r="U890" s="274"/>
      <c r="V890" s="273"/>
      <c r="W890" s="273"/>
      <c r="X890" s="273"/>
      <c r="Y890" s="281">
        <f>IF(G890=Precios!$DZ$4,Precios!$EC$4,IF(G890=Precios!$DZ$5,Precios!$EC$5,IF(G890=Precios!$DZ$6,Precios!$EC$6,IF(G890=Precios!$DZ$7,Precios!$EC$7,IF(G890=Precios!$DZ$8,Precios!$EC$8,IF(G890=Precios!$DZ$9,Precios!$EC$9,IF(G890=Precios!$DZ$10,Precios!$EC$10,IF(G890=Precios!$DZ$11,Precios!$EC$11,IF(G890=Precios!$DZ$12,Precios!$EC$12,IF(G890=Precios!$DZ$1156,Precios!$EC$1156,IF(G890=Precios!$DZ$14,Precios!$EC$14,IF(G890=Precios!$DZ$15,Precios!$EC$15,IF(G890=Precios!$DZ$16,Precios!$EC$16,IF(G890=Precios!$DZ$17,Precios!$EC$17,IF(G890=Precios!$DZ$18,Precios!$EC$18,0)))))))))))))))*H890</f>
        <v>0</v>
      </c>
      <c r="Z890" s="275"/>
      <c r="AA890" s="276"/>
    </row>
    <row r="891" spans="1:27" x14ac:dyDescent="0.25">
      <c r="A891" s="225"/>
      <c r="B891" s="226"/>
      <c r="C891" s="227"/>
      <c r="D891" s="228"/>
      <c r="E891" s="228"/>
      <c r="F891" s="228"/>
      <c r="G891" s="230"/>
      <c r="H891" s="231"/>
      <c r="I891" s="232">
        <f>IF(G891=Precios!$DZ$4,Precios!$EA$4,IF(G891=Precios!$DZ$5,Precios!$EA$5,IF(G891=Precios!$DZ$6,Precios!$EA$6,IF(G891=Precios!$DZ$7,Precios!$EA$7,IF(G891=Precios!$DZ$8,Precios!$EA$8,IF(G891=Precios!$DZ$9,Precios!$EA$9,IF(G891=Precios!$DZ$10,Precios!$EA$10,IF(G891=Precios!$DZ$11,Precios!$EA$11,IF(G891=Precios!$DZ$12,Precios!$EA$12,IF(G891=Precios!$DZ$1156,Precios!$EA$1156,IF(G891=Precios!$DZ$14,Precios!$EA$14,IF(G891=Precios!$DZ$15,Precios!$EA$15,IF(G891=Precios!$DZ$16,Precios!$EA$16,IF(G891=Precios!$DZ$17,Precios!$EA$17,IF(G891=Precios!$DZ$18,Precios!$EA$18,0)))))))))))))))</f>
        <v>0</v>
      </c>
      <c r="J891" s="230"/>
      <c r="K891" s="233">
        <f>+IF(J891=1,I891,IF(J891=2,I891*(1-Precios!$EF$3),0))</f>
        <v>0</v>
      </c>
      <c r="L891" s="233">
        <f t="shared" ref="L891:L905" si="60">H891*K891</f>
        <v>0</v>
      </c>
      <c r="M891" s="259">
        <f>+SUM(L891:L895)</f>
        <v>0</v>
      </c>
      <c r="N891" s="260">
        <f>+M891+P891+R891+S891</f>
        <v>0</v>
      </c>
      <c r="O891" s="261">
        <f>+IF(J891=1,N891*$O$825,0)</f>
        <v>0</v>
      </c>
      <c r="P891" s="262"/>
      <c r="Q891" s="263">
        <f>+N891-SUM(O891:P891)</f>
        <v>0</v>
      </c>
      <c r="R891" s="262"/>
      <c r="S891" s="262"/>
      <c r="T891" s="262"/>
      <c r="U891" s="264" t="e">
        <f>+(+O891+#REF!)/M891</f>
        <v>#REF!</v>
      </c>
      <c r="V891" s="265">
        <f>+Q891-SUM(R891:T891)</f>
        <v>0</v>
      </c>
      <c r="W891" s="266">
        <f>IF(J891=2,V891,0)</f>
        <v>0</v>
      </c>
      <c r="X891" s="267">
        <f>IF(J891=1,V891,0)</f>
        <v>0</v>
      </c>
      <c r="Y891" s="268">
        <f>IF(G891=Precios!$DZ$4,Precios!$EC$4,IF(G891=Precios!$DZ$5,Precios!$EC$5,IF(G891=Precios!$DZ$6,Precios!$EC$6,IF(G891=Precios!$DZ$7,Precios!$EC$7,IF(G891=Precios!$DZ$8,Precios!$EC$8,IF(G891=Precios!$DZ$9,Precios!$EC$9,IF(G891=Precios!$DZ$10,Precios!$EC$10,IF(G891=Precios!$DZ$11,Precios!$EC$11,IF(G891=Precios!$DZ$12,Precios!$EC$12,IF(G891=Precios!$DZ$1156,Precios!$EC$1156,IF(G891=Precios!$DZ$14,Precios!$EC$14,IF(G891=Precios!$DZ$15,Precios!$EC$15,IF(G891=Precios!$DZ$16,Precios!$EC$16,IF(G891=Precios!$DZ$17,Precios!$EC$17,IF(G891=Precios!$DZ$18,Precios!$EC$18,0)))))))))))))))*H891</f>
        <v>0</v>
      </c>
      <c r="Z891" s="269">
        <f>+V891-SUM(Y891:Y895)</f>
        <v>0</v>
      </c>
      <c r="AA891" s="270" t="e">
        <f>+Z891/M891</f>
        <v>#DIV/0!</v>
      </c>
    </row>
    <row r="892" spans="1:27" x14ac:dyDescent="0.25">
      <c r="A892" s="234"/>
      <c r="B892" s="40"/>
      <c r="C892" s="41"/>
      <c r="D892" s="42"/>
      <c r="E892" s="42"/>
      <c r="F892" s="42"/>
      <c r="G892" s="48"/>
      <c r="H892" s="50"/>
      <c r="I892" s="168">
        <f>IF(G892=Precios!$DZ$4,Precios!$EA$4,IF(G892=Precios!$DZ$5,Precios!$EA$5,IF(G892=Precios!$DZ$6,Precios!$EA$6,IF(G892=Precios!$DZ$7,Precios!$EA$7,IF(G892=Precios!$DZ$8,Precios!$EA$8,IF(G892=Precios!$DZ$9,Precios!$EA$9,IF(G892=Precios!$DZ$10,Precios!$EA$10,IF(G892=Precios!$DZ$11,Precios!$EA$11,IF(G892=Precios!$DZ$12,Precios!$EA$12,IF(G892=Precios!$DZ$1156,Precios!$EA$1156,IF(G892=Precios!$DZ$14,Precios!$EA$14,IF(G892=Precios!$DZ$15,Precios!$EA$15,IF(G892=Precios!$DZ$16,Precios!$EA$16,IF(G892=Precios!$DZ$17,Precios!$EA$17,IF(G892=Precios!$DZ$18,Precios!$EA$18,0)))))))))))))))</f>
        <v>0</v>
      </c>
      <c r="J892" s="50"/>
      <c r="K892" s="169">
        <f>+IF(J892=1,I892,IF(J892=2,I892*(1-Precios!$EF$3),0))</f>
        <v>0</v>
      </c>
      <c r="L892" s="169">
        <f t="shared" si="60"/>
        <v>0</v>
      </c>
      <c r="M892" s="49"/>
      <c r="N892" s="43"/>
      <c r="O892" s="43"/>
      <c r="P892" s="43"/>
      <c r="Q892" s="43"/>
      <c r="R892" s="43"/>
      <c r="S892" s="43"/>
      <c r="T892" s="43"/>
      <c r="U892" s="91"/>
      <c r="V892" s="43"/>
      <c r="W892" s="43"/>
      <c r="X892" s="43"/>
      <c r="Y892" s="38">
        <f>IF(G892=Precios!$DZ$4,Precios!$EC$4,IF(G892=Precios!$DZ$5,Precios!$EC$5,IF(G892=Precios!$DZ$6,Precios!$EC$6,IF(G892=Precios!$DZ$7,Precios!$EC$7,IF(G892=Precios!$DZ$8,Precios!$EC$8,IF(G892=Precios!$DZ$9,Precios!$EC$9,IF(G892=Precios!$DZ$10,Precios!$EC$10,IF(G892=Precios!$DZ$11,Precios!$EC$11,IF(G892=Precios!$DZ$12,Precios!$EC$12,IF(G892=Precios!$DZ$1156,Precios!$EC$1156,IF(G892=Precios!$DZ$14,Precios!$EC$14,IF(G892=Precios!$DZ$15,Precios!$EC$15,IF(G892=Precios!$DZ$16,Precios!$EC$16,IF(G892=Precios!$DZ$17,Precios!$EC$17,IF(G892=Precios!$DZ$18,Precios!$EC$18,0)))))))))))))))*H892</f>
        <v>0</v>
      </c>
      <c r="Z892" s="46"/>
      <c r="AA892" s="271"/>
    </row>
    <row r="893" spans="1:27" x14ac:dyDescent="0.25">
      <c r="A893" s="234"/>
      <c r="B893" s="40"/>
      <c r="C893" s="41"/>
      <c r="D893" s="42"/>
      <c r="E893" s="42"/>
      <c r="F893" s="42"/>
      <c r="G893" s="48"/>
      <c r="H893" s="50"/>
      <c r="I893" s="168">
        <f>IF(G893=Precios!$DZ$4,Precios!$EA$4,IF(G893=Precios!$DZ$5,Precios!$EA$5,IF(G893=Precios!$DZ$6,Precios!$EA$6,IF(G893=Precios!$DZ$7,Precios!$EA$7,IF(G893=Precios!$DZ$8,Precios!$EA$8,IF(G893=Precios!$DZ$9,Precios!$EA$9,IF(G893=Precios!$DZ$10,Precios!$EA$10,IF(G893=Precios!$DZ$11,Precios!$EA$11,IF(G893=Precios!$DZ$12,Precios!$EA$12,IF(G893=Precios!$DZ$1156,Precios!$EA$1156,IF(G893=Precios!$DZ$14,Precios!$EA$14,IF(G893=Precios!$DZ$15,Precios!$EA$15,IF(G893=Precios!$DZ$16,Precios!$EA$16,IF(G893=Precios!$DZ$17,Precios!$EA$17,IF(G893=Precios!$DZ$18,Precios!$EA$18,0)))))))))))))))</f>
        <v>0</v>
      </c>
      <c r="J893" s="50"/>
      <c r="K893" s="169">
        <f>+IF(J893=1,I893,IF(J893=2,I893*(1-Precios!$EF$3),0))</f>
        <v>0</v>
      </c>
      <c r="L893" s="169">
        <f t="shared" si="60"/>
        <v>0</v>
      </c>
      <c r="M893" s="49"/>
      <c r="N893" s="43"/>
      <c r="O893" s="43"/>
      <c r="P893" s="43"/>
      <c r="Q893" s="43"/>
      <c r="R893" s="43"/>
      <c r="S893" s="43"/>
      <c r="T893" s="43"/>
      <c r="U893" s="91"/>
      <c r="V893" s="43"/>
      <c r="W893" s="43"/>
      <c r="X893" s="43"/>
      <c r="Y893" s="38">
        <f>IF(G893=Precios!$DZ$4,Precios!$EC$4,IF(G893=Precios!$DZ$5,Precios!$EC$5,IF(G893=Precios!$DZ$6,Precios!$EC$6,IF(G893=Precios!$DZ$7,Precios!$EC$7,IF(G893=Precios!$DZ$8,Precios!$EC$8,IF(G893=Precios!$DZ$9,Precios!$EC$9,IF(G893=Precios!$DZ$10,Precios!$EC$10,IF(G893=Precios!$DZ$11,Precios!$EC$11,IF(G893=Precios!$DZ$12,Precios!$EC$12,IF(G893=Precios!$DZ$1156,Precios!$EC$1156,IF(G893=Precios!$DZ$14,Precios!$EC$14,IF(G893=Precios!$DZ$15,Precios!$EC$15,IF(G893=Precios!$DZ$16,Precios!$EC$16,IF(G893=Precios!$DZ$17,Precios!$EC$17,IF(G893=Precios!$DZ$18,Precios!$EC$18,0)))))))))))))))*H893</f>
        <v>0</v>
      </c>
      <c r="Z893" s="46"/>
      <c r="AA893" s="271"/>
    </row>
    <row r="894" spans="1:27" x14ac:dyDescent="0.25">
      <c r="A894" s="234"/>
      <c r="B894" s="40"/>
      <c r="C894" s="41"/>
      <c r="D894" s="42"/>
      <c r="E894" s="42"/>
      <c r="F894" s="42"/>
      <c r="G894" s="48"/>
      <c r="H894" s="50"/>
      <c r="I894" s="168">
        <f>IF(G894=Precios!$DZ$4,Precios!$EA$4,IF(G894=Precios!$DZ$5,Precios!$EA$5,IF(G894=Precios!$DZ$6,Precios!$EA$6,IF(G894=Precios!$DZ$7,Precios!$EA$7,IF(G894=Precios!$DZ$8,Precios!$EA$8,IF(G894=Precios!$DZ$9,Precios!$EA$9,IF(G894=Precios!$DZ$10,Precios!$EA$10,IF(G894=Precios!$DZ$11,Precios!$EA$11,IF(G894=Precios!$DZ$12,Precios!$EA$12,IF(G894=Precios!$DZ$1156,Precios!$EA$1156,IF(G894=Precios!$DZ$14,Precios!$EA$14,IF(G894=Precios!$DZ$15,Precios!$EA$15,IF(G894=Precios!$DZ$16,Precios!$EA$16,IF(G894=Precios!$DZ$17,Precios!$EA$17,IF(G894=Precios!$DZ$18,Precios!$EA$18,0)))))))))))))))</f>
        <v>0</v>
      </c>
      <c r="J894" s="50"/>
      <c r="K894" s="169">
        <f>+IF(J894=1,I894,IF(J894=2,I894*(1-Precios!$EF$3),0))</f>
        <v>0</v>
      </c>
      <c r="L894" s="169">
        <f t="shared" si="60"/>
        <v>0</v>
      </c>
      <c r="M894" s="49"/>
      <c r="N894" s="43"/>
      <c r="O894" s="43"/>
      <c r="P894" s="43"/>
      <c r="Q894" s="43"/>
      <c r="R894" s="43"/>
      <c r="S894" s="43"/>
      <c r="T894" s="43"/>
      <c r="U894" s="91"/>
      <c r="V894" s="43"/>
      <c r="W894" s="43"/>
      <c r="X894" s="43"/>
      <c r="Y894" s="38">
        <f>IF(G894=Precios!$DZ$4,Precios!$EC$4,IF(G894=Precios!$DZ$5,Precios!$EC$5,IF(G894=Precios!$DZ$6,Precios!$EC$6,IF(G894=Precios!$DZ$7,Precios!$EC$7,IF(G894=Precios!$DZ$8,Precios!$EC$8,IF(G894=Precios!$DZ$9,Precios!$EC$9,IF(G894=Precios!$DZ$10,Precios!$EC$10,IF(G894=Precios!$DZ$11,Precios!$EC$11,IF(G894=Precios!$DZ$12,Precios!$EC$12,IF(G894=Precios!$DZ$1156,Precios!$EC$1156,IF(G894=Precios!$DZ$14,Precios!$EC$14,IF(G894=Precios!$DZ$15,Precios!$EC$15,IF(G894=Precios!$DZ$16,Precios!$EC$16,IF(G894=Precios!$DZ$17,Precios!$EC$17,IF(G894=Precios!$DZ$18,Precios!$EC$18,0)))))))))))))))*H894</f>
        <v>0</v>
      </c>
      <c r="Z894" s="46"/>
      <c r="AA894" s="271"/>
    </row>
    <row r="895" spans="1:27" ht="15.75" thickBot="1" x14ac:dyDescent="0.3">
      <c r="A895" s="236"/>
      <c r="B895" s="237"/>
      <c r="C895" s="247"/>
      <c r="D895" s="239"/>
      <c r="E895" s="239"/>
      <c r="F895" s="239"/>
      <c r="G895" s="240"/>
      <c r="H895" s="241"/>
      <c r="I895" s="242">
        <f>IF(G895=Precios!$DZ$4,Precios!$EA$4,IF(G895=Precios!$DZ$5,Precios!$EA$5,IF(G895=Precios!$DZ$6,Precios!$EA$6,IF(G895=Precios!$DZ$7,Precios!$EA$7,IF(G895=Precios!$DZ$8,Precios!$EA$8,IF(G895=Precios!$DZ$9,Precios!$EA$9,IF(G895=Precios!$DZ$10,Precios!$EA$10,IF(G895=Precios!$DZ$11,Precios!$EA$11,IF(G895=Precios!$DZ$12,Precios!$EA$12,IF(G895=Precios!$DZ$1156,Precios!$EA$1156,IF(G895=Precios!$DZ$14,Precios!$EA$14,IF(G895=Precios!$DZ$15,Precios!$EA$15,IF(G895=Precios!$DZ$16,Precios!$EA$16,IF(G895=Precios!$DZ$17,Precios!$EA$17,IF(G895=Precios!$DZ$18,Precios!$EA$18,0)))))))))))))))</f>
        <v>0</v>
      </c>
      <c r="J895" s="241"/>
      <c r="K895" s="243">
        <f>+IF(J895=1,I895,IF(J895=2,I895*(1-Precios!$EF$3),0))</f>
        <v>0</v>
      </c>
      <c r="L895" s="243">
        <f t="shared" si="60"/>
        <v>0</v>
      </c>
      <c r="M895" s="272"/>
      <c r="N895" s="273"/>
      <c r="O895" s="273"/>
      <c r="P895" s="273"/>
      <c r="Q895" s="273"/>
      <c r="R895" s="273"/>
      <c r="S895" s="273"/>
      <c r="T895" s="273"/>
      <c r="U895" s="274"/>
      <c r="V895" s="273"/>
      <c r="W895" s="273"/>
      <c r="X895" s="273"/>
      <c r="Y895" s="281">
        <f>IF(G895=Precios!$DZ$4,Precios!$EC$4,IF(G895=Precios!$DZ$5,Precios!$EC$5,IF(G895=Precios!$DZ$6,Precios!$EC$6,IF(G895=Precios!$DZ$7,Precios!$EC$7,IF(G895=Precios!$DZ$8,Precios!$EC$8,IF(G895=Precios!$DZ$9,Precios!$EC$9,IF(G895=Precios!$DZ$10,Precios!$EC$10,IF(G895=Precios!$DZ$11,Precios!$EC$11,IF(G895=Precios!$DZ$12,Precios!$EC$12,IF(G895=Precios!$DZ$1156,Precios!$EC$1156,IF(G895=Precios!$DZ$14,Precios!$EC$14,IF(G895=Precios!$DZ$15,Precios!$EC$15,IF(G895=Precios!$DZ$16,Precios!$EC$16,IF(G895=Precios!$DZ$17,Precios!$EC$17,IF(G895=Precios!$DZ$18,Precios!$EC$18,0)))))))))))))))*H895</f>
        <v>0</v>
      </c>
      <c r="Z895" s="275"/>
      <c r="AA895" s="276"/>
    </row>
    <row r="896" spans="1:27" x14ac:dyDescent="0.25">
      <c r="A896" s="225"/>
      <c r="B896" s="226"/>
      <c r="C896" s="227"/>
      <c r="D896" s="228"/>
      <c r="E896" s="228"/>
      <c r="F896" s="228"/>
      <c r="G896" s="230"/>
      <c r="H896" s="231"/>
      <c r="I896" s="232">
        <f>IF(G896=Precios!$DZ$4,Precios!$EA$4,IF(G896=Precios!$DZ$5,Precios!$EA$5,IF(G896=Precios!$DZ$6,Precios!$EA$6,IF(G896=Precios!$DZ$7,Precios!$EA$7,IF(G896=Precios!$DZ$8,Precios!$EA$8,IF(G896=Precios!$DZ$9,Precios!$EA$9,IF(G896=Precios!$DZ$10,Precios!$EA$10,IF(G896=Precios!$DZ$11,Precios!$EA$11,IF(G896=Precios!$DZ$12,Precios!$EA$12,IF(G896=Precios!$DZ$1156,Precios!$EA$1156,IF(G896=Precios!$DZ$14,Precios!$EA$14,IF(G896=Precios!$DZ$15,Precios!$EA$15,IF(G896=Precios!$DZ$16,Precios!$EA$16,IF(G896=Precios!$DZ$17,Precios!$EA$17,IF(G896=Precios!$DZ$18,Precios!$EA$18,0)))))))))))))))</f>
        <v>0</v>
      </c>
      <c r="J896" s="230"/>
      <c r="K896" s="233">
        <f>+IF(J896=1,I896,IF(J896=2,I896*(1-Precios!$EF$3),0))</f>
        <v>0</v>
      </c>
      <c r="L896" s="233">
        <f t="shared" si="60"/>
        <v>0</v>
      </c>
      <c r="M896" s="259">
        <f>+SUM(L896:L900)</f>
        <v>0</v>
      </c>
      <c r="N896" s="260">
        <f>+M896+P896+R896+S896</f>
        <v>0</v>
      </c>
      <c r="O896" s="261">
        <f>+IF(J896=1,N896*$O$825,0)</f>
        <v>0</v>
      </c>
      <c r="P896" s="262"/>
      <c r="Q896" s="263">
        <f>+N896-SUM(O896:P896)</f>
        <v>0</v>
      </c>
      <c r="R896" s="262"/>
      <c r="S896" s="262"/>
      <c r="T896" s="262"/>
      <c r="U896" s="264" t="e">
        <f>+(+O896+#REF!)/M896</f>
        <v>#REF!</v>
      </c>
      <c r="V896" s="265">
        <f>+Q896-SUM(R896:T896)</f>
        <v>0</v>
      </c>
      <c r="W896" s="266">
        <f>IF(J896=2,V896,0)</f>
        <v>0</v>
      </c>
      <c r="X896" s="267">
        <f>IF(J896=1,V896,0)</f>
        <v>0</v>
      </c>
      <c r="Y896" s="268">
        <f>IF(G896=Precios!$DZ$4,Precios!$EC$4,IF(G896=Precios!$DZ$5,Precios!$EC$5,IF(G896=Precios!$DZ$6,Precios!$EC$6,IF(G896=Precios!$DZ$7,Precios!$EC$7,IF(G896=Precios!$DZ$8,Precios!$EC$8,IF(G896=Precios!$DZ$9,Precios!$EC$9,IF(G896=Precios!$DZ$10,Precios!$EC$10,IF(G896=Precios!$DZ$11,Precios!$EC$11,IF(G896=Precios!$DZ$12,Precios!$EC$12,IF(G896=Precios!$DZ$1156,Precios!$EC$1156,IF(G896=Precios!$DZ$14,Precios!$EC$14,IF(G896=Precios!$DZ$15,Precios!$EC$15,IF(G896=Precios!$DZ$16,Precios!$EC$16,IF(G896=Precios!$DZ$17,Precios!$EC$17,IF(G896=Precios!$DZ$18,Precios!$EC$18,0)))))))))))))))*H896</f>
        <v>0</v>
      </c>
      <c r="Z896" s="269">
        <f>+V896-SUM(Y896:Y900)</f>
        <v>0</v>
      </c>
      <c r="AA896" s="270" t="e">
        <f>+Z896/M896</f>
        <v>#DIV/0!</v>
      </c>
    </row>
    <row r="897" spans="1:27" x14ac:dyDescent="0.25">
      <c r="A897" s="234"/>
      <c r="B897" s="40"/>
      <c r="C897" s="41"/>
      <c r="D897" s="42"/>
      <c r="E897" s="42"/>
      <c r="F897" s="42"/>
      <c r="G897" s="48"/>
      <c r="H897" s="50"/>
      <c r="I897" s="168">
        <f>IF(G897=Precios!$DZ$4,Precios!$EA$4,IF(G897=Precios!$DZ$5,Precios!$EA$5,IF(G897=Precios!$DZ$6,Precios!$EA$6,IF(G897=Precios!$DZ$7,Precios!$EA$7,IF(G897=Precios!$DZ$8,Precios!$EA$8,IF(G897=Precios!$DZ$9,Precios!$EA$9,IF(G897=Precios!$DZ$10,Precios!$EA$10,IF(G897=Precios!$DZ$11,Precios!$EA$11,IF(G897=Precios!$DZ$12,Precios!$EA$12,IF(G897=Precios!$DZ$1156,Precios!$EA$1156,IF(G897=Precios!$DZ$14,Precios!$EA$14,IF(G897=Precios!$DZ$15,Precios!$EA$15,IF(G897=Precios!$DZ$16,Precios!$EA$16,IF(G897=Precios!$DZ$17,Precios!$EA$17,IF(G897=Precios!$DZ$18,Precios!$EA$18,0)))))))))))))))</f>
        <v>0</v>
      </c>
      <c r="J897" s="50"/>
      <c r="K897" s="169">
        <f>+IF(J897=1,I897,IF(J897=2,I897*(1-Precios!$EF$3),0))</f>
        <v>0</v>
      </c>
      <c r="L897" s="169">
        <f t="shared" si="60"/>
        <v>0</v>
      </c>
      <c r="M897" s="49"/>
      <c r="N897" s="43"/>
      <c r="O897" s="43"/>
      <c r="P897" s="43"/>
      <c r="Q897" s="43"/>
      <c r="R897" s="43"/>
      <c r="S897" s="43"/>
      <c r="T897" s="43"/>
      <c r="U897" s="91"/>
      <c r="V897" s="43"/>
      <c r="W897" s="43"/>
      <c r="X897" s="43"/>
      <c r="Y897" s="38">
        <f>IF(G897=Precios!$DZ$4,Precios!$EC$4,IF(G897=Precios!$DZ$5,Precios!$EC$5,IF(G897=Precios!$DZ$6,Precios!$EC$6,IF(G897=Precios!$DZ$7,Precios!$EC$7,IF(G897=Precios!$DZ$8,Precios!$EC$8,IF(G897=Precios!$DZ$9,Precios!$EC$9,IF(G897=Precios!$DZ$10,Precios!$EC$10,IF(G897=Precios!$DZ$11,Precios!$EC$11,IF(G897=Precios!$DZ$12,Precios!$EC$12,IF(G897=Precios!$DZ$1156,Precios!$EC$1156,IF(G897=Precios!$DZ$14,Precios!$EC$14,IF(G897=Precios!$DZ$15,Precios!$EC$15,IF(G897=Precios!$DZ$16,Precios!$EC$16,IF(G897=Precios!$DZ$17,Precios!$EC$17,IF(G897=Precios!$DZ$18,Precios!$EC$18,0)))))))))))))))*H897</f>
        <v>0</v>
      </c>
      <c r="Z897" s="46"/>
      <c r="AA897" s="271"/>
    </row>
    <row r="898" spans="1:27" x14ac:dyDescent="0.25">
      <c r="A898" s="234"/>
      <c r="B898" s="40"/>
      <c r="C898" s="41"/>
      <c r="D898" s="42"/>
      <c r="E898" s="42"/>
      <c r="F898" s="42"/>
      <c r="G898" s="48"/>
      <c r="H898" s="50"/>
      <c r="I898" s="168">
        <f>IF(G898=Precios!$DZ$4,Precios!$EA$4,IF(G898=Precios!$DZ$5,Precios!$EA$5,IF(G898=Precios!$DZ$6,Precios!$EA$6,IF(G898=Precios!$DZ$7,Precios!$EA$7,IF(G898=Precios!$DZ$8,Precios!$EA$8,IF(G898=Precios!$DZ$9,Precios!$EA$9,IF(G898=Precios!$DZ$10,Precios!$EA$10,IF(G898=Precios!$DZ$11,Precios!$EA$11,IF(G898=Precios!$DZ$12,Precios!$EA$12,IF(G898=Precios!$DZ$1156,Precios!$EA$1156,IF(G898=Precios!$DZ$14,Precios!$EA$14,IF(G898=Precios!$DZ$15,Precios!$EA$15,IF(G898=Precios!$DZ$16,Precios!$EA$16,IF(G898=Precios!$DZ$17,Precios!$EA$17,IF(G898=Precios!$DZ$18,Precios!$EA$18,0)))))))))))))))</f>
        <v>0</v>
      </c>
      <c r="J898" s="50"/>
      <c r="K898" s="169">
        <f>+IF(J898=1,I898,IF(J898=2,I898*(1-Precios!$EF$3),0))</f>
        <v>0</v>
      </c>
      <c r="L898" s="169">
        <f t="shared" si="60"/>
        <v>0</v>
      </c>
      <c r="M898" s="49"/>
      <c r="N898" s="43"/>
      <c r="O898" s="43"/>
      <c r="P898" s="43"/>
      <c r="Q898" s="43"/>
      <c r="R898" s="43"/>
      <c r="S898" s="43"/>
      <c r="T898" s="43"/>
      <c r="U898" s="91"/>
      <c r="V898" s="43"/>
      <c r="W898" s="43"/>
      <c r="X898" s="43"/>
      <c r="Y898" s="38">
        <f>IF(G898=Precios!$DZ$4,Precios!$EC$4,IF(G898=Precios!$DZ$5,Precios!$EC$5,IF(G898=Precios!$DZ$6,Precios!$EC$6,IF(G898=Precios!$DZ$7,Precios!$EC$7,IF(G898=Precios!$DZ$8,Precios!$EC$8,IF(G898=Precios!$DZ$9,Precios!$EC$9,IF(G898=Precios!$DZ$10,Precios!$EC$10,IF(G898=Precios!$DZ$11,Precios!$EC$11,IF(G898=Precios!$DZ$12,Precios!$EC$12,IF(G898=Precios!$DZ$1156,Precios!$EC$1156,IF(G898=Precios!$DZ$14,Precios!$EC$14,IF(G898=Precios!$DZ$15,Precios!$EC$15,IF(G898=Precios!$DZ$16,Precios!$EC$16,IF(G898=Precios!$DZ$17,Precios!$EC$17,IF(G898=Precios!$DZ$18,Precios!$EC$18,0)))))))))))))))*H898</f>
        <v>0</v>
      </c>
      <c r="Z898" s="46"/>
      <c r="AA898" s="271"/>
    </row>
    <row r="899" spans="1:27" x14ac:dyDescent="0.25">
      <c r="A899" s="234"/>
      <c r="B899" s="40"/>
      <c r="C899" s="41"/>
      <c r="D899" s="42"/>
      <c r="E899" s="42"/>
      <c r="F899" s="42"/>
      <c r="G899" s="48"/>
      <c r="H899" s="50"/>
      <c r="I899" s="168">
        <f>IF(G899=Precios!$DZ$4,Precios!$EA$4,IF(G899=Precios!$DZ$5,Precios!$EA$5,IF(G899=Precios!$DZ$6,Precios!$EA$6,IF(G899=Precios!$DZ$7,Precios!$EA$7,IF(G899=Precios!$DZ$8,Precios!$EA$8,IF(G899=Precios!$DZ$9,Precios!$EA$9,IF(G899=Precios!$DZ$10,Precios!$EA$10,IF(G899=Precios!$DZ$11,Precios!$EA$11,IF(G899=Precios!$DZ$12,Precios!$EA$12,IF(G899=Precios!$DZ$1156,Precios!$EA$1156,IF(G899=Precios!$DZ$14,Precios!$EA$14,IF(G899=Precios!$DZ$15,Precios!$EA$15,IF(G899=Precios!$DZ$16,Precios!$EA$16,IF(G899=Precios!$DZ$17,Precios!$EA$17,IF(G899=Precios!$DZ$18,Precios!$EA$18,0)))))))))))))))</f>
        <v>0</v>
      </c>
      <c r="J899" s="50"/>
      <c r="K899" s="169">
        <f>+IF(J899=1,I899,IF(J899=2,I899*(1-Precios!$EF$3),0))</f>
        <v>0</v>
      </c>
      <c r="L899" s="169">
        <f t="shared" si="60"/>
        <v>0</v>
      </c>
      <c r="M899" s="49"/>
      <c r="N899" s="43"/>
      <c r="O899" s="43"/>
      <c r="P899" s="43"/>
      <c r="Q899" s="43"/>
      <c r="R899" s="43"/>
      <c r="S899" s="43"/>
      <c r="T899" s="43"/>
      <c r="U899" s="91"/>
      <c r="V899" s="43"/>
      <c r="W899" s="43"/>
      <c r="X899" s="43"/>
      <c r="Y899" s="38">
        <f>IF(G899=Precios!$DZ$4,Precios!$EC$4,IF(G899=Precios!$DZ$5,Precios!$EC$5,IF(G899=Precios!$DZ$6,Precios!$EC$6,IF(G899=Precios!$DZ$7,Precios!$EC$7,IF(G899=Precios!$DZ$8,Precios!$EC$8,IF(G899=Precios!$DZ$9,Precios!$EC$9,IF(G899=Precios!$DZ$10,Precios!$EC$10,IF(G899=Precios!$DZ$11,Precios!$EC$11,IF(G899=Precios!$DZ$12,Precios!$EC$12,IF(G899=Precios!$DZ$1156,Precios!$EC$1156,IF(G899=Precios!$DZ$14,Precios!$EC$14,IF(G899=Precios!$DZ$15,Precios!$EC$15,IF(G899=Precios!$DZ$16,Precios!$EC$16,IF(G899=Precios!$DZ$17,Precios!$EC$17,IF(G899=Precios!$DZ$18,Precios!$EC$18,0)))))))))))))))*H899</f>
        <v>0</v>
      </c>
      <c r="Z899" s="46"/>
      <c r="AA899" s="271"/>
    </row>
    <row r="900" spans="1:27" ht="15.75" thickBot="1" x14ac:dyDescent="0.3">
      <c r="A900" s="236"/>
      <c r="B900" s="237"/>
      <c r="C900" s="247"/>
      <c r="D900" s="239"/>
      <c r="E900" s="239"/>
      <c r="F900" s="239"/>
      <c r="G900" s="240"/>
      <c r="H900" s="241"/>
      <c r="I900" s="242">
        <f>IF(G900=Precios!$DZ$4,Precios!$EA$4,IF(G900=Precios!$DZ$5,Precios!$EA$5,IF(G900=Precios!$DZ$6,Precios!$EA$6,IF(G900=Precios!$DZ$7,Precios!$EA$7,IF(G900=Precios!$DZ$8,Precios!$EA$8,IF(G900=Precios!$DZ$9,Precios!$EA$9,IF(G900=Precios!$DZ$10,Precios!$EA$10,IF(G900=Precios!$DZ$11,Precios!$EA$11,IF(G900=Precios!$DZ$12,Precios!$EA$12,IF(G900=Precios!$DZ$1156,Precios!$EA$1156,IF(G900=Precios!$DZ$14,Precios!$EA$14,IF(G900=Precios!$DZ$15,Precios!$EA$15,IF(G900=Precios!$DZ$16,Precios!$EA$16,IF(G900=Precios!$DZ$17,Precios!$EA$17,IF(G900=Precios!$DZ$18,Precios!$EA$18,0)))))))))))))))</f>
        <v>0</v>
      </c>
      <c r="J900" s="241"/>
      <c r="K900" s="243">
        <f>+IF(J900=1,I900,IF(J900=2,I900*(1-Precios!$EF$3),0))</f>
        <v>0</v>
      </c>
      <c r="L900" s="243">
        <f t="shared" si="60"/>
        <v>0</v>
      </c>
      <c r="M900" s="272"/>
      <c r="N900" s="273"/>
      <c r="O900" s="273"/>
      <c r="P900" s="273"/>
      <c r="Q900" s="273"/>
      <c r="R900" s="273"/>
      <c r="S900" s="273"/>
      <c r="T900" s="273"/>
      <c r="U900" s="274"/>
      <c r="V900" s="273"/>
      <c r="W900" s="273"/>
      <c r="X900" s="273"/>
      <c r="Y900" s="281">
        <f>IF(G900=Precios!$DZ$4,Precios!$EC$4,IF(G900=Precios!$DZ$5,Precios!$EC$5,IF(G900=Precios!$DZ$6,Precios!$EC$6,IF(G900=Precios!$DZ$7,Precios!$EC$7,IF(G900=Precios!$DZ$8,Precios!$EC$8,IF(G900=Precios!$DZ$9,Precios!$EC$9,IF(G900=Precios!$DZ$10,Precios!$EC$10,IF(G900=Precios!$DZ$11,Precios!$EC$11,IF(G900=Precios!$DZ$12,Precios!$EC$12,IF(G900=Precios!$DZ$1156,Precios!$EC$1156,IF(G900=Precios!$DZ$14,Precios!$EC$14,IF(G900=Precios!$DZ$15,Precios!$EC$15,IF(G900=Precios!$DZ$16,Precios!$EC$16,IF(G900=Precios!$DZ$17,Precios!$EC$17,IF(G900=Precios!$DZ$18,Precios!$EC$18,0)))))))))))))))*H900</f>
        <v>0</v>
      </c>
      <c r="Z900" s="275"/>
      <c r="AA900" s="276"/>
    </row>
    <row r="901" spans="1:27" x14ac:dyDescent="0.25">
      <c r="A901" s="225"/>
      <c r="B901" s="226"/>
      <c r="C901" s="227"/>
      <c r="D901" s="228"/>
      <c r="E901" s="228"/>
      <c r="F901" s="228"/>
      <c r="G901" s="230"/>
      <c r="H901" s="231"/>
      <c r="I901" s="232">
        <f>IF(G901=Precios!$DZ$4,Precios!$EA$4,IF(G901=Precios!$DZ$5,Precios!$EA$5,IF(G901=Precios!$DZ$6,Precios!$EA$6,IF(G901=Precios!$DZ$7,Precios!$EA$7,IF(G901=Precios!$DZ$8,Precios!$EA$8,IF(G901=Precios!$DZ$9,Precios!$EA$9,IF(G901=Precios!$DZ$10,Precios!$EA$10,IF(G901=Precios!$DZ$11,Precios!$EA$11,IF(G901=Precios!$DZ$12,Precios!$EA$12,IF(G901=Precios!$DZ$1156,Precios!$EA$1156,IF(G901=Precios!$DZ$14,Precios!$EA$14,IF(G901=Precios!$DZ$15,Precios!$EA$15,IF(G901=Precios!$DZ$16,Precios!$EA$16,IF(G901=Precios!$DZ$17,Precios!$EA$17,IF(G901=Precios!$DZ$18,Precios!$EA$18,0)))))))))))))))</f>
        <v>0</v>
      </c>
      <c r="J901" s="230"/>
      <c r="K901" s="233">
        <f>+IF(J901=1,I901,IF(J901=2,I901*(1-Precios!$EF$3),0))</f>
        <v>0</v>
      </c>
      <c r="L901" s="233">
        <f t="shared" si="60"/>
        <v>0</v>
      </c>
      <c r="M901" s="259">
        <f>+SUM(L901:L905)</f>
        <v>0</v>
      </c>
      <c r="N901" s="260">
        <f>+M901+P901+R901+S901</f>
        <v>0</v>
      </c>
      <c r="O901" s="261">
        <f>+IF(J901=1,N901*$O$825,0)</f>
        <v>0</v>
      </c>
      <c r="P901" s="262"/>
      <c r="Q901" s="263">
        <f>+N901-SUM(O901:P901)</f>
        <v>0</v>
      </c>
      <c r="R901" s="262"/>
      <c r="S901" s="262"/>
      <c r="T901" s="262"/>
      <c r="U901" s="264" t="e">
        <f>+(+O901+#REF!)/M901</f>
        <v>#REF!</v>
      </c>
      <c r="V901" s="265">
        <f>+Q901-SUM(R901:T901)</f>
        <v>0</v>
      </c>
      <c r="W901" s="266">
        <f>IF(J901=2,V901,0)</f>
        <v>0</v>
      </c>
      <c r="X901" s="267">
        <f>IF(J901=1,V901,0)</f>
        <v>0</v>
      </c>
      <c r="Y901" s="268">
        <f>IF(G901=Precios!$DZ$4,Precios!$EC$4,IF(G901=Precios!$DZ$5,Precios!$EC$5,IF(G901=Precios!$DZ$6,Precios!$EC$6,IF(G901=Precios!$DZ$7,Precios!$EC$7,IF(G901=Precios!$DZ$8,Precios!$EC$8,IF(G901=Precios!$DZ$9,Precios!$EC$9,IF(G901=Precios!$DZ$10,Precios!$EC$10,IF(G901=Precios!$DZ$11,Precios!$EC$11,IF(G901=Precios!$DZ$12,Precios!$EC$12,IF(G901=Precios!$DZ$1156,Precios!$EC$1156,IF(G901=Precios!$DZ$14,Precios!$EC$14,IF(G901=Precios!$DZ$15,Precios!$EC$15,IF(G901=Precios!$DZ$16,Precios!$EC$16,IF(G901=Precios!$DZ$17,Precios!$EC$17,IF(G901=Precios!$DZ$18,Precios!$EC$18,0)))))))))))))))*H901</f>
        <v>0</v>
      </c>
      <c r="Z901" s="269">
        <f>+V901-SUM(Y901:Y905)</f>
        <v>0</v>
      </c>
      <c r="AA901" s="270" t="e">
        <f>+Z901/M901</f>
        <v>#DIV/0!</v>
      </c>
    </row>
    <row r="902" spans="1:27" x14ac:dyDescent="0.25">
      <c r="A902" s="234"/>
      <c r="B902" s="40"/>
      <c r="C902" s="41"/>
      <c r="D902" s="42"/>
      <c r="E902" s="42"/>
      <c r="F902" s="42"/>
      <c r="G902" s="48"/>
      <c r="H902" s="50"/>
      <c r="I902" s="168">
        <f>IF(G902=Precios!$DZ$4,Precios!$EA$4,IF(G902=Precios!$DZ$5,Precios!$EA$5,IF(G902=Precios!$DZ$6,Precios!$EA$6,IF(G902=Precios!$DZ$7,Precios!$EA$7,IF(G902=Precios!$DZ$8,Precios!$EA$8,IF(G902=Precios!$DZ$9,Precios!$EA$9,IF(G902=Precios!$DZ$10,Precios!$EA$10,IF(G902=Precios!$DZ$11,Precios!$EA$11,IF(G902=Precios!$DZ$12,Precios!$EA$12,IF(G902=Precios!$DZ$1156,Precios!$EA$1156,IF(G902=Precios!$DZ$14,Precios!$EA$14,IF(G902=Precios!$DZ$15,Precios!$EA$15,IF(G902=Precios!$DZ$16,Precios!$EA$16,IF(G902=Precios!$DZ$17,Precios!$EA$17,IF(G902=Precios!$DZ$18,Precios!$EA$18,0)))))))))))))))</f>
        <v>0</v>
      </c>
      <c r="J902" s="50"/>
      <c r="K902" s="169">
        <f>+IF(J902=1,I902,IF(J902=2,I902*(1-Precios!$EF$3),0))</f>
        <v>0</v>
      </c>
      <c r="L902" s="169">
        <f t="shared" si="60"/>
        <v>0</v>
      </c>
      <c r="M902" s="49"/>
      <c r="N902" s="43"/>
      <c r="O902" s="43"/>
      <c r="P902" s="43"/>
      <c r="Q902" s="43"/>
      <c r="R902" s="43"/>
      <c r="S902" s="43"/>
      <c r="T902" s="43"/>
      <c r="U902" s="91"/>
      <c r="V902" s="43"/>
      <c r="W902" s="43"/>
      <c r="X902" s="43"/>
      <c r="Y902" s="38">
        <f>IF(G902=Precios!$DZ$4,Precios!$EC$4,IF(G902=Precios!$DZ$5,Precios!$EC$5,IF(G902=Precios!$DZ$6,Precios!$EC$6,IF(G902=Precios!$DZ$7,Precios!$EC$7,IF(G902=Precios!$DZ$8,Precios!$EC$8,IF(G902=Precios!$DZ$9,Precios!$EC$9,IF(G902=Precios!$DZ$10,Precios!$EC$10,IF(G902=Precios!$DZ$11,Precios!$EC$11,IF(G902=Precios!$DZ$12,Precios!$EC$12,IF(G902=Precios!$DZ$1156,Precios!$EC$1156,IF(G902=Precios!$DZ$14,Precios!$EC$14,IF(G902=Precios!$DZ$15,Precios!$EC$15,IF(G902=Precios!$DZ$16,Precios!$EC$16,IF(G902=Precios!$DZ$17,Precios!$EC$17,IF(G902=Precios!$DZ$18,Precios!$EC$18,0)))))))))))))))*H902</f>
        <v>0</v>
      </c>
      <c r="Z902" s="46"/>
      <c r="AA902" s="271"/>
    </row>
    <row r="903" spans="1:27" x14ac:dyDescent="0.25">
      <c r="A903" s="234"/>
      <c r="B903" s="40"/>
      <c r="C903" s="41"/>
      <c r="D903" s="42"/>
      <c r="E903" s="42"/>
      <c r="F903" s="42"/>
      <c r="G903" s="48"/>
      <c r="H903" s="50"/>
      <c r="I903" s="168">
        <f>IF(G903=Precios!$DZ$4,Precios!$EA$4,IF(G903=Precios!$DZ$5,Precios!$EA$5,IF(G903=Precios!$DZ$6,Precios!$EA$6,IF(G903=Precios!$DZ$7,Precios!$EA$7,IF(G903=Precios!$DZ$8,Precios!$EA$8,IF(G903=Precios!$DZ$9,Precios!$EA$9,IF(G903=Precios!$DZ$10,Precios!$EA$10,IF(G903=Precios!$DZ$11,Precios!$EA$11,IF(G903=Precios!$DZ$12,Precios!$EA$12,IF(G903=Precios!$DZ$1156,Precios!$EA$1156,IF(G903=Precios!$DZ$14,Precios!$EA$14,IF(G903=Precios!$DZ$15,Precios!$EA$15,IF(G903=Precios!$DZ$16,Precios!$EA$16,IF(G903=Precios!$DZ$17,Precios!$EA$17,IF(G903=Precios!$DZ$18,Precios!$EA$18,0)))))))))))))))</f>
        <v>0</v>
      </c>
      <c r="J903" s="50"/>
      <c r="K903" s="169">
        <f>+IF(J903=1,I903,IF(J903=2,I903*(1-Precios!$EF$3),0))</f>
        <v>0</v>
      </c>
      <c r="L903" s="169">
        <f t="shared" si="60"/>
        <v>0</v>
      </c>
      <c r="M903" s="49"/>
      <c r="N903" s="43"/>
      <c r="O903" s="43"/>
      <c r="P903" s="43"/>
      <c r="Q903" s="43"/>
      <c r="R903" s="43"/>
      <c r="S903" s="43"/>
      <c r="T903" s="43"/>
      <c r="U903" s="91"/>
      <c r="V903" s="43"/>
      <c r="W903" s="43"/>
      <c r="X903" s="43"/>
      <c r="Y903" s="38">
        <f>IF(G903=Precios!$DZ$4,Precios!$EC$4,IF(G903=Precios!$DZ$5,Precios!$EC$5,IF(G903=Precios!$DZ$6,Precios!$EC$6,IF(G903=Precios!$DZ$7,Precios!$EC$7,IF(G903=Precios!$DZ$8,Precios!$EC$8,IF(G903=Precios!$DZ$9,Precios!$EC$9,IF(G903=Precios!$DZ$10,Precios!$EC$10,IF(G903=Precios!$DZ$11,Precios!$EC$11,IF(G903=Precios!$DZ$12,Precios!$EC$12,IF(G903=Precios!$DZ$1156,Precios!$EC$1156,IF(G903=Precios!$DZ$14,Precios!$EC$14,IF(G903=Precios!$DZ$15,Precios!$EC$15,IF(G903=Precios!$DZ$16,Precios!$EC$16,IF(G903=Precios!$DZ$17,Precios!$EC$17,IF(G903=Precios!$DZ$18,Precios!$EC$18,0)))))))))))))))*H903</f>
        <v>0</v>
      </c>
      <c r="Z903" s="46"/>
      <c r="AA903" s="271"/>
    </row>
    <row r="904" spans="1:27" x14ac:dyDescent="0.25">
      <c r="A904" s="234"/>
      <c r="B904" s="40"/>
      <c r="C904" s="41"/>
      <c r="D904" s="42"/>
      <c r="E904" s="42"/>
      <c r="F904" s="42"/>
      <c r="G904" s="48"/>
      <c r="H904" s="50"/>
      <c r="I904" s="168">
        <f>IF(G904=Precios!$DZ$4,Precios!$EA$4,IF(G904=Precios!$DZ$5,Precios!$EA$5,IF(G904=Precios!$DZ$6,Precios!$EA$6,IF(G904=Precios!$DZ$7,Precios!$EA$7,IF(G904=Precios!$DZ$8,Precios!$EA$8,IF(G904=Precios!$DZ$9,Precios!$EA$9,IF(G904=Precios!$DZ$10,Precios!$EA$10,IF(G904=Precios!$DZ$11,Precios!$EA$11,IF(G904=Precios!$DZ$12,Precios!$EA$12,IF(G904=Precios!$DZ$1156,Precios!$EA$1156,IF(G904=Precios!$DZ$14,Precios!$EA$14,IF(G904=Precios!$DZ$15,Precios!$EA$15,IF(G904=Precios!$DZ$16,Precios!$EA$16,IF(G904=Precios!$DZ$17,Precios!$EA$17,IF(G904=Precios!$DZ$18,Precios!$EA$18,0)))))))))))))))</f>
        <v>0</v>
      </c>
      <c r="J904" s="50"/>
      <c r="K904" s="169">
        <f>+IF(J904=1,I904,IF(J904=2,I904*(1-Precios!$EF$3),0))</f>
        <v>0</v>
      </c>
      <c r="L904" s="169">
        <f t="shared" si="60"/>
        <v>0</v>
      </c>
      <c r="M904" s="49"/>
      <c r="N904" s="43"/>
      <c r="O904" s="43"/>
      <c r="P904" s="43"/>
      <c r="Q904" s="43"/>
      <c r="R904" s="43"/>
      <c r="S904" s="43"/>
      <c r="T904" s="43"/>
      <c r="U904" s="91"/>
      <c r="V904" s="43"/>
      <c r="W904" s="43"/>
      <c r="X904" s="43"/>
      <c r="Y904" s="38">
        <f>IF(G904=Precios!$DZ$4,Precios!$EC$4,IF(G904=Precios!$DZ$5,Precios!$EC$5,IF(G904=Precios!$DZ$6,Precios!$EC$6,IF(G904=Precios!$DZ$7,Precios!$EC$7,IF(G904=Precios!$DZ$8,Precios!$EC$8,IF(G904=Precios!$DZ$9,Precios!$EC$9,IF(G904=Precios!$DZ$10,Precios!$EC$10,IF(G904=Precios!$DZ$11,Precios!$EC$11,IF(G904=Precios!$DZ$12,Precios!$EC$12,IF(G904=Precios!$DZ$1156,Precios!$EC$1156,IF(G904=Precios!$DZ$14,Precios!$EC$14,IF(G904=Precios!$DZ$15,Precios!$EC$15,IF(G904=Precios!$DZ$16,Precios!$EC$16,IF(G904=Precios!$DZ$17,Precios!$EC$17,IF(G904=Precios!$DZ$18,Precios!$EC$18,0)))))))))))))))*H904</f>
        <v>0</v>
      </c>
      <c r="Z904" s="46"/>
      <c r="AA904" s="271"/>
    </row>
    <row r="905" spans="1:27" ht="15.75" thickBot="1" x14ac:dyDescent="0.3">
      <c r="A905" s="236"/>
      <c r="B905" s="237"/>
      <c r="C905" s="247"/>
      <c r="D905" s="239"/>
      <c r="E905" s="239"/>
      <c r="F905" s="239"/>
      <c r="G905" s="240"/>
      <c r="H905" s="241"/>
      <c r="I905" s="242">
        <f>IF(G905=Precios!$DZ$4,Precios!$EA$4,IF(G905=Precios!$DZ$5,Precios!$EA$5,IF(G905=Precios!$DZ$6,Precios!$EA$6,IF(G905=Precios!$DZ$7,Precios!$EA$7,IF(G905=Precios!$DZ$8,Precios!$EA$8,IF(G905=Precios!$DZ$9,Precios!$EA$9,IF(G905=Precios!$DZ$10,Precios!$EA$10,IF(G905=Precios!$DZ$11,Precios!$EA$11,IF(G905=Precios!$DZ$12,Precios!$EA$12,IF(G905=Precios!$DZ$1156,Precios!$EA$1156,IF(G905=Precios!$DZ$14,Precios!$EA$14,IF(G905=Precios!$DZ$15,Precios!$EA$15,IF(G905=Precios!$DZ$16,Precios!$EA$16,IF(G905=Precios!$DZ$17,Precios!$EA$17,IF(G905=Precios!$DZ$18,Precios!$EA$18,0)))))))))))))))</f>
        <v>0</v>
      </c>
      <c r="J905" s="241"/>
      <c r="K905" s="243">
        <f>+IF(J905=1,I905,IF(J905=2,I905*(1-Precios!$EF$3),0))</f>
        <v>0</v>
      </c>
      <c r="L905" s="243">
        <f t="shared" si="60"/>
        <v>0</v>
      </c>
      <c r="M905" s="272"/>
      <c r="N905" s="273"/>
      <c r="O905" s="273"/>
      <c r="P905" s="273"/>
      <c r="Q905" s="273"/>
      <c r="R905" s="273"/>
      <c r="S905" s="273"/>
      <c r="T905" s="273"/>
      <c r="U905" s="274"/>
      <c r="V905" s="273"/>
      <c r="W905" s="273"/>
      <c r="X905" s="273"/>
      <c r="Y905" s="281">
        <f>IF(G905=Precios!$DZ$4,Precios!$EC$4,IF(G905=Precios!$DZ$5,Precios!$EC$5,IF(G905=Precios!$DZ$6,Precios!$EC$6,IF(G905=Precios!$DZ$7,Precios!$EC$7,IF(G905=Precios!$DZ$8,Precios!$EC$8,IF(G905=Precios!$DZ$9,Precios!$EC$9,IF(G905=Precios!$DZ$10,Precios!$EC$10,IF(G905=Precios!$DZ$11,Precios!$EC$11,IF(G905=Precios!$DZ$12,Precios!$EC$12,IF(G905=Precios!$DZ$1156,Precios!$EC$1156,IF(G905=Precios!$DZ$14,Precios!$EC$14,IF(G905=Precios!$DZ$15,Precios!$EC$15,IF(G905=Precios!$DZ$16,Precios!$EC$16,IF(G905=Precios!$DZ$17,Precios!$EC$17,IF(G905=Precios!$DZ$18,Precios!$EC$18,0)))))))))))))))*H905</f>
        <v>0</v>
      </c>
      <c r="Z905" s="275"/>
      <c r="AA905" s="276"/>
    </row>
    <row r="906" spans="1:27" x14ac:dyDescent="0.25">
      <c r="A906" s="225"/>
      <c r="B906" s="226"/>
      <c r="C906" s="227"/>
      <c r="D906" s="228"/>
      <c r="E906" s="228"/>
      <c r="F906" s="228"/>
      <c r="G906" s="230"/>
      <c r="H906" s="231"/>
      <c r="I906" s="232">
        <f>IF(G906=Precios!$DZ$4,Precios!$EA$4,IF(G906=Precios!$DZ$5,Precios!$EA$5,IF(G906=Precios!$DZ$6,Precios!$EA$6,IF(G906=Precios!$DZ$7,Precios!$EA$7,IF(G906=Precios!$DZ$8,Precios!$EA$8,IF(G906=Precios!$DZ$9,Precios!$EA$9,IF(G906=Precios!$DZ$10,Precios!$EA$10,IF(G906=Precios!$DZ$11,Precios!$EA$11,IF(G906=Precios!$DZ$12,Precios!$EA$12,IF(G906=Precios!$DZ$1156,Precios!$EA$1156,IF(G906=Precios!$DZ$14,Precios!$EA$14,IF(G906=Precios!$DZ$15,Precios!$EA$15,IF(G906=Precios!$DZ$16,Precios!$EA$16,IF(G906=Precios!$DZ$17,Precios!$EA$17,IF(G906=Precios!$DZ$18,Precios!$EA$18,0)))))))))))))))</f>
        <v>0</v>
      </c>
      <c r="J906" s="230"/>
      <c r="K906" s="233">
        <f>+IF(J906=1,I906,IF(J906=2,I906*(1-Precios!$EF$3),0))</f>
        <v>0</v>
      </c>
      <c r="L906" s="233">
        <f t="shared" ref="L906:L915" si="61">H906*K906</f>
        <v>0</v>
      </c>
      <c r="M906" s="259">
        <f>+SUM(L906:L910)</f>
        <v>0</v>
      </c>
      <c r="N906" s="260">
        <f>+M906+P906+R906+S906</f>
        <v>0</v>
      </c>
      <c r="O906" s="261">
        <f>+IF(J906=1,N906*$O$825,0)</f>
        <v>0</v>
      </c>
      <c r="P906" s="262"/>
      <c r="Q906" s="263">
        <f>+N906-SUM(O906:P906)</f>
        <v>0</v>
      </c>
      <c r="R906" s="262"/>
      <c r="S906" s="262"/>
      <c r="T906" s="262"/>
      <c r="U906" s="264" t="e">
        <f>+(+O906+#REF!)/M906</f>
        <v>#REF!</v>
      </c>
      <c r="V906" s="265">
        <f>+Q906-SUM(R906:T906)</f>
        <v>0</v>
      </c>
      <c r="W906" s="266">
        <f>IF(J906=2,V906,0)</f>
        <v>0</v>
      </c>
      <c r="X906" s="267">
        <f>IF(J906=1,V906,0)</f>
        <v>0</v>
      </c>
      <c r="Y906" s="268">
        <f>IF(G906=Precios!$DZ$4,Precios!$EC$4,IF(G906=Precios!$DZ$5,Precios!$EC$5,IF(G906=Precios!$DZ$6,Precios!$EC$6,IF(G906=Precios!$DZ$7,Precios!$EC$7,IF(G906=Precios!$DZ$8,Precios!$EC$8,IF(G906=Precios!$DZ$9,Precios!$EC$9,IF(G906=Precios!$DZ$10,Precios!$EC$10,IF(G906=Precios!$DZ$11,Precios!$EC$11,IF(G906=Precios!$DZ$12,Precios!$EC$12,IF(G906=Precios!$DZ$1156,Precios!$EC$1156,IF(G906=Precios!$DZ$14,Precios!$EC$14,IF(G906=Precios!$DZ$15,Precios!$EC$15,IF(G906=Precios!$DZ$16,Precios!$EC$16,IF(G906=Precios!$DZ$17,Precios!$EC$17,IF(G906=Precios!$DZ$18,Precios!$EC$18,0)))))))))))))))*H906</f>
        <v>0</v>
      </c>
      <c r="Z906" s="269">
        <f>+V906-SUM(Y906:Y910)</f>
        <v>0</v>
      </c>
      <c r="AA906" s="270" t="e">
        <f>+Z906/M906</f>
        <v>#DIV/0!</v>
      </c>
    </row>
    <row r="907" spans="1:27" x14ac:dyDescent="0.25">
      <c r="A907" s="234"/>
      <c r="B907" s="40"/>
      <c r="C907" s="41"/>
      <c r="D907" s="42"/>
      <c r="E907" s="42"/>
      <c r="F907" s="42"/>
      <c r="G907" s="48"/>
      <c r="H907" s="50"/>
      <c r="I907" s="168">
        <f>IF(G907=Precios!$DZ$4,Precios!$EA$4,IF(G907=Precios!$DZ$5,Precios!$EA$5,IF(G907=Precios!$DZ$6,Precios!$EA$6,IF(G907=Precios!$DZ$7,Precios!$EA$7,IF(G907=Precios!$DZ$8,Precios!$EA$8,IF(G907=Precios!$DZ$9,Precios!$EA$9,IF(G907=Precios!$DZ$10,Precios!$EA$10,IF(G907=Precios!$DZ$11,Precios!$EA$11,IF(G907=Precios!$DZ$12,Precios!$EA$12,IF(G907=Precios!$DZ$1156,Precios!$EA$1156,IF(G907=Precios!$DZ$14,Precios!$EA$14,IF(G907=Precios!$DZ$15,Precios!$EA$15,IF(G907=Precios!$DZ$16,Precios!$EA$16,IF(G907=Precios!$DZ$17,Precios!$EA$17,IF(G907=Precios!$DZ$18,Precios!$EA$18,0)))))))))))))))</f>
        <v>0</v>
      </c>
      <c r="J907" s="50"/>
      <c r="K907" s="169">
        <f>+IF(J907=1,I907,IF(J907=2,I907*(1-Precios!$EF$3),0))</f>
        <v>0</v>
      </c>
      <c r="L907" s="169">
        <f t="shared" si="61"/>
        <v>0</v>
      </c>
      <c r="M907" s="49"/>
      <c r="N907" s="43"/>
      <c r="O907" s="43"/>
      <c r="P907" s="43"/>
      <c r="Q907" s="43"/>
      <c r="R907" s="43"/>
      <c r="S907" s="43"/>
      <c r="T907" s="43"/>
      <c r="U907" s="91"/>
      <c r="V907" s="43"/>
      <c r="W907" s="43"/>
      <c r="X907" s="43"/>
      <c r="Y907" s="38">
        <f>IF(G907=Precios!$DZ$4,Precios!$EC$4,IF(G907=Precios!$DZ$5,Precios!$EC$5,IF(G907=Precios!$DZ$6,Precios!$EC$6,IF(G907=Precios!$DZ$7,Precios!$EC$7,IF(G907=Precios!$DZ$8,Precios!$EC$8,IF(G907=Precios!$DZ$9,Precios!$EC$9,IF(G907=Precios!$DZ$10,Precios!$EC$10,IF(G907=Precios!$DZ$11,Precios!$EC$11,IF(G907=Precios!$DZ$12,Precios!$EC$12,IF(G907=Precios!$DZ$1156,Precios!$EC$1156,IF(G907=Precios!$DZ$14,Precios!$EC$14,IF(G907=Precios!$DZ$15,Precios!$EC$15,IF(G907=Precios!$DZ$16,Precios!$EC$16,IF(G907=Precios!$DZ$17,Precios!$EC$17,IF(G907=Precios!$DZ$18,Precios!$EC$18,0)))))))))))))))*H907</f>
        <v>0</v>
      </c>
      <c r="Z907" s="46"/>
      <c r="AA907" s="271"/>
    </row>
    <row r="908" spans="1:27" x14ac:dyDescent="0.25">
      <c r="A908" s="234"/>
      <c r="B908" s="40"/>
      <c r="C908" s="41"/>
      <c r="D908" s="42"/>
      <c r="E908" s="42"/>
      <c r="F908" s="42"/>
      <c r="G908" s="48"/>
      <c r="H908" s="50"/>
      <c r="I908" s="168">
        <f>IF(G908=Precios!$DZ$4,Precios!$EA$4,IF(G908=Precios!$DZ$5,Precios!$EA$5,IF(G908=Precios!$DZ$6,Precios!$EA$6,IF(G908=Precios!$DZ$7,Precios!$EA$7,IF(G908=Precios!$DZ$8,Precios!$EA$8,IF(G908=Precios!$DZ$9,Precios!$EA$9,IF(G908=Precios!$DZ$10,Precios!$EA$10,IF(G908=Precios!$DZ$11,Precios!$EA$11,IF(G908=Precios!$DZ$12,Precios!$EA$12,IF(G908=Precios!$DZ$1156,Precios!$EA$1156,IF(G908=Precios!$DZ$14,Precios!$EA$14,IF(G908=Precios!$DZ$15,Precios!$EA$15,IF(G908=Precios!$DZ$16,Precios!$EA$16,IF(G908=Precios!$DZ$17,Precios!$EA$17,IF(G908=Precios!$DZ$18,Precios!$EA$18,0)))))))))))))))</f>
        <v>0</v>
      </c>
      <c r="J908" s="50"/>
      <c r="K908" s="169">
        <f>+IF(J908=1,I908,IF(J908=2,I908*(1-Precios!$EF$3),0))</f>
        <v>0</v>
      </c>
      <c r="L908" s="169">
        <f t="shared" si="61"/>
        <v>0</v>
      </c>
      <c r="M908" s="49"/>
      <c r="N908" s="43"/>
      <c r="O908" s="43"/>
      <c r="P908" s="43"/>
      <c r="Q908" s="43"/>
      <c r="R908" s="43"/>
      <c r="S908" s="43"/>
      <c r="T908" s="43"/>
      <c r="U908" s="91"/>
      <c r="V908" s="43"/>
      <c r="W908" s="43"/>
      <c r="X908" s="43"/>
      <c r="Y908" s="38">
        <f>IF(G908=Precios!$DZ$4,Precios!$EC$4,IF(G908=Precios!$DZ$5,Precios!$EC$5,IF(G908=Precios!$DZ$6,Precios!$EC$6,IF(G908=Precios!$DZ$7,Precios!$EC$7,IF(G908=Precios!$DZ$8,Precios!$EC$8,IF(G908=Precios!$DZ$9,Precios!$EC$9,IF(G908=Precios!$DZ$10,Precios!$EC$10,IF(G908=Precios!$DZ$11,Precios!$EC$11,IF(G908=Precios!$DZ$12,Precios!$EC$12,IF(G908=Precios!$DZ$1156,Precios!$EC$1156,IF(G908=Precios!$DZ$14,Precios!$EC$14,IF(G908=Precios!$DZ$15,Precios!$EC$15,IF(G908=Precios!$DZ$16,Precios!$EC$16,IF(G908=Precios!$DZ$17,Precios!$EC$17,IF(G908=Precios!$DZ$18,Precios!$EC$18,0)))))))))))))))*H908</f>
        <v>0</v>
      </c>
      <c r="Z908" s="46"/>
      <c r="AA908" s="271"/>
    </row>
    <row r="909" spans="1:27" x14ac:dyDescent="0.25">
      <c r="A909" s="234"/>
      <c r="B909" s="40"/>
      <c r="C909" s="41"/>
      <c r="D909" s="42"/>
      <c r="E909" s="42"/>
      <c r="F909" s="42"/>
      <c r="G909" s="48"/>
      <c r="H909" s="50"/>
      <c r="I909" s="168">
        <f>IF(G909=Precios!$DZ$4,Precios!$EA$4,IF(G909=Precios!$DZ$5,Precios!$EA$5,IF(G909=Precios!$DZ$6,Precios!$EA$6,IF(G909=Precios!$DZ$7,Precios!$EA$7,IF(G909=Precios!$DZ$8,Precios!$EA$8,IF(G909=Precios!$DZ$9,Precios!$EA$9,IF(G909=Precios!$DZ$10,Precios!$EA$10,IF(G909=Precios!$DZ$11,Precios!$EA$11,IF(G909=Precios!$DZ$12,Precios!$EA$12,IF(G909=Precios!$DZ$1156,Precios!$EA$1156,IF(G909=Precios!$DZ$14,Precios!$EA$14,IF(G909=Precios!$DZ$15,Precios!$EA$15,IF(G909=Precios!$DZ$16,Precios!$EA$16,IF(G909=Precios!$DZ$17,Precios!$EA$17,IF(G909=Precios!$DZ$18,Precios!$EA$18,0)))))))))))))))</f>
        <v>0</v>
      </c>
      <c r="J909" s="50"/>
      <c r="K909" s="169">
        <f>+IF(J909=1,I909,IF(J909=2,I909*(1-Precios!$EF$3),0))</f>
        <v>0</v>
      </c>
      <c r="L909" s="169">
        <f t="shared" si="61"/>
        <v>0</v>
      </c>
      <c r="M909" s="49"/>
      <c r="N909" s="43"/>
      <c r="O909" s="43"/>
      <c r="P909" s="43"/>
      <c r="Q909" s="43"/>
      <c r="R909" s="43"/>
      <c r="S909" s="43"/>
      <c r="T909" s="43"/>
      <c r="U909" s="91"/>
      <c r="V909" s="43"/>
      <c r="W909" s="43"/>
      <c r="X909" s="43"/>
      <c r="Y909" s="38">
        <f>IF(G909=Precios!$DZ$4,Precios!$EC$4,IF(G909=Precios!$DZ$5,Precios!$EC$5,IF(G909=Precios!$DZ$6,Precios!$EC$6,IF(G909=Precios!$DZ$7,Precios!$EC$7,IF(G909=Precios!$DZ$8,Precios!$EC$8,IF(G909=Precios!$DZ$9,Precios!$EC$9,IF(G909=Precios!$DZ$10,Precios!$EC$10,IF(G909=Precios!$DZ$11,Precios!$EC$11,IF(G909=Precios!$DZ$12,Precios!$EC$12,IF(G909=Precios!$DZ$1156,Precios!$EC$1156,IF(G909=Precios!$DZ$14,Precios!$EC$14,IF(G909=Precios!$DZ$15,Precios!$EC$15,IF(G909=Precios!$DZ$16,Precios!$EC$16,IF(G909=Precios!$DZ$17,Precios!$EC$17,IF(G909=Precios!$DZ$18,Precios!$EC$18,0)))))))))))))))*H909</f>
        <v>0</v>
      </c>
      <c r="Z909" s="46"/>
      <c r="AA909" s="271"/>
    </row>
    <row r="910" spans="1:27" ht="15.75" thickBot="1" x14ac:dyDescent="0.3">
      <c r="A910" s="236"/>
      <c r="B910" s="237"/>
      <c r="C910" s="247"/>
      <c r="D910" s="239"/>
      <c r="E910" s="239"/>
      <c r="F910" s="239"/>
      <c r="G910" s="240"/>
      <c r="H910" s="241"/>
      <c r="I910" s="242">
        <f>IF(G910=Precios!$DZ$4,Precios!$EA$4,IF(G910=Precios!$DZ$5,Precios!$EA$5,IF(G910=Precios!$DZ$6,Precios!$EA$6,IF(G910=Precios!$DZ$7,Precios!$EA$7,IF(G910=Precios!$DZ$8,Precios!$EA$8,IF(G910=Precios!$DZ$9,Precios!$EA$9,IF(G910=Precios!$DZ$10,Precios!$EA$10,IF(G910=Precios!$DZ$11,Precios!$EA$11,IF(G910=Precios!$DZ$12,Precios!$EA$12,IF(G910=Precios!$DZ$1156,Precios!$EA$1156,IF(G910=Precios!$DZ$14,Precios!$EA$14,IF(G910=Precios!$DZ$15,Precios!$EA$15,IF(G910=Precios!$DZ$16,Precios!$EA$16,IF(G910=Precios!$DZ$17,Precios!$EA$17,IF(G910=Precios!$DZ$18,Precios!$EA$18,0)))))))))))))))</f>
        <v>0</v>
      </c>
      <c r="J910" s="241"/>
      <c r="K910" s="243">
        <f>+IF(J910=1,I910,IF(J910=2,I910*(1-Precios!$EF$3),0))</f>
        <v>0</v>
      </c>
      <c r="L910" s="243">
        <f t="shared" si="61"/>
        <v>0</v>
      </c>
      <c r="M910" s="272"/>
      <c r="N910" s="273"/>
      <c r="O910" s="273"/>
      <c r="P910" s="273"/>
      <c r="Q910" s="273"/>
      <c r="R910" s="273"/>
      <c r="S910" s="273"/>
      <c r="T910" s="273"/>
      <c r="U910" s="274"/>
      <c r="V910" s="273"/>
      <c r="W910" s="273"/>
      <c r="X910" s="273"/>
      <c r="Y910" s="281">
        <f>IF(G910=Precios!$DZ$4,Precios!$EC$4,IF(G910=Precios!$DZ$5,Precios!$EC$5,IF(G910=Precios!$DZ$6,Precios!$EC$6,IF(G910=Precios!$DZ$7,Precios!$EC$7,IF(G910=Precios!$DZ$8,Precios!$EC$8,IF(G910=Precios!$DZ$9,Precios!$EC$9,IF(G910=Precios!$DZ$10,Precios!$EC$10,IF(G910=Precios!$DZ$11,Precios!$EC$11,IF(G910=Precios!$DZ$12,Precios!$EC$12,IF(G910=Precios!$DZ$1156,Precios!$EC$1156,IF(G910=Precios!$DZ$14,Precios!$EC$14,IF(G910=Precios!$DZ$15,Precios!$EC$15,IF(G910=Precios!$DZ$16,Precios!$EC$16,IF(G910=Precios!$DZ$17,Precios!$EC$17,IF(G910=Precios!$DZ$18,Precios!$EC$18,0)))))))))))))))*H910</f>
        <v>0</v>
      </c>
      <c r="Z910" s="275"/>
      <c r="AA910" s="276"/>
    </row>
    <row r="911" spans="1:27" x14ac:dyDescent="0.25">
      <c r="A911" s="225"/>
      <c r="B911" s="226"/>
      <c r="C911" s="227"/>
      <c r="D911" s="228"/>
      <c r="E911" s="228"/>
      <c r="F911" s="228"/>
      <c r="G911" s="230"/>
      <c r="H911" s="231"/>
      <c r="I911" s="232">
        <f>IF(G911=Precios!$DZ$4,Precios!$EA$4,IF(G911=Precios!$DZ$5,Precios!$EA$5,IF(G911=Precios!$DZ$6,Precios!$EA$6,IF(G911=Precios!$DZ$7,Precios!$EA$7,IF(G911=Precios!$DZ$8,Precios!$EA$8,IF(G911=Precios!$DZ$9,Precios!$EA$9,IF(G911=Precios!$DZ$10,Precios!$EA$10,IF(G911=Precios!$DZ$11,Precios!$EA$11,IF(G911=Precios!$DZ$12,Precios!$EA$12,IF(G911=Precios!$DZ$1156,Precios!$EA$1156,IF(G911=Precios!$DZ$14,Precios!$EA$14,IF(G911=Precios!$DZ$15,Precios!$EA$15,IF(G911=Precios!$DZ$16,Precios!$EA$16,IF(G911=Precios!$DZ$17,Precios!$EA$17,IF(G911=Precios!$DZ$18,Precios!$EA$18,0)))))))))))))))</f>
        <v>0</v>
      </c>
      <c r="J911" s="230"/>
      <c r="K911" s="233">
        <f>+IF(J911=1,I911,IF(J911=2,I911*(1-Precios!$EF$3),0))</f>
        <v>0</v>
      </c>
      <c r="L911" s="233">
        <f t="shared" si="61"/>
        <v>0</v>
      </c>
      <c r="M911" s="259">
        <f>+SUM(L911:L915)</f>
        <v>0</v>
      </c>
      <c r="N911" s="260">
        <f>+M911+P911+R911+S911</f>
        <v>0</v>
      </c>
      <c r="O911" s="261">
        <f>+IF(J911=1,N911*$O$825,0)</f>
        <v>0</v>
      </c>
      <c r="P911" s="262"/>
      <c r="Q911" s="263">
        <f>+N911-SUM(O911:P911)</f>
        <v>0</v>
      </c>
      <c r="R911" s="262"/>
      <c r="S911" s="262"/>
      <c r="T911" s="262"/>
      <c r="U911" s="264" t="e">
        <f>+(+O911+#REF!)/M911</f>
        <v>#REF!</v>
      </c>
      <c r="V911" s="265">
        <f>+Q911-SUM(R911:T911)</f>
        <v>0</v>
      </c>
      <c r="W911" s="266">
        <f>IF(J911=2,V911,0)</f>
        <v>0</v>
      </c>
      <c r="X911" s="267">
        <f>IF(J911=1,V911,0)</f>
        <v>0</v>
      </c>
      <c r="Y911" s="268">
        <f>IF(G911=Precios!$DZ$4,Precios!$EC$4,IF(G911=Precios!$DZ$5,Precios!$EC$5,IF(G911=Precios!$DZ$6,Precios!$EC$6,IF(G911=Precios!$DZ$7,Precios!$EC$7,IF(G911=Precios!$DZ$8,Precios!$EC$8,IF(G911=Precios!$DZ$9,Precios!$EC$9,IF(G911=Precios!$DZ$10,Precios!$EC$10,IF(G911=Precios!$DZ$11,Precios!$EC$11,IF(G911=Precios!$DZ$12,Precios!$EC$12,IF(G911=Precios!$DZ$1156,Precios!$EC$1156,IF(G911=Precios!$DZ$14,Precios!$EC$14,IF(G911=Precios!$DZ$15,Precios!$EC$15,IF(G911=Precios!$DZ$16,Precios!$EC$16,IF(G911=Precios!$DZ$17,Precios!$EC$17,IF(G911=Precios!$DZ$18,Precios!$EC$18,0)))))))))))))))*H911</f>
        <v>0</v>
      </c>
      <c r="Z911" s="269">
        <f>+V911-SUM(Y911:Y915)</f>
        <v>0</v>
      </c>
      <c r="AA911" s="270" t="e">
        <f>+Z911/M911</f>
        <v>#DIV/0!</v>
      </c>
    </row>
    <row r="912" spans="1:27" x14ac:dyDescent="0.25">
      <c r="A912" s="234"/>
      <c r="B912" s="40"/>
      <c r="C912" s="41"/>
      <c r="D912" s="42"/>
      <c r="E912" s="42"/>
      <c r="F912" s="42"/>
      <c r="G912" s="48"/>
      <c r="H912" s="50"/>
      <c r="I912" s="168">
        <f>IF(G912=Precios!$DZ$4,Precios!$EA$4,IF(G912=Precios!$DZ$5,Precios!$EA$5,IF(G912=Precios!$DZ$6,Precios!$EA$6,IF(G912=Precios!$DZ$7,Precios!$EA$7,IF(G912=Precios!$DZ$8,Precios!$EA$8,IF(G912=Precios!$DZ$9,Precios!$EA$9,IF(G912=Precios!$DZ$10,Precios!$EA$10,IF(G912=Precios!$DZ$11,Precios!$EA$11,IF(G912=Precios!$DZ$12,Precios!$EA$12,IF(G912=Precios!$DZ$1156,Precios!$EA$1156,IF(G912=Precios!$DZ$14,Precios!$EA$14,IF(G912=Precios!$DZ$15,Precios!$EA$15,IF(G912=Precios!$DZ$16,Precios!$EA$16,IF(G912=Precios!$DZ$17,Precios!$EA$17,IF(G912=Precios!$DZ$18,Precios!$EA$18,0)))))))))))))))</f>
        <v>0</v>
      </c>
      <c r="J912" s="50"/>
      <c r="K912" s="169">
        <f>+IF(J912=1,I912,IF(J912=2,I912*(1-Precios!$EF$3),0))</f>
        <v>0</v>
      </c>
      <c r="L912" s="169">
        <f t="shared" si="61"/>
        <v>0</v>
      </c>
      <c r="M912" s="49"/>
      <c r="N912" s="43"/>
      <c r="O912" s="43"/>
      <c r="P912" s="43"/>
      <c r="Q912" s="43"/>
      <c r="R912" s="43"/>
      <c r="S912" s="43"/>
      <c r="T912" s="43"/>
      <c r="U912" s="91"/>
      <c r="V912" s="43"/>
      <c r="W912" s="43"/>
      <c r="X912" s="43"/>
      <c r="Y912" s="38">
        <f>IF(G912=Precios!$DZ$4,Precios!$EC$4,IF(G912=Precios!$DZ$5,Precios!$EC$5,IF(G912=Precios!$DZ$6,Precios!$EC$6,IF(G912=Precios!$DZ$7,Precios!$EC$7,IF(G912=Precios!$DZ$8,Precios!$EC$8,IF(G912=Precios!$DZ$9,Precios!$EC$9,IF(G912=Precios!$DZ$10,Precios!$EC$10,IF(G912=Precios!$DZ$11,Precios!$EC$11,IF(G912=Precios!$DZ$12,Precios!$EC$12,IF(G912=Precios!$DZ$1156,Precios!$EC$1156,IF(G912=Precios!$DZ$14,Precios!$EC$14,IF(G912=Precios!$DZ$15,Precios!$EC$15,IF(G912=Precios!$DZ$16,Precios!$EC$16,IF(G912=Precios!$DZ$17,Precios!$EC$17,IF(G912=Precios!$DZ$18,Precios!$EC$18,0)))))))))))))))*H912</f>
        <v>0</v>
      </c>
      <c r="Z912" s="46"/>
      <c r="AA912" s="271"/>
    </row>
    <row r="913" spans="1:27" x14ac:dyDescent="0.25">
      <c r="A913" s="234"/>
      <c r="B913" s="40"/>
      <c r="C913" s="41"/>
      <c r="D913" s="42"/>
      <c r="E913" s="42"/>
      <c r="F913" s="42"/>
      <c r="G913" s="48"/>
      <c r="H913" s="50"/>
      <c r="I913" s="168">
        <f>IF(G913=Precios!$DZ$4,Precios!$EA$4,IF(G913=Precios!$DZ$5,Precios!$EA$5,IF(G913=Precios!$DZ$6,Precios!$EA$6,IF(G913=Precios!$DZ$7,Precios!$EA$7,IF(G913=Precios!$DZ$8,Precios!$EA$8,IF(G913=Precios!$DZ$9,Precios!$EA$9,IF(G913=Precios!$DZ$10,Precios!$EA$10,IF(G913=Precios!$DZ$11,Precios!$EA$11,IF(G913=Precios!$DZ$12,Precios!$EA$12,IF(G913=Precios!$DZ$1156,Precios!$EA$1156,IF(G913=Precios!$DZ$14,Precios!$EA$14,IF(G913=Precios!$DZ$15,Precios!$EA$15,IF(G913=Precios!$DZ$16,Precios!$EA$16,IF(G913=Precios!$DZ$17,Precios!$EA$17,IF(G913=Precios!$DZ$18,Precios!$EA$18,0)))))))))))))))</f>
        <v>0</v>
      </c>
      <c r="J913" s="50"/>
      <c r="K913" s="169">
        <f>+IF(J913=1,I913,IF(J913=2,I913*(1-Precios!$EF$3),0))</f>
        <v>0</v>
      </c>
      <c r="L913" s="169">
        <f t="shared" si="61"/>
        <v>0</v>
      </c>
      <c r="M913" s="49"/>
      <c r="N913" s="43"/>
      <c r="O913" s="43"/>
      <c r="P913" s="43"/>
      <c r="Q913" s="43"/>
      <c r="R913" s="43"/>
      <c r="S913" s="43"/>
      <c r="T913" s="43"/>
      <c r="U913" s="91"/>
      <c r="V913" s="43"/>
      <c r="W913" s="43"/>
      <c r="X913" s="43"/>
      <c r="Y913" s="38">
        <f>IF(G913=Precios!$DZ$4,Precios!$EC$4,IF(G913=Precios!$DZ$5,Precios!$EC$5,IF(G913=Precios!$DZ$6,Precios!$EC$6,IF(G913=Precios!$DZ$7,Precios!$EC$7,IF(G913=Precios!$DZ$8,Precios!$EC$8,IF(G913=Precios!$DZ$9,Precios!$EC$9,IF(G913=Precios!$DZ$10,Precios!$EC$10,IF(G913=Precios!$DZ$11,Precios!$EC$11,IF(G913=Precios!$DZ$12,Precios!$EC$12,IF(G913=Precios!$DZ$1156,Precios!$EC$1156,IF(G913=Precios!$DZ$14,Precios!$EC$14,IF(G913=Precios!$DZ$15,Precios!$EC$15,IF(G913=Precios!$DZ$16,Precios!$EC$16,IF(G913=Precios!$DZ$17,Precios!$EC$17,IF(G913=Precios!$DZ$18,Precios!$EC$18,0)))))))))))))))*H913</f>
        <v>0</v>
      </c>
      <c r="Z913" s="46"/>
      <c r="AA913" s="271"/>
    </row>
    <row r="914" spans="1:27" x14ac:dyDescent="0.25">
      <c r="A914" s="234"/>
      <c r="B914" s="40"/>
      <c r="C914" s="41"/>
      <c r="D914" s="42"/>
      <c r="E914" s="42"/>
      <c r="F914" s="42"/>
      <c r="G914" s="48"/>
      <c r="H914" s="50"/>
      <c r="I914" s="168">
        <f>IF(G914=Precios!$DZ$4,Precios!$EA$4,IF(G914=Precios!$DZ$5,Precios!$EA$5,IF(G914=Precios!$DZ$6,Precios!$EA$6,IF(G914=Precios!$DZ$7,Precios!$EA$7,IF(G914=Precios!$DZ$8,Precios!$EA$8,IF(G914=Precios!$DZ$9,Precios!$EA$9,IF(G914=Precios!$DZ$10,Precios!$EA$10,IF(G914=Precios!$DZ$11,Precios!$EA$11,IF(G914=Precios!$DZ$12,Precios!$EA$12,IF(G914=Precios!$DZ$1156,Precios!$EA$1156,IF(G914=Precios!$DZ$14,Precios!$EA$14,IF(G914=Precios!$DZ$15,Precios!$EA$15,IF(G914=Precios!$DZ$16,Precios!$EA$16,IF(G914=Precios!$DZ$17,Precios!$EA$17,IF(G914=Precios!$DZ$18,Precios!$EA$18,0)))))))))))))))</f>
        <v>0</v>
      </c>
      <c r="J914" s="50"/>
      <c r="K914" s="169">
        <f>+IF(J914=1,I914,IF(J914=2,I914*(1-Precios!$EF$3),0))</f>
        <v>0</v>
      </c>
      <c r="L914" s="169">
        <f t="shared" si="61"/>
        <v>0</v>
      </c>
      <c r="M914" s="49"/>
      <c r="N914" s="43"/>
      <c r="O914" s="43"/>
      <c r="P914" s="43"/>
      <c r="Q914" s="43"/>
      <c r="R914" s="43"/>
      <c r="S914" s="43"/>
      <c r="T914" s="43"/>
      <c r="U914" s="91"/>
      <c r="V914" s="43"/>
      <c r="W914" s="43"/>
      <c r="X914" s="43"/>
      <c r="Y914" s="38">
        <f>IF(G914=Precios!$DZ$4,Precios!$EC$4,IF(G914=Precios!$DZ$5,Precios!$EC$5,IF(G914=Precios!$DZ$6,Precios!$EC$6,IF(G914=Precios!$DZ$7,Precios!$EC$7,IF(G914=Precios!$DZ$8,Precios!$EC$8,IF(G914=Precios!$DZ$9,Precios!$EC$9,IF(G914=Precios!$DZ$10,Precios!$EC$10,IF(G914=Precios!$DZ$11,Precios!$EC$11,IF(G914=Precios!$DZ$12,Precios!$EC$12,IF(G914=Precios!$DZ$1156,Precios!$EC$1156,IF(G914=Precios!$DZ$14,Precios!$EC$14,IF(G914=Precios!$DZ$15,Precios!$EC$15,IF(G914=Precios!$DZ$16,Precios!$EC$16,IF(G914=Precios!$DZ$17,Precios!$EC$17,IF(G914=Precios!$DZ$18,Precios!$EC$18,0)))))))))))))))*H914</f>
        <v>0</v>
      </c>
      <c r="Z914" s="46"/>
      <c r="AA914" s="271"/>
    </row>
    <row r="915" spans="1:27" ht="15.75" thickBot="1" x14ac:dyDescent="0.3">
      <c r="A915" s="236"/>
      <c r="B915" s="237"/>
      <c r="C915" s="247"/>
      <c r="D915" s="239"/>
      <c r="E915" s="239"/>
      <c r="F915" s="239"/>
      <c r="G915" s="240"/>
      <c r="H915" s="241"/>
      <c r="I915" s="242">
        <f>IF(G915=Precios!$DZ$4,Precios!$EA$4,IF(G915=Precios!$DZ$5,Precios!$EA$5,IF(G915=Precios!$DZ$6,Precios!$EA$6,IF(G915=Precios!$DZ$7,Precios!$EA$7,IF(G915=Precios!$DZ$8,Precios!$EA$8,IF(G915=Precios!$DZ$9,Precios!$EA$9,IF(G915=Precios!$DZ$10,Precios!$EA$10,IF(G915=Precios!$DZ$11,Precios!$EA$11,IF(G915=Precios!$DZ$12,Precios!$EA$12,IF(G915=Precios!$DZ$1156,Precios!$EA$1156,IF(G915=Precios!$DZ$14,Precios!$EA$14,IF(G915=Precios!$DZ$15,Precios!$EA$15,IF(G915=Precios!$DZ$16,Precios!$EA$16,IF(G915=Precios!$DZ$17,Precios!$EA$17,IF(G915=Precios!$DZ$18,Precios!$EA$18,0)))))))))))))))</f>
        <v>0</v>
      </c>
      <c r="J915" s="241"/>
      <c r="K915" s="243">
        <f>+IF(J915=1,I915,IF(J915=2,I915*(1-Precios!$EF$3),0))</f>
        <v>0</v>
      </c>
      <c r="L915" s="243">
        <f t="shared" si="61"/>
        <v>0</v>
      </c>
      <c r="M915" s="272"/>
      <c r="N915" s="273"/>
      <c r="O915" s="273"/>
      <c r="P915" s="273"/>
      <c r="Q915" s="273"/>
      <c r="R915" s="273"/>
      <c r="S915" s="273"/>
      <c r="T915" s="273"/>
      <c r="U915" s="274"/>
      <c r="V915" s="273"/>
      <c r="W915" s="273"/>
      <c r="X915" s="273"/>
      <c r="Y915" s="281">
        <f>IF(G915=Precios!$DZ$4,Precios!$EC$4,IF(G915=Precios!$DZ$5,Precios!$EC$5,IF(G915=Precios!$DZ$6,Precios!$EC$6,IF(G915=Precios!$DZ$7,Precios!$EC$7,IF(G915=Precios!$DZ$8,Precios!$EC$8,IF(G915=Precios!$DZ$9,Precios!$EC$9,IF(G915=Precios!$DZ$10,Precios!$EC$10,IF(G915=Precios!$DZ$11,Precios!$EC$11,IF(G915=Precios!$DZ$12,Precios!$EC$12,IF(G915=Precios!$DZ$1156,Precios!$EC$1156,IF(G915=Precios!$DZ$14,Precios!$EC$14,IF(G915=Precios!$DZ$15,Precios!$EC$15,IF(G915=Precios!$DZ$16,Precios!$EC$16,IF(G915=Precios!$DZ$17,Precios!$EC$17,IF(G915=Precios!$DZ$18,Precios!$EC$18,0)))))))))))))))*H915</f>
        <v>0</v>
      </c>
      <c r="Z915" s="275"/>
      <c r="AA915" s="276"/>
    </row>
    <row r="916" spans="1:27" s="21" customFormat="1" x14ac:dyDescent="0.25">
      <c r="A916" s="248" t="s">
        <v>93</v>
      </c>
      <c r="B916" s="249">
        <f>COUNT(A826:A915)</f>
        <v>0</v>
      </c>
      <c r="C916" s="89"/>
      <c r="D916" s="89"/>
      <c r="E916" s="89"/>
      <c r="F916" s="89"/>
      <c r="G916" s="90"/>
      <c r="H916" s="90">
        <f>SUM(H826:H915)</f>
        <v>0</v>
      </c>
      <c r="I916" s="89"/>
      <c r="J916" s="90"/>
      <c r="K916" s="89"/>
      <c r="L916" s="89"/>
      <c r="M916" s="89">
        <f t="shared" ref="M916:T916" si="62">SUM(M826:M915)</f>
        <v>0</v>
      </c>
      <c r="N916" s="89">
        <f t="shared" si="62"/>
        <v>0</v>
      </c>
      <c r="O916" s="89">
        <f t="shared" si="62"/>
        <v>0</v>
      </c>
      <c r="P916" s="89">
        <f t="shared" si="62"/>
        <v>0</v>
      </c>
      <c r="Q916" s="89">
        <f t="shared" si="62"/>
        <v>0</v>
      </c>
      <c r="R916" s="89">
        <f t="shared" si="62"/>
        <v>0</v>
      </c>
      <c r="S916" s="89">
        <f t="shared" si="62"/>
        <v>0</v>
      </c>
      <c r="T916" s="89">
        <f t="shared" si="62"/>
        <v>0</v>
      </c>
      <c r="U916" s="277" t="e">
        <f>AVERAGE(U826:U915)</f>
        <v>#REF!</v>
      </c>
      <c r="V916" s="89">
        <f>SUM(V826:V915)</f>
        <v>0</v>
      </c>
      <c r="W916" s="89">
        <f>SUM(W826:W915)</f>
        <v>0</v>
      </c>
      <c r="X916" s="89">
        <f>SUM(X826:X915)</f>
        <v>0</v>
      </c>
      <c r="Y916" s="89">
        <f>SUM(Y826:Y915)</f>
        <v>0</v>
      </c>
      <c r="Z916" s="89">
        <f>SUM(Z826:Z915)</f>
        <v>0</v>
      </c>
      <c r="AA916" s="277" t="e">
        <f>AVERAGE(AA826:AA915)</f>
        <v>#DIV/0!</v>
      </c>
    </row>
    <row r="917" spans="1:27" s="53" customFormat="1" ht="15.75" thickBot="1" x14ac:dyDescent="0.3">
      <c r="A917" s="98" t="s">
        <v>11</v>
      </c>
      <c r="B917" s="68">
        <f>+B825+B916</f>
        <v>0</v>
      </c>
      <c r="C917" s="70"/>
      <c r="D917" s="69"/>
      <c r="E917" s="69"/>
      <c r="F917" s="142"/>
      <c r="G917" s="280"/>
      <c r="H917" s="68">
        <f>+H825+H916</f>
        <v>0</v>
      </c>
      <c r="I917" s="51"/>
      <c r="J917" s="164"/>
      <c r="K917" s="165"/>
      <c r="L917" s="165"/>
      <c r="M917" s="51">
        <f>+M825+M916</f>
        <v>0</v>
      </c>
      <c r="N917" s="51">
        <f>+N825+N916</f>
        <v>0</v>
      </c>
      <c r="O917" s="208">
        <v>0.14510000000000001</v>
      </c>
      <c r="P917" s="51">
        <f>+P825+P916</f>
        <v>0</v>
      </c>
      <c r="Q917" s="51">
        <f>+Q825+Q916</f>
        <v>0</v>
      </c>
      <c r="R917" s="51">
        <f>+R825+R916</f>
        <v>0</v>
      </c>
      <c r="S917" s="51">
        <f>+S825+S916</f>
        <v>0</v>
      </c>
      <c r="T917" s="51">
        <f>+T825+T916</f>
        <v>0</v>
      </c>
      <c r="U917" s="177" t="e">
        <f>AVERAGE(U825,U916)</f>
        <v>#DIV/0!</v>
      </c>
      <c r="V917" s="51">
        <f>+V825+V916</f>
        <v>0</v>
      </c>
      <c r="W917" s="51">
        <f>+W825+W916</f>
        <v>0</v>
      </c>
      <c r="X917" s="51">
        <f>+X825+X916</f>
        <v>0</v>
      </c>
      <c r="Y917" s="51">
        <f>+Y825+Y916</f>
        <v>0</v>
      </c>
      <c r="Z917" s="51">
        <f>+Z825+Z916</f>
        <v>0</v>
      </c>
      <c r="AA917" s="177" t="e">
        <f>AVERAGE(AA825,AA916)</f>
        <v>#DIV/0!</v>
      </c>
    </row>
    <row r="918" spans="1:27" x14ac:dyDescent="0.25">
      <c r="A918" s="225"/>
      <c r="B918" s="226"/>
      <c r="C918" s="227"/>
      <c r="D918" s="228"/>
      <c r="E918" s="228"/>
      <c r="F918" s="229"/>
      <c r="G918" s="230"/>
      <c r="H918" s="231"/>
      <c r="I918" s="232">
        <f>IF(G918=Precios!$EN$4,Precios!$EO$4,IF(G918=Precios!$EN$5,Precios!$EO$5,IF(G918=Precios!$EN$6,Precios!$EO$6,IF(G918=Precios!$EN$7,Precios!$EO$7,IF(G918=Precios!$EN$8,Precios!$EO$8,IF(G918=Precios!$EN$9,Precios!$EO$9,IF(G918=Precios!$EN$10,Precios!$EO$10,IF(G918=Precios!$EN$11,Precios!$EO$11,IF(G918=Precios!$EN$12,Precios!$EO$12,IF(G918=Precios!$EN$1173,Precios!$EO$1173,IF(G918=Precios!$EN$14,Precios!$EO$14,IF(G918=Precios!$EN$15,Precios!$EO$15,IF(G918=Precios!$EN$16,Precios!$EO$16,IF(G918=Precios!$EN$17,Precios!$EO$17,IF(G918=Precios!$EN$18,Precios!$EO$18,0)))))))))))))))</f>
        <v>0</v>
      </c>
      <c r="J918" s="230"/>
      <c r="K918" s="233">
        <f>+IF(J918=1,I918,IF(J918=2,I918*(1-Precios!$ET$3),0))</f>
        <v>0</v>
      </c>
      <c r="L918" s="233">
        <f t="shared" ref="L918:L942" si="63">H918*K918</f>
        <v>0</v>
      </c>
      <c r="M918" s="259">
        <f>+SUM(L918:L922)</f>
        <v>0</v>
      </c>
      <c r="N918" s="260">
        <f>+M918+P918+R918+S918</f>
        <v>0</v>
      </c>
      <c r="O918" s="261">
        <f>+IF(J918=1,N918*$O$917,0)</f>
        <v>0</v>
      </c>
      <c r="P918" s="262"/>
      <c r="Q918" s="263">
        <f>+N918-SUM(O918:P918)</f>
        <v>0</v>
      </c>
      <c r="R918" s="262"/>
      <c r="S918" s="262"/>
      <c r="T918" s="262"/>
      <c r="U918" s="264" t="e">
        <f>+(+O918+#REF!)/M918</f>
        <v>#REF!</v>
      </c>
      <c r="V918" s="265">
        <f>+Q918-SUM(R918:T918)</f>
        <v>0</v>
      </c>
      <c r="W918" s="266">
        <f>IF(J918=2,V918,0)</f>
        <v>0</v>
      </c>
      <c r="X918" s="267">
        <f>IF(J918=1,V918,0)</f>
        <v>0</v>
      </c>
      <c r="Y918" s="268">
        <f>IF(G918=Precios!$EN$4,Precios!$EQ$4,IF(G918=Precios!$EN$5,Precios!$EQ$5,IF(G918=Precios!$EN$6,Precios!$EQ$6,IF(G918=Precios!$EN$7,Precios!$EQ$7,IF(G918=Precios!$EN$8,Precios!$EQ$8,IF(G918=Precios!$EN$9,Precios!$EQ$9,IF(G918=Precios!$EN$10,Precios!$EQ$10,IF(G918=Precios!$EN$11,Precios!$EQ$11,IF(G918=Precios!$EN$12,Precios!$EQ$12,IF(G918=Precios!$EN$1173,Precios!$EQ$1173,IF(G918=Precios!$EN$14,Precios!$EQ$14,IF(G918=Precios!$EN$15,Precios!$EQ$15,IF(G918=Precios!$EN$16,Precios!$EQ$16,IF(G918=Precios!$EN$17,Precios!$EQ$17,IF(G918=Precios!$EN$18,Precios!$EQ$18,0)))))))))))))))*H918</f>
        <v>0</v>
      </c>
      <c r="Z918" s="269">
        <f>+V918-SUM(Y918:Y922)</f>
        <v>0</v>
      </c>
      <c r="AA918" s="270" t="e">
        <f>+Z918/M918</f>
        <v>#DIV/0!</v>
      </c>
    </row>
    <row r="919" spans="1:27" x14ac:dyDescent="0.25">
      <c r="A919" s="234"/>
      <c r="B919" s="40"/>
      <c r="C919" s="235"/>
      <c r="D919" s="42"/>
      <c r="E919" s="42"/>
      <c r="F919" s="42"/>
      <c r="G919" s="48"/>
      <c r="H919" s="50"/>
      <c r="I919" s="168">
        <f>IF(G919=Precios!$EN$4,Precios!$EO$4,IF(G919=Precios!$EN$5,Precios!$EO$5,IF(G919=Precios!$EN$6,Precios!$EO$6,IF(G919=Precios!$EN$7,Precios!$EO$7,IF(G919=Precios!$EN$8,Precios!$EO$8,IF(G919=Precios!$EN$9,Precios!$EO$9,IF(G919=Precios!$EN$10,Precios!$EO$10,IF(G919=Precios!$EN$11,Precios!$EO$11,IF(G919=Precios!$EN$12,Precios!$EO$12,IF(G919=Precios!$EN$1173,Precios!$EO$1173,IF(G919=Precios!$EN$14,Precios!$EO$14,IF(G919=Precios!$EN$15,Precios!$EO$15,IF(G919=Precios!$EN$16,Precios!$EO$16,IF(G919=Precios!$EN$17,Precios!$EO$17,IF(G919=Precios!$EN$18,Precios!$EO$18,0)))))))))))))))</f>
        <v>0</v>
      </c>
      <c r="J919" s="50"/>
      <c r="K919" s="169">
        <f>+IF(J919=1,I919,IF(J919=2,I919*(1-Precios!$ET$3),0))</f>
        <v>0</v>
      </c>
      <c r="L919" s="169">
        <f t="shared" si="63"/>
        <v>0</v>
      </c>
      <c r="M919" s="49"/>
      <c r="N919" s="43"/>
      <c r="O919" s="43"/>
      <c r="P919" s="43"/>
      <c r="Q919" s="43"/>
      <c r="R919" s="43"/>
      <c r="S919" s="43"/>
      <c r="T919" s="43"/>
      <c r="U919" s="91"/>
      <c r="V919" s="43"/>
      <c r="W919" s="43"/>
      <c r="X919" s="43"/>
      <c r="Y919" s="38">
        <f>IF(G919=Precios!$EN$4,Precios!$EQ$4,IF(G919=Precios!$EN$5,Precios!$EQ$5,IF(G919=Precios!$EN$6,Precios!$EQ$6,IF(G919=Precios!$EN$7,Precios!$EQ$7,IF(G919=Precios!$EN$8,Precios!$EQ$8,IF(G919=Precios!$EN$9,Precios!$EQ$9,IF(G919=Precios!$EN$10,Precios!$EQ$10,IF(G919=Precios!$EN$11,Precios!$EQ$11,IF(G919=Precios!$EN$12,Precios!$EQ$12,IF(G919=Precios!$EN$1173,Precios!$EQ$1173,IF(G919=Precios!$EN$14,Precios!$EQ$14,IF(G919=Precios!$EN$15,Precios!$EQ$15,IF(G919=Precios!$EN$16,Precios!$EQ$16,IF(G919=Precios!$EN$17,Precios!$EQ$17,IF(G919=Precios!$EN$18,Precios!$EQ$18,0)))))))))))))))*H919</f>
        <v>0</v>
      </c>
      <c r="Z919" s="46"/>
      <c r="AA919" s="271"/>
    </row>
    <row r="920" spans="1:27" x14ac:dyDescent="0.25">
      <c r="A920" s="234"/>
      <c r="B920" s="40"/>
      <c r="C920" s="235"/>
      <c r="D920" s="42"/>
      <c r="E920" s="42"/>
      <c r="F920" s="42"/>
      <c r="G920" s="48"/>
      <c r="H920" s="50"/>
      <c r="I920" s="168">
        <f>IF(G920=Precios!$EN$4,Precios!$EO$4,IF(G920=Precios!$EN$5,Precios!$EO$5,IF(G920=Precios!$EN$6,Precios!$EO$6,IF(G920=Precios!$EN$7,Precios!$EO$7,IF(G920=Precios!$EN$8,Precios!$EO$8,IF(G920=Precios!$EN$9,Precios!$EO$9,IF(G920=Precios!$EN$10,Precios!$EO$10,IF(G920=Precios!$EN$11,Precios!$EO$11,IF(G920=Precios!$EN$12,Precios!$EO$12,IF(G920=Precios!$EN$1173,Precios!$EO$1173,IF(G920=Precios!$EN$14,Precios!$EO$14,IF(G920=Precios!$EN$15,Precios!$EO$15,IF(G920=Precios!$EN$16,Precios!$EO$16,IF(G920=Precios!$EN$17,Precios!$EO$17,IF(G920=Precios!$EN$18,Precios!$EO$18,0)))))))))))))))</f>
        <v>0</v>
      </c>
      <c r="J920" s="50"/>
      <c r="K920" s="169">
        <f>+IF(J920=1,I920,IF(J920=2,I920*(1-Precios!$ET$3),0))</f>
        <v>0</v>
      </c>
      <c r="L920" s="169">
        <f t="shared" si="63"/>
        <v>0</v>
      </c>
      <c r="M920" s="49"/>
      <c r="N920" s="43"/>
      <c r="O920" s="43"/>
      <c r="P920" s="43"/>
      <c r="Q920" s="43"/>
      <c r="R920" s="43"/>
      <c r="S920" s="43"/>
      <c r="T920" s="43"/>
      <c r="U920" s="91"/>
      <c r="V920" s="43"/>
      <c r="W920" s="43"/>
      <c r="X920" s="43"/>
      <c r="Y920" s="38">
        <f>IF(G920=Precios!$EN$4,Precios!$EQ$4,IF(G920=Precios!$EN$5,Precios!$EQ$5,IF(G920=Precios!$EN$6,Precios!$EQ$6,IF(G920=Precios!$EN$7,Precios!$EQ$7,IF(G920=Precios!$EN$8,Precios!$EQ$8,IF(G920=Precios!$EN$9,Precios!$EQ$9,IF(G920=Precios!$EN$10,Precios!$EQ$10,IF(G920=Precios!$EN$11,Precios!$EQ$11,IF(G920=Precios!$EN$12,Precios!$EQ$12,IF(G920=Precios!$EN$1173,Precios!$EQ$1173,IF(G920=Precios!$EN$14,Precios!$EQ$14,IF(G920=Precios!$EN$15,Precios!$EQ$15,IF(G920=Precios!$EN$16,Precios!$EQ$16,IF(G920=Precios!$EN$17,Precios!$EQ$17,IF(G920=Precios!$EN$18,Precios!$EQ$18,0)))))))))))))))*H920</f>
        <v>0</v>
      </c>
      <c r="Z920" s="46"/>
      <c r="AA920" s="271"/>
    </row>
    <row r="921" spans="1:27" x14ac:dyDescent="0.25">
      <c r="A921" s="234"/>
      <c r="B921" s="40"/>
      <c r="C921" s="235"/>
      <c r="D921" s="42"/>
      <c r="E921" s="42"/>
      <c r="F921" s="42"/>
      <c r="G921" s="48"/>
      <c r="H921" s="50"/>
      <c r="I921" s="168">
        <f>IF(G921=Precios!$EN$4,Precios!$EO$4,IF(G921=Precios!$EN$5,Precios!$EO$5,IF(G921=Precios!$EN$6,Precios!$EO$6,IF(G921=Precios!$EN$7,Precios!$EO$7,IF(G921=Precios!$EN$8,Precios!$EO$8,IF(G921=Precios!$EN$9,Precios!$EO$9,IF(G921=Precios!$EN$10,Precios!$EO$10,IF(G921=Precios!$EN$11,Precios!$EO$11,IF(G921=Precios!$EN$12,Precios!$EO$12,IF(G921=Precios!$EN$1173,Precios!$EO$1173,IF(G921=Precios!$EN$14,Precios!$EO$14,IF(G921=Precios!$EN$15,Precios!$EO$15,IF(G921=Precios!$EN$16,Precios!$EO$16,IF(G921=Precios!$EN$17,Precios!$EO$17,IF(G921=Precios!$EN$18,Precios!$EO$18,0)))))))))))))))</f>
        <v>0</v>
      </c>
      <c r="J921" s="50"/>
      <c r="K921" s="169">
        <f>+IF(J921=1,I921,IF(J921=2,I921*(1-Precios!$ET$3),0))</f>
        <v>0</v>
      </c>
      <c r="L921" s="169">
        <f t="shared" si="63"/>
        <v>0</v>
      </c>
      <c r="M921" s="49"/>
      <c r="N921" s="43"/>
      <c r="O921" s="43"/>
      <c r="P921" s="43"/>
      <c r="Q921" s="43"/>
      <c r="R921" s="43"/>
      <c r="S921" s="43"/>
      <c r="T921" s="43"/>
      <c r="U921" s="91"/>
      <c r="V921" s="43"/>
      <c r="W921" s="43"/>
      <c r="X921" s="43"/>
      <c r="Y921" s="38">
        <f>IF(G921=Precios!$EN$4,Precios!$EQ$4,IF(G921=Precios!$EN$5,Precios!$EQ$5,IF(G921=Precios!$EN$6,Precios!$EQ$6,IF(G921=Precios!$EN$7,Precios!$EQ$7,IF(G921=Precios!$EN$8,Precios!$EQ$8,IF(G921=Precios!$EN$9,Precios!$EQ$9,IF(G921=Precios!$EN$10,Precios!$EQ$10,IF(G921=Precios!$EN$11,Precios!$EQ$11,IF(G921=Precios!$EN$12,Precios!$EQ$12,IF(G921=Precios!$EN$1173,Precios!$EQ$1173,IF(G921=Precios!$EN$14,Precios!$EQ$14,IF(G921=Precios!$EN$15,Precios!$EQ$15,IF(G921=Precios!$EN$16,Precios!$EQ$16,IF(G921=Precios!$EN$17,Precios!$EQ$17,IF(G921=Precios!$EN$18,Precios!$EQ$18,0)))))))))))))))*H921</f>
        <v>0</v>
      </c>
      <c r="Z921" s="46"/>
      <c r="AA921" s="271"/>
    </row>
    <row r="922" spans="1:27" ht="15.75" thickBot="1" x14ac:dyDescent="0.3">
      <c r="A922" s="236"/>
      <c r="B922" s="237"/>
      <c r="C922" s="238"/>
      <c r="D922" s="239"/>
      <c r="E922" s="239"/>
      <c r="F922" s="239"/>
      <c r="G922" s="240"/>
      <c r="H922" s="241"/>
      <c r="I922" s="242">
        <f>IF(G922=Precios!$EN$4,Precios!$EO$4,IF(G922=Precios!$EN$5,Precios!$EO$5,IF(G922=Precios!$EN$6,Precios!$EO$6,IF(G922=Precios!$EN$7,Precios!$EO$7,IF(G922=Precios!$EN$8,Precios!$EO$8,IF(G922=Precios!$EN$9,Precios!$EO$9,IF(G922=Precios!$EN$10,Precios!$EO$10,IF(G922=Precios!$EN$11,Precios!$EO$11,IF(G922=Precios!$EN$12,Precios!$EO$12,IF(G922=Precios!$EN$1173,Precios!$EO$1173,IF(G922=Precios!$EN$14,Precios!$EO$14,IF(G922=Precios!$EN$15,Precios!$EO$15,IF(G922=Precios!$EN$16,Precios!$EO$16,IF(G922=Precios!$EN$17,Precios!$EO$17,IF(G922=Precios!$EN$18,Precios!$EO$18,0)))))))))))))))</f>
        <v>0</v>
      </c>
      <c r="J922" s="241"/>
      <c r="K922" s="243">
        <f>+IF(J922=1,I922,IF(J922=2,I922*(1-Precios!$ET$3),0))</f>
        <v>0</v>
      </c>
      <c r="L922" s="243">
        <f t="shared" si="63"/>
        <v>0</v>
      </c>
      <c r="M922" s="272"/>
      <c r="N922" s="273"/>
      <c r="O922" s="273"/>
      <c r="P922" s="273"/>
      <c r="Q922" s="273"/>
      <c r="R922" s="273"/>
      <c r="S922" s="273"/>
      <c r="T922" s="273"/>
      <c r="U922" s="274"/>
      <c r="V922" s="273"/>
      <c r="W922" s="273"/>
      <c r="X922" s="273"/>
      <c r="Y922" s="281">
        <f>IF(G922=Precios!$EN$4,Precios!$EQ$4,IF(G922=Precios!$EN$5,Precios!$EQ$5,IF(G922=Precios!$EN$6,Precios!$EQ$6,IF(G922=Precios!$EN$7,Precios!$EQ$7,IF(G922=Precios!$EN$8,Precios!$EQ$8,IF(G922=Precios!$EN$9,Precios!$EQ$9,IF(G922=Precios!$EN$10,Precios!$EQ$10,IF(G922=Precios!$EN$11,Precios!$EQ$11,IF(G922=Precios!$EN$12,Precios!$EQ$12,IF(G922=Precios!$EN$1173,Precios!$EQ$1173,IF(G922=Precios!$EN$14,Precios!$EQ$14,IF(G922=Precios!$EN$15,Precios!$EQ$15,IF(G922=Precios!$EN$16,Precios!$EQ$16,IF(G922=Precios!$EN$17,Precios!$EQ$17,IF(G922=Precios!$EN$18,Precios!$EQ$18,0)))))))))))))))*H922</f>
        <v>0</v>
      </c>
      <c r="Z922" s="275"/>
      <c r="AA922" s="276"/>
    </row>
    <row r="923" spans="1:27" x14ac:dyDescent="0.25">
      <c r="A923" s="278"/>
      <c r="B923" s="201"/>
      <c r="C923" s="219"/>
      <c r="D923" s="220"/>
      <c r="E923" s="220"/>
      <c r="F923" s="221"/>
      <c r="G923" s="222"/>
      <c r="H923" s="223"/>
      <c r="I923" s="232">
        <f>IF(G923=Precios!$EN$4,Precios!$EO$4,IF(G923=Precios!$EN$5,Precios!$EO$5,IF(G923=Precios!$EN$6,Precios!$EO$6,IF(G923=Precios!$EN$7,Precios!$EO$7,IF(G923=Precios!$EN$8,Precios!$EO$8,IF(G923=Precios!$EN$9,Precios!$EO$9,IF(G923=Precios!$EN$10,Precios!$EO$10,IF(G923=Precios!$EN$11,Precios!$EO$11,IF(G923=Precios!$EN$12,Precios!$EO$12,IF(G923=Precios!$EN$1173,Precios!$EO$1173,IF(G923=Precios!$EN$14,Precios!$EO$14,IF(G923=Precios!$EN$15,Precios!$EO$15,IF(G923=Precios!$EN$16,Precios!$EO$16,IF(G923=Precios!$EN$17,Precios!$EO$17,IF(G923=Precios!$EN$18,Precios!$EO$18,0)))))))))))))))</f>
        <v>0</v>
      </c>
      <c r="J923" s="222"/>
      <c r="K923" s="224">
        <f>+IF(J923=1,I923,IF(J923=2,I923*(1-Precios!$ET$3),0))</f>
        <v>0</v>
      </c>
      <c r="L923" s="224">
        <f t="shared" si="63"/>
        <v>0</v>
      </c>
      <c r="M923" s="251">
        <f>+SUM(L923:L927)</f>
        <v>0</v>
      </c>
      <c r="N923" s="252">
        <f>+M923+P923+R923+S923</f>
        <v>0</v>
      </c>
      <c r="O923" s="253">
        <f>+IF(J923=1,N923*$O$917,0)</f>
        <v>0</v>
      </c>
      <c r="P923" s="39"/>
      <c r="Q923" s="29">
        <f>+N923-SUM(O923:P923)</f>
        <v>0</v>
      </c>
      <c r="R923" s="39"/>
      <c r="S923" s="39"/>
      <c r="T923" s="39"/>
      <c r="U923" s="254" t="e">
        <f>+(+O923+#REF!)/M923</f>
        <v>#REF!</v>
      </c>
      <c r="V923" s="255">
        <f>+Q923-SUM(R923:T923)</f>
        <v>0</v>
      </c>
      <c r="W923" s="256">
        <f>IF(J923=2,V923,0)</f>
        <v>0</v>
      </c>
      <c r="X923" s="257">
        <f>IF(J923=1,V923,0)</f>
        <v>0</v>
      </c>
      <c r="Y923" s="268">
        <f>IF(G923=Precios!$EN$4,Precios!$EQ$4,IF(G923=Precios!$EN$5,Precios!$EQ$5,IF(G923=Precios!$EN$6,Precios!$EQ$6,IF(G923=Precios!$EN$7,Precios!$EQ$7,IF(G923=Precios!$EN$8,Precios!$EQ$8,IF(G923=Precios!$EN$9,Precios!$EQ$9,IF(G923=Precios!$EN$10,Precios!$EQ$10,IF(G923=Precios!$EN$11,Precios!$EQ$11,IF(G923=Precios!$EN$12,Precios!$EQ$12,IF(G923=Precios!$EN$1173,Precios!$EQ$1173,IF(G923=Precios!$EN$14,Precios!$EQ$14,IF(G923=Precios!$EN$15,Precios!$EQ$15,IF(G923=Precios!$EN$16,Precios!$EQ$16,IF(G923=Precios!$EN$17,Precios!$EQ$17,IF(G923=Precios!$EN$18,Precios!$EQ$18,0)))))))))))))))*H923</f>
        <v>0</v>
      </c>
      <c r="Z923" s="258">
        <f>+V923-SUM(Y923:Y927)</f>
        <v>0</v>
      </c>
      <c r="AA923" s="279" t="e">
        <f>+Z923/M923</f>
        <v>#DIV/0!</v>
      </c>
    </row>
    <row r="924" spans="1:27" x14ac:dyDescent="0.25">
      <c r="A924" s="234"/>
      <c r="B924" s="40"/>
      <c r="C924" s="41"/>
      <c r="D924" s="42"/>
      <c r="E924" s="42"/>
      <c r="F924" s="42"/>
      <c r="G924" s="48"/>
      <c r="H924" s="50"/>
      <c r="I924" s="168">
        <f>IF(G924=Precios!$EN$4,Precios!$EO$4,IF(G924=Precios!$EN$5,Precios!$EO$5,IF(G924=Precios!$EN$6,Precios!$EO$6,IF(G924=Precios!$EN$7,Precios!$EO$7,IF(G924=Precios!$EN$8,Precios!$EO$8,IF(G924=Precios!$EN$9,Precios!$EO$9,IF(G924=Precios!$EN$10,Precios!$EO$10,IF(G924=Precios!$EN$11,Precios!$EO$11,IF(G924=Precios!$EN$12,Precios!$EO$12,IF(G924=Precios!$EN$1173,Precios!$EO$1173,IF(G924=Precios!$EN$14,Precios!$EO$14,IF(G924=Precios!$EN$15,Precios!$EO$15,IF(G924=Precios!$EN$16,Precios!$EO$16,IF(G924=Precios!$EN$17,Precios!$EO$17,IF(G924=Precios!$EN$18,Precios!$EO$18,0)))))))))))))))</f>
        <v>0</v>
      </c>
      <c r="J924" s="50"/>
      <c r="K924" s="169">
        <f>+IF(J924=1,I924,IF(J924=2,I924*(1-Precios!$ET$3),0))</f>
        <v>0</v>
      </c>
      <c r="L924" s="169">
        <f t="shared" si="63"/>
        <v>0</v>
      </c>
      <c r="M924" s="49"/>
      <c r="N924" s="43"/>
      <c r="O924" s="43"/>
      <c r="P924" s="43"/>
      <c r="Q924" s="43"/>
      <c r="R924" s="43"/>
      <c r="S924" s="43"/>
      <c r="T924" s="43"/>
      <c r="U924" s="91"/>
      <c r="V924" s="43"/>
      <c r="W924" s="43"/>
      <c r="X924" s="43"/>
      <c r="Y924" s="38">
        <f>IF(G924=Precios!$EN$4,Precios!$EQ$4,IF(G924=Precios!$EN$5,Precios!$EQ$5,IF(G924=Precios!$EN$6,Precios!$EQ$6,IF(G924=Precios!$EN$7,Precios!$EQ$7,IF(G924=Precios!$EN$8,Precios!$EQ$8,IF(G924=Precios!$EN$9,Precios!$EQ$9,IF(G924=Precios!$EN$10,Precios!$EQ$10,IF(G924=Precios!$EN$11,Precios!$EQ$11,IF(G924=Precios!$EN$12,Precios!$EQ$12,IF(G924=Precios!$EN$1173,Precios!$EQ$1173,IF(G924=Precios!$EN$14,Precios!$EQ$14,IF(G924=Precios!$EN$15,Precios!$EQ$15,IF(G924=Precios!$EN$16,Precios!$EQ$16,IF(G924=Precios!$EN$17,Precios!$EQ$17,IF(G924=Precios!$EN$18,Precios!$EQ$18,0)))))))))))))))*H924</f>
        <v>0</v>
      </c>
      <c r="Z924" s="46"/>
      <c r="AA924" s="271"/>
    </row>
    <row r="925" spans="1:27" x14ac:dyDescent="0.25">
      <c r="A925" s="234"/>
      <c r="B925" s="40"/>
      <c r="C925" s="41"/>
      <c r="D925" s="42"/>
      <c r="E925" s="42"/>
      <c r="F925" s="42"/>
      <c r="G925" s="48"/>
      <c r="H925" s="50"/>
      <c r="I925" s="168">
        <f>IF(G925=Precios!$EN$4,Precios!$EO$4,IF(G925=Precios!$EN$5,Precios!$EO$5,IF(G925=Precios!$EN$6,Precios!$EO$6,IF(G925=Precios!$EN$7,Precios!$EO$7,IF(G925=Precios!$EN$8,Precios!$EO$8,IF(G925=Precios!$EN$9,Precios!$EO$9,IF(G925=Precios!$EN$10,Precios!$EO$10,IF(G925=Precios!$EN$11,Precios!$EO$11,IF(G925=Precios!$EN$12,Precios!$EO$12,IF(G925=Precios!$EN$1173,Precios!$EO$1173,IF(G925=Precios!$EN$14,Precios!$EO$14,IF(G925=Precios!$EN$15,Precios!$EO$15,IF(G925=Precios!$EN$16,Precios!$EO$16,IF(G925=Precios!$EN$17,Precios!$EO$17,IF(G925=Precios!$EN$18,Precios!$EO$18,0)))))))))))))))</f>
        <v>0</v>
      </c>
      <c r="J925" s="50"/>
      <c r="K925" s="169">
        <f>+IF(J925=1,I925,IF(J925=2,I925*(1-Precios!$ET$3),0))</f>
        <v>0</v>
      </c>
      <c r="L925" s="169">
        <f t="shared" si="63"/>
        <v>0</v>
      </c>
      <c r="M925" s="49"/>
      <c r="N925" s="43"/>
      <c r="O925" s="43"/>
      <c r="P925" s="43"/>
      <c r="Q925" s="43"/>
      <c r="R925" s="43"/>
      <c r="S925" s="43"/>
      <c r="T925" s="43"/>
      <c r="U925" s="91"/>
      <c r="V925" s="43"/>
      <c r="W925" s="43"/>
      <c r="X925" s="43"/>
      <c r="Y925" s="38">
        <f>IF(G925=Precios!$EN$4,Precios!$EQ$4,IF(G925=Precios!$EN$5,Precios!$EQ$5,IF(G925=Precios!$EN$6,Precios!$EQ$6,IF(G925=Precios!$EN$7,Precios!$EQ$7,IF(G925=Precios!$EN$8,Precios!$EQ$8,IF(G925=Precios!$EN$9,Precios!$EQ$9,IF(G925=Precios!$EN$10,Precios!$EQ$10,IF(G925=Precios!$EN$11,Precios!$EQ$11,IF(G925=Precios!$EN$12,Precios!$EQ$12,IF(G925=Precios!$EN$1173,Precios!$EQ$1173,IF(G925=Precios!$EN$14,Precios!$EQ$14,IF(G925=Precios!$EN$15,Precios!$EQ$15,IF(G925=Precios!$EN$16,Precios!$EQ$16,IF(G925=Precios!$EN$17,Precios!$EQ$17,IF(G925=Precios!$EN$18,Precios!$EQ$18,0)))))))))))))))*H925</f>
        <v>0</v>
      </c>
      <c r="Z925" s="46"/>
      <c r="AA925" s="271"/>
    </row>
    <row r="926" spans="1:27" x14ac:dyDescent="0.25">
      <c r="A926" s="234"/>
      <c r="B926" s="40"/>
      <c r="C926" s="41"/>
      <c r="D926" s="42"/>
      <c r="E926" s="42"/>
      <c r="F926" s="42"/>
      <c r="G926" s="48"/>
      <c r="H926" s="50"/>
      <c r="I926" s="168">
        <f>IF(G926=Precios!$EN$4,Precios!$EO$4,IF(G926=Precios!$EN$5,Precios!$EO$5,IF(G926=Precios!$EN$6,Precios!$EO$6,IF(G926=Precios!$EN$7,Precios!$EO$7,IF(G926=Precios!$EN$8,Precios!$EO$8,IF(G926=Precios!$EN$9,Precios!$EO$9,IF(G926=Precios!$EN$10,Precios!$EO$10,IF(G926=Precios!$EN$11,Precios!$EO$11,IF(G926=Precios!$EN$12,Precios!$EO$12,IF(G926=Precios!$EN$1173,Precios!$EO$1173,IF(G926=Precios!$EN$14,Precios!$EO$14,IF(G926=Precios!$EN$15,Precios!$EO$15,IF(G926=Precios!$EN$16,Precios!$EO$16,IF(G926=Precios!$EN$17,Precios!$EO$17,IF(G926=Precios!$EN$18,Precios!$EO$18,0)))))))))))))))</f>
        <v>0</v>
      </c>
      <c r="J926" s="50"/>
      <c r="K926" s="169">
        <f>+IF(J926=1,I926,IF(J926=2,I926*(1-Precios!$ET$3),0))</f>
        <v>0</v>
      </c>
      <c r="L926" s="169">
        <f t="shared" si="63"/>
        <v>0</v>
      </c>
      <c r="M926" s="49"/>
      <c r="N926" s="43"/>
      <c r="O926" s="43"/>
      <c r="P926" s="43"/>
      <c r="Q926" s="43"/>
      <c r="R926" s="43"/>
      <c r="S926" s="43"/>
      <c r="T926" s="43"/>
      <c r="U926" s="91"/>
      <c r="V926" s="43"/>
      <c r="W926" s="43"/>
      <c r="X926" s="43"/>
      <c r="Y926" s="38">
        <f>IF(G926=Precios!$EN$4,Precios!$EQ$4,IF(G926=Precios!$EN$5,Precios!$EQ$5,IF(G926=Precios!$EN$6,Precios!$EQ$6,IF(G926=Precios!$EN$7,Precios!$EQ$7,IF(G926=Precios!$EN$8,Precios!$EQ$8,IF(G926=Precios!$EN$9,Precios!$EQ$9,IF(G926=Precios!$EN$10,Precios!$EQ$10,IF(G926=Precios!$EN$11,Precios!$EQ$11,IF(G926=Precios!$EN$12,Precios!$EQ$12,IF(G926=Precios!$EN$1173,Precios!$EQ$1173,IF(G926=Precios!$EN$14,Precios!$EQ$14,IF(G926=Precios!$EN$15,Precios!$EQ$15,IF(G926=Precios!$EN$16,Precios!$EQ$16,IF(G926=Precios!$EN$17,Precios!$EQ$17,IF(G926=Precios!$EN$18,Precios!$EQ$18,0)))))))))))))))*H926</f>
        <v>0</v>
      </c>
      <c r="Z926" s="46"/>
      <c r="AA926" s="271"/>
    </row>
    <row r="927" spans="1:27" ht="15.75" thickBot="1" x14ac:dyDescent="0.3">
      <c r="A927" s="234"/>
      <c r="B927" s="40"/>
      <c r="C927" s="41"/>
      <c r="D927" s="42"/>
      <c r="E927" s="42"/>
      <c r="F927" s="42"/>
      <c r="G927" s="244"/>
      <c r="H927" s="245"/>
      <c r="I927" s="242">
        <f>IF(G927=Precios!$EN$4,Precios!$EO$4,IF(G927=Precios!$EN$5,Precios!$EO$5,IF(G927=Precios!$EN$6,Precios!$EO$6,IF(G927=Precios!$EN$7,Precios!$EO$7,IF(G927=Precios!$EN$8,Precios!$EO$8,IF(G927=Precios!$EN$9,Precios!$EO$9,IF(G927=Precios!$EN$10,Precios!$EO$10,IF(G927=Precios!$EN$11,Precios!$EO$11,IF(G927=Precios!$EN$12,Precios!$EO$12,IF(G927=Precios!$EN$1173,Precios!$EO$1173,IF(G927=Precios!$EN$14,Precios!$EO$14,IF(G927=Precios!$EN$15,Precios!$EO$15,IF(G927=Precios!$EN$16,Precios!$EO$16,IF(G927=Precios!$EN$17,Precios!$EO$17,IF(G927=Precios!$EN$18,Precios!$EO$18,0)))))))))))))))</f>
        <v>0</v>
      </c>
      <c r="J927" s="245"/>
      <c r="K927" s="246">
        <f>+IF(J927=1,I927,IF(J927=2,I927*(1-Precios!$ET$3),0))</f>
        <v>0</v>
      </c>
      <c r="L927" s="246">
        <f t="shared" si="63"/>
        <v>0</v>
      </c>
      <c r="M927" s="49"/>
      <c r="N927" s="43"/>
      <c r="O927" s="43"/>
      <c r="P927" s="43"/>
      <c r="Q927" s="43"/>
      <c r="R927" s="43"/>
      <c r="S927" s="43"/>
      <c r="T927" s="43"/>
      <c r="U927" s="91"/>
      <c r="V927" s="43"/>
      <c r="W927" s="43"/>
      <c r="X927" s="43"/>
      <c r="Y927" s="281">
        <f>IF(G927=Precios!$EN$4,Precios!$EQ$4,IF(G927=Precios!$EN$5,Precios!$EQ$5,IF(G927=Precios!$EN$6,Precios!$EQ$6,IF(G927=Precios!$EN$7,Precios!$EQ$7,IF(G927=Precios!$EN$8,Precios!$EQ$8,IF(G927=Precios!$EN$9,Precios!$EQ$9,IF(G927=Precios!$EN$10,Precios!$EQ$10,IF(G927=Precios!$EN$11,Precios!$EQ$11,IF(G927=Precios!$EN$12,Precios!$EQ$12,IF(G927=Precios!$EN$1173,Precios!$EQ$1173,IF(G927=Precios!$EN$14,Precios!$EQ$14,IF(G927=Precios!$EN$15,Precios!$EQ$15,IF(G927=Precios!$EN$16,Precios!$EQ$16,IF(G927=Precios!$EN$17,Precios!$EQ$17,IF(G927=Precios!$EN$18,Precios!$EQ$18,0)))))))))))))))*H927</f>
        <v>0</v>
      </c>
      <c r="Z927" s="46"/>
      <c r="AA927" s="271"/>
    </row>
    <row r="928" spans="1:27" x14ac:dyDescent="0.25">
      <c r="A928" s="225"/>
      <c r="B928" s="226"/>
      <c r="C928" s="227"/>
      <c r="D928" s="228"/>
      <c r="E928" s="228"/>
      <c r="F928" s="228"/>
      <c r="G928" s="230"/>
      <c r="H928" s="231"/>
      <c r="I928" s="232">
        <f>IF(G928=Precios!$EN$4,Precios!$EO$4,IF(G928=Precios!$EN$5,Precios!$EO$5,IF(G928=Precios!$EN$6,Precios!$EO$6,IF(G928=Precios!$EN$7,Precios!$EO$7,IF(G928=Precios!$EN$8,Precios!$EO$8,IF(G928=Precios!$EN$9,Precios!$EO$9,IF(G928=Precios!$EN$10,Precios!$EO$10,IF(G928=Precios!$EN$11,Precios!$EO$11,IF(G928=Precios!$EN$12,Precios!$EO$12,IF(G928=Precios!$EN$1173,Precios!$EO$1173,IF(G928=Precios!$EN$14,Precios!$EO$14,IF(G928=Precios!$EN$15,Precios!$EO$15,IF(G928=Precios!$EN$16,Precios!$EO$16,IF(G928=Precios!$EN$17,Precios!$EO$17,IF(G928=Precios!$EN$18,Precios!$EO$18,0)))))))))))))))</f>
        <v>0</v>
      </c>
      <c r="J928" s="230"/>
      <c r="K928" s="233">
        <f>+IF(J928=1,I928,IF(J928=2,I928*(1-Precios!$ET$3),0))</f>
        <v>0</v>
      </c>
      <c r="L928" s="233">
        <f t="shared" si="63"/>
        <v>0</v>
      </c>
      <c r="M928" s="259">
        <f>+SUM(L928:L932)</f>
        <v>0</v>
      </c>
      <c r="N928" s="260">
        <f>+M928+P928+R928+S928</f>
        <v>0</v>
      </c>
      <c r="O928" s="261">
        <f>+IF(J928=1,N928*$O$917,0)</f>
        <v>0</v>
      </c>
      <c r="P928" s="262"/>
      <c r="Q928" s="263">
        <f>+N928-SUM(O928:P928)</f>
        <v>0</v>
      </c>
      <c r="R928" s="262"/>
      <c r="S928" s="262"/>
      <c r="T928" s="262"/>
      <c r="U928" s="264" t="e">
        <f>+(+O928+#REF!)/M928</f>
        <v>#REF!</v>
      </c>
      <c r="V928" s="265">
        <f>+Q928-SUM(R928:T928)</f>
        <v>0</v>
      </c>
      <c r="W928" s="266">
        <f>IF(J928=2,V928,0)</f>
        <v>0</v>
      </c>
      <c r="X928" s="267">
        <f>IF(J928=1,V928,0)</f>
        <v>0</v>
      </c>
      <c r="Y928" s="268">
        <f>IF(G928=Precios!$EN$4,Precios!$EQ$4,IF(G928=Precios!$EN$5,Precios!$EQ$5,IF(G928=Precios!$EN$6,Precios!$EQ$6,IF(G928=Precios!$EN$7,Precios!$EQ$7,IF(G928=Precios!$EN$8,Precios!$EQ$8,IF(G928=Precios!$EN$9,Precios!$EQ$9,IF(G928=Precios!$EN$10,Precios!$EQ$10,IF(G928=Precios!$EN$11,Precios!$EQ$11,IF(G928=Precios!$EN$12,Precios!$EQ$12,IF(G928=Precios!$EN$1173,Precios!$EQ$1173,IF(G928=Precios!$EN$14,Precios!$EQ$14,IF(G928=Precios!$EN$15,Precios!$EQ$15,IF(G928=Precios!$EN$16,Precios!$EQ$16,IF(G928=Precios!$EN$17,Precios!$EQ$17,IF(G928=Precios!$EN$18,Precios!$EQ$18,0)))))))))))))))*H928</f>
        <v>0</v>
      </c>
      <c r="Z928" s="269">
        <f>+V928-SUM(Y928:Y932)</f>
        <v>0</v>
      </c>
      <c r="AA928" s="270" t="e">
        <f>+Z928/M928</f>
        <v>#DIV/0!</v>
      </c>
    </row>
    <row r="929" spans="1:27" x14ac:dyDescent="0.25">
      <c r="A929" s="234"/>
      <c r="B929" s="40"/>
      <c r="C929" s="41"/>
      <c r="D929" s="42"/>
      <c r="E929" s="42"/>
      <c r="F929" s="42"/>
      <c r="G929" s="48"/>
      <c r="H929" s="50"/>
      <c r="I929" s="168">
        <f>IF(G929=Precios!$EN$4,Precios!$EO$4,IF(G929=Precios!$EN$5,Precios!$EO$5,IF(G929=Precios!$EN$6,Precios!$EO$6,IF(G929=Precios!$EN$7,Precios!$EO$7,IF(G929=Precios!$EN$8,Precios!$EO$8,IF(G929=Precios!$EN$9,Precios!$EO$9,IF(G929=Precios!$EN$10,Precios!$EO$10,IF(G929=Precios!$EN$11,Precios!$EO$11,IF(G929=Precios!$EN$12,Precios!$EO$12,IF(G929=Precios!$EN$1173,Precios!$EO$1173,IF(G929=Precios!$EN$14,Precios!$EO$14,IF(G929=Precios!$EN$15,Precios!$EO$15,IF(G929=Precios!$EN$16,Precios!$EO$16,IF(G929=Precios!$EN$17,Precios!$EO$17,IF(G929=Precios!$EN$18,Precios!$EO$18,0)))))))))))))))</f>
        <v>0</v>
      </c>
      <c r="J929" s="50"/>
      <c r="K929" s="169">
        <f>+IF(J929=1,I929,IF(J929=2,I929*(1-Precios!$ET$3),0))</f>
        <v>0</v>
      </c>
      <c r="L929" s="169">
        <f t="shared" si="63"/>
        <v>0</v>
      </c>
      <c r="M929" s="49"/>
      <c r="N929" s="43"/>
      <c r="O929" s="43"/>
      <c r="P929" s="43"/>
      <c r="Q929" s="43"/>
      <c r="R929" s="43"/>
      <c r="S929" s="43"/>
      <c r="T929" s="43"/>
      <c r="U929" s="91"/>
      <c r="V929" s="43"/>
      <c r="W929" s="43"/>
      <c r="X929" s="43"/>
      <c r="Y929" s="38">
        <f>IF(G929=Precios!$EN$4,Precios!$EQ$4,IF(G929=Precios!$EN$5,Precios!$EQ$5,IF(G929=Precios!$EN$6,Precios!$EQ$6,IF(G929=Precios!$EN$7,Precios!$EQ$7,IF(G929=Precios!$EN$8,Precios!$EQ$8,IF(G929=Precios!$EN$9,Precios!$EQ$9,IF(G929=Precios!$EN$10,Precios!$EQ$10,IF(G929=Precios!$EN$11,Precios!$EQ$11,IF(G929=Precios!$EN$12,Precios!$EQ$12,IF(G929=Precios!$EN$1173,Precios!$EQ$1173,IF(G929=Precios!$EN$14,Precios!$EQ$14,IF(G929=Precios!$EN$15,Precios!$EQ$15,IF(G929=Precios!$EN$16,Precios!$EQ$16,IF(G929=Precios!$EN$17,Precios!$EQ$17,IF(G929=Precios!$EN$18,Precios!$EQ$18,0)))))))))))))))*H929</f>
        <v>0</v>
      </c>
      <c r="Z929" s="46"/>
      <c r="AA929" s="271"/>
    </row>
    <row r="930" spans="1:27" x14ac:dyDescent="0.25">
      <c r="A930" s="234"/>
      <c r="B930" s="40"/>
      <c r="C930" s="41"/>
      <c r="D930" s="42"/>
      <c r="E930" s="42"/>
      <c r="F930" s="42"/>
      <c r="G930" s="48"/>
      <c r="H930" s="50"/>
      <c r="I930" s="168">
        <f>IF(G930=Precios!$EN$4,Precios!$EO$4,IF(G930=Precios!$EN$5,Precios!$EO$5,IF(G930=Precios!$EN$6,Precios!$EO$6,IF(G930=Precios!$EN$7,Precios!$EO$7,IF(G930=Precios!$EN$8,Precios!$EO$8,IF(G930=Precios!$EN$9,Precios!$EO$9,IF(G930=Precios!$EN$10,Precios!$EO$10,IF(G930=Precios!$EN$11,Precios!$EO$11,IF(G930=Precios!$EN$12,Precios!$EO$12,IF(G930=Precios!$EN$1173,Precios!$EO$1173,IF(G930=Precios!$EN$14,Precios!$EO$14,IF(G930=Precios!$EN$15,Precios!$EO$15,IF(G930=Precios!$EN$16,Precios!$EO$16,IF(G930=Precios!$EN$17,Precios!$EO$17,IF(G930=Precios!$EN$18,Precios!$EO$18,0)))))))))))))))</f>
        <v>0</v>
      </c>
      <c r="J930" s="50"/>
      <c r="K930" s="169">
        <f>+IF(J930=1,I930,IF(J930=2,I930*(1-Precios!$ET$3),0))</f>
        <v>0</v>
      </c>
      <c r="L930" s="169">
        <f t="shared" si="63"/>
        <v>0</v>
      </c>
      <c r="M930" s="49"/>
      <c r="N930" s="43"/>
      <c r="O930" s="43"/>
      <c r="P930" s="43"/>
      <c r="Q930" s="43"/>
      <c r="R930" s="43"/>
      <c r="S930" s="43"/>
      <c r="T930" s="43"/>
      <c r="U930" s="91"/>
      <c r="V930" s="43"/>
      <c r="W930" s="43"/>
      <c r="X930" s="43"/>
      <c r="Y930" s="38">
        <f>IF(G930=Precios!$EN$4,Precios!$EQ$4,IF(G930=Precios!$EN$5,Precios!$EQ$5,IF(G930=Precios!$EN$6,Precios!$EQ$6,IF(G930=Precios!$EN$7,Precios!$EQ$7,IF(G930=Precios!$EN$8,Precios!$EQ$8,IF(G930=Precios!$EN$9,Precios!$EQ$9,IF(G930=Precios!$EN$10,Precios!$EQ$10,IF(G930=Precios!$EN$11,Precios!$EQ$11,IF(G930=Precios!$EN$12,Precios!$EQ$12,IF(G930=Precios!$EN$1173,Precios!$EQ$1173,IF(G930=Precios!$EN$14,Precios!$EQ$14,IF(G930=Precios!$EN$15,Precios!$EQ$15,IF(G930=Precios!$EN$16,Precios!$EQ$16,IF(G930=Precios!$EN$17,Precios!$EQ$17,IF(G930=Precios!$EN$18,Precios!$EQ$18,0)))))))))))))))*H930</f>
        <v>0</v>
      </c>
      <c r="Z930" s="46"/>
      <c r="AA930" s="271"/>
    </row>
    <row r="931" spans="1:27" x14ac:dyDescent="0.25">
      <c r="A931" s="234"/>
      <c r="B931" s="40"/>
      <c r="C931" s="41"/>
      <c r="D931" s="42"/>
      <c r="E931" s="42"/>
      <c r="F931" s="42"/>
      <c r="G931" s="48"/>
      <c r="H931" s="50"/>
      <c r="I931" s="168">
        <f>IF(G931=Precios!$EN$4,Precios!$EO$4,IF(G931=Precios!$EN$5,Precios!$EO$5,IF(G931=Precios!$EN$6,Precios!$EO$6,IF(G931=Precios!$EN$7,Precios!$EO$7,IF(G931=Precios!$EN$8,Precios!$EO$8,IF(G931=Precios!$EN$9,Precios!$EO$9,IF(G931=Precios!$EN$10,Precios!$EO$10,IF(G931=Precios!$EN$11,Precios!$EO$11,IF(G931=Precios!$EN$12,Precios!$EO$12,IF(G931=Precios!$EN$1173,Precios!$EO$1173,IF(G931=Precios!$EN$14,Precios!$EO$14,IF(G931=Precios!$EN$15,Precios!$EO$15,IF(G931=Precios!$EN$16,Precios!$EO$16,IF(G931=Precios!$EN$17,Precios!$EO$17,IF(G931=Precios!$EN$18,Precios!$EO$18,0)))))))))))))))</f>
        <v>0</v>
      </c>
      <c r="J931" s="50"/>
      <c r="K931" s="169">
        <f>+IF(J931=1,I931,IF(J931=2,I931*(1-Precios!$ET$3),0))</f>
        <v>0</v>
      </c>
      <c r="L931" s="169">
        <f t="shared" si="63"/>
        <v>0</v>
      </c>
      <c r="M931" s="49"/>
      <c r="N931" s="43"/>
      <c r="O931" s="43"/>
      <c r="P931" s="43"/>
      <c r="Q931" s="43"/>
      <c r="R931" s="43"/>
      <c r="S931" s="43"/>
      <c r="T931" s="43"/>
      <c r="U931" s="91"/>
      <c r="V931" s="43"/>
      <c r="W931" s="43"/>
      <c r="X931" s="43"/>
      <c r="Y931" s="38">
        <f>IF(G931=Precios!$EN$4,Precios!$EQ$4,IF(G931=Precios!$EN$5,Precios!$EQ$5,IF(G931=Precios!$EN$6,Precios!$EQ$6,IF(G931=Precios!$EN$7,Precios!$EQ$7,IF(G931=Precios!$EN$8,Precios!$EQ$8,IF(G931=Precios!$EN$9,Precios!$EQ$9,IF(G931=Precios!$EN$10,Precios!$EQ$10,IF(G931=Precios!$EN$11,Precios!$EQ$11,IF(G931=Precios!$EN$12,Precios!$EQ$12,IF(G931=Precios!$EN$1173,Precios!$EQ$1173,IF(G931=Precios!$EN$14,Precios!$EQ$14,IF(G931=Precios!$EN$15,Precios!$EQ$15,IF(G931=Precios!$EN$16,Precios!$EQ$16,IF(G931=Precios!$EN$17,Precios!$EQ$17,IF(G931=Precios!$EN$18,Precios!$EQ$18,0)))))))))))))))*H931</f>
        <v>0</v>
      </c>
      <c r="Z931" s="46"/>
      <c r="AA931" s="271"/>
    </row>
    <row r="932" spans="1:27" ht="15.75" thickBot="1" x14ac:dyDescent="0.3">
      <c r="A932" s="236"/>
      <c r="B932" s="237"/>
      <c r="C932" s="247"/>
      <c r="D932" s="239"/>
      <c r="E932" s="239"/>
      <c r="F932" s="239"/>
      <c r="G932" s="240"/>
      <c r="H932" s="241"/>
      <c r="I932" s="242">
        <f>IF(G932=Precios!$EN$4,Precios!$EO$4,IF(G932=Precios!$EN$5,Precios!$EO$5,IF(G932=Precios!$EN$6,Precios!$EO$6,IF(G932=Precios!$EN$7,Precios!$EO$7,IF(G932=Precios!$EN$8,Precios!$EO$8,IF(G932=Precios!$EN$9,Precios!$EO$9,IF(G932=Precios!$EN$10,Precios!$EO$10,IF(G932=Precios!$EN$11,Precios!$EO$11,IF(G932=Precios!$EN$12,Precios!$EO$12,IF(G932=Precios!$EN$1173,Precios!$EO$1173,IF(G932=Precios!$EN$14,Precios!$EO$14,IF(G932=Precios!$EN$15,Precios!$EO$15,IF(G932=Precios!$EN$16,Precios!$EO$16,IF(G932=Precios!$EN$17,Precios!$EO$17,IF(G932=Precios!$EN$18,Precios!$EO$18,0)))))))))))))))</f>
        <v>0</v>
      </c>
      <c r="J932" s="241"/>
      <c r="K932" s="243">
        <f>+IF(J932=1,I932,IF(J932=2,I932*(1-Precios!$ET$3),0))</f>
        <v>0</v>
      </c>
      <c r="L932" s="243">
        <f t="shared" si="63"/>
        <v>0</v>
      </c>
      <c r="M932" s="272"/>
      <c r="N932" s="273"/>
      <c r="O932" s="273"/>
      <c r="P932" s="273"/>
      <c r="Q932" s="273"/>
      <c r="R932" s="273"/>
      <c r="S932" s="273"/>
      <c r="T932" s="273"/>
      <c r="U932" s="274"/>
      <c r="V932" s="273"/>
      <c r="W932" s="273"/>
      <c r="X932" s="273"/>
      <c r="Y932" s="281">
        <f>IF(G932=Precios!$EN$4,Precios!$EQ$4,IF(G932=Precios!$EN$5,Precios!$EQ$5,IF(G932=Precios!$EN$6,Precios!$EQ$6,IF(G932=Precios!$EN$7,Precios!$EQ$7,IF(G932=Precios!$EN$8,Precios!$EQ$8,IF(G932=Precios!$EN$9,Precios!$EQ$9,IF(G932=Precios!$EN$10,Precios!$EQ$10,IF(G932=Precios!$EN$11,Precios!$EQ$11,IF(G932=Precios!$EN$12,Precios!$EQ$12,IF(G932=Precios!$EN$1173,Precios!$EQ$1173,IF(G932=Precios!$EN$14,Precios!$EQ$14,IF(G932=Precios!$EN$15,Precios!$EQ$15,IF(G932=Precios!$EN$16,Precios!$EQ$16,IF(G932=Precios!$EN$17,Precios!$EQ$17,IF(G932=Precios!$EN$18,Precios!$EQ$18,0)))))))))))))))*H932</f>
        <v>0</v>
      </c>
      <c r="Z932" s="275"/>
      <c r="AA932" s="276"/>
    </row>
    <row r="933" spans="1:27" x14ac:dyDescent="0.25">
      <c r="A933" s="278"/>
      <c r="B933" s="201"/>
      <c r="C933" s="219"/>
      <c r="D933" s="220"/>
      <c r="E933" s="220"/>
      <c r="F933" s="220"/>
      <c r="G933" s="222"/>
      <c r="H933" s="223"/>
      <c r="I933" s="232">
        <f>IF(G933=Precios!$EN$4,Precios!$EO$4,IF(G933=Precios!$EN$5,Precios!$EO$5,IF(G933=Precios!$EN$6,Precios!$EO$6,IF(G933=Precios!$EN$7,Precios!$EO$7,IF(G933=Precios!$EN$8,Precios!$EO$8,IF(G933=Precios!$EN$9,Precios!$EO$9,IF(G933=Precios!$EN$10,Precios!$EO$10,IF(G933=Precios!$EN$11,Precios!$EO$11,IF(G933=Precios!$EN$12,Precios!$EO$12,IF(G933=Precios!$EN$1173,Precios!$EO$1173,IF(G933=Precios!$EN$14,Precios!$EO$14,IF(G933=Precios!$EN$15,Precios!$EO$15,IF(G933=Precios!$EN$16,Precios!$EO$16,IF(G933=Precios!$EN$17,Precios!$EO$17,IF(G933=Precios!$EN$18,Precios!$EO$18,0)))))))))))))))</f>
        <v>0</v>
      </c>
      <c r="J933" s="222"/>
      <c r="K933" s="224">
        <f>+IF(J933=1,I933,IF(J933=2,I933*(1-Precios!$ET$3),0))</f>
        <v>0</v>
      </c>
      <c r="L933" s="224">
        <f t="shared" si="63"/>
        <v>0</v>
      </c>
      <c r="M933" s="251">
        <f>+SUM(L933:L937)</f>
        <v>0</v>
      </c>
      <c r="N933" s="252">
        <f>+M933+P933+R933+S933</f>
        <v>0</v>
      </c>
      <c r="O933" s="253">
        <f>+IF(J933=1,N933*$O$917,0)</f>
        <v>0</v>
      </c>
      <c r="P933" s="39"/>
      <c r="Q933" s="29">
        <f>+N933-SUM(O933:P933)</f>
        <v>0</v>
      </c>
      <c r="R933" s="39"/>
      <c r="S933" s="39"/>
      <c r="T933" s="39"/>
      <c r="U933" s="254" t="e">
        <f>+(+O933+#REF!)/M933</f>
        <v>#REF!</v>
      </c>
      <c r="V933" s="255">
        <f>+Q933-SUM(R933:T933)</f>
        <v>0</v>
      </c>
      <c r="W933" s="256">
        <f>IF(J933=2,V933,0)</f>
        <v>0</v>
      </c>
      <c r="X933" s="257">
        <f>IF(J933=1,V933,0)</f>
        <v>0</v>
      </c>
      <c r="Y933" s="268">
        <f>IF(G933=Precios!$EN$4,Precios!$EQ$4,IF(G933=Precios!$EN$5,Precios!$EQ$5,IF(G933=Precios!$EN$6,Precios!$EQ$6,IF(G933=Precios!$EN$7,Precios!$EQ$7,IF(G933=Precios!$EN$8,Precios!$EQ$8,IF(G933=Precios!$EN$9,Precios!$EQ$9,IF(G933=Precios!$EN$10,Precios!$EQ$10,IF(G933=Precios!$EN$11,Precios!$EQ$11,IF(G933=Precios!$EN$12,Precios!$EQ$12,IF(G933=Precios!$EN$1173,Precios!$EQ$1173,IF(G933=Precios!$EN$14,Precios!$EQ$14,IF(G933=Precios!$EN$15,Precios!$EQ$15,IF(G933=Precios!$EN$16,Precios!$EQ$16,IF(G933=Precios!$EN$17,Precios!$EQ$17,IF(G933=Precios!$EN$18,Precios!$EQ$18,0)))))))))))))))*H933</f>
        <v>0</v>
      </c>
      <c r="Z933" s="258">
        <f>+V933-SUM(Y933:Y937)</f>
        <v>0</v>
      </c>
      <c r="AA933" s="279" t="e">
        <f>+Z933/M933</f>
        <v>#DIV/0!</v>
      </c>
    </row>
    <row r="934" spans="1:27" x14ac:dyDescent="0.25">
      <c r="A934" s="234"/>
      <c r="B934" s="40"/>
      <c r="C934" s="41"/>
      <c r="D934" s="42"/>
      <c r="E934" s="42"/>
      <c r="F934" s="42"/>
      <c r="G934" s="48"/>
      <c r="H934" s="50"/>
      <c r="I934" s="168">
        <f>IF(G934=Precios!$EN$4,Precios!$EO$4,IF(G934=Precios!$EN$5,Precios!$EO$5,IF(G934=Precios!$EN$6,Precios!$EO$6,IF(G934=Precios!$EN$7,Precios!$EO$7,IF(G934=Precios!$EN$8,Precios!$EO$8,IF(G934=Precios!$EN$9,Precios!$EO$9,IF(G934=Precios!$EN$10,Precios!$EO$10,IF(G934=Precios!$EN$11,Precios!$EO$11,IF(G934=Precios!$EN$12,Precios!$EO$12,IF(G934=Precios!$EN$1173,Precios!$EO$1173,IF(G934=Precios!$EN$14,Precios!$EO$14,IF(G934=Precios!$EN$15,Precios!$EO$15,IF(G934=Precios!$EN$16,Precios!$EO$16,IF(G934=Precios!$EN$17,Precios!$EO$17,IF(G934=Precios!$EN$18,Precios!$EO$18,0)))))))))))))))</f>
        <v>0</v>
      </c>
      <c r="J934" s="50"/>
      <c r="K934" s="169">
        <f>+IF(J934=1,I934,IF(J934=2,I934*(1-Precios!$ET$3),0))</f>
        <v>0</v>
      </c>
      <c r="L934" s="169">
        <f t="shared" si="63"/>
        <v>0</v>
      </c>
      <c r="M934" s="49"/>
      <c r="N934" s="43"/>
      <c r="O934" s="43"/>
      <c r="P934" s="43"/>
      <c r="Q934" s="43"/>
      <c r="R934" s="43"/>
      <c r="S934" s="43"/>
      <c r="T934" s="43"/>
      <c r="U934" s="91"/>
      <c r="V934" s="43"/>
      <c r="W934" s="43"/>
      <c r="X934" s="43"/>
      <c r="Y934" s="38">
        <f>IF(G934=Precios!$EN$4,Precios!$EQ$4,IF(G934=Precios!$EN$5,Precios!$EQ$5,IF(G934=Precios!$EN$6,Precios!$EQ$6,IF(G934=Precios!$EN$7,Precios!$EQ$7,IF(G934=Precios!$EN$8,Precios!$EQ$8,IF(G934=Precios!$EN$9,Precios!$EQ$9,IF(G934=Precios!$EN$10,Precios!$EQ$10,IF(G934=Precios!$EN$11,Precios!$EQ$11,IF(G934=Precios!$EN$12,Precios!$EQ$12,IF(G934=Precios!$EN$1173,Precios!$EQ$1173,IF(G934=Precios!$EN$14,Precios!$EQ$14,IF(G934=Precios!$EN$15,Precios!$EQ$15,IF(G934=Precios!$EN$16,Precios!$EQ$16,IF(G934=Precios!$EN$17,Precios!$EQ$17,IF(G934=Precios!$EN$18,Precios!$EQ$18,0)))))))))))))))*H934</f>
        <v>0</v>
      </c>
      <c r="Z934" s="46"/>
      <c r="AA934" s="271"/>
    </row>
    <row r="935" spans="1:27" x14ac:dyDescent="0.25">
      <c r="A935" s="234"/>
      <c r="B935" s="40"/>
      <c r="C935" s="41"/>
      <c r="D935" s="42"/>
      <c r="E935" s="42"/>
      <c r="F935" s="42"/>
      <c r="G935" s="48"/>
      <c r="H935" s="50"/>
      <c r="I935" s="168">
        <f>IF(G935=Precios!$EN$4,Precios!$EO$4,IF(G935=Precios!$EN$5,Precios!$EO$5,IF(G935=Precios!$EN$6,Precios!$EO$6,IF(G935=Precios!$EN$7,Precios!$EO$7,IF(G935=Precios!$EN$8,Precios!$EO$8,IF(G935=Precios!$EN$9,Precios!$EO$9,IF(G935=Precios!$EN$10,Precios!$EO$10,IF(G935=Precios!$EN$11,Precios!$EO$11,IF(G935=Precios!$EN$12,Precios!$EO$12,IF(G935=Precios!$EN$1173,Precios!$EO$1173,IF(G935=Precios!$EN$14,Precios!$EO$14,IF(G935=Precios!$EN$15,Precios!$EO$15,IF(G935=Precios!$EN$16,Precios!$EO$16,IF(G935=Precios!$EN$17,Precios!$EO$17,IF(G935=Precios!$EN$18,Precios!$EO$18,0)))))))))))))))</f>
        <v>0</v>
      </c>
      <c r="J935" s="50"/>
      <c r="K935" s="169">
        <f>+IF(J935=1,I935,IF(J935=2,I935*(1-Precios!$ET$3),0))</f>
        <v>0</v>
      </c>
      <c r="L935" s="169">
        <f t="shared" si="63"/>
        <v>0</v>
      </c>
      <c r="M935" s="49"/>
      <c r="N935" s="43"/>
      <c r="O935" s="43"/>
      <c r="P935" s="43"/>
      <c r="Q935" s="43"/>
      <c r="R935" s="43"/>
      <c r="S935" s="43"/>
      <c r="T935" s="43"/>
      <c r="U935" s="91"/>
      <c r="V935" s="43"/>
      <c r="W935" s="43"/>
      <c r="X935" s="43"/>
      <c r="Y935" s="38">
        <f>IF(G935=Precios!$EN$4,Precios!$EQ$4,IF(G935=Precios!$EN$5,Precios!$EQ$5,IF(G935=Precios!$EN$6,Precios!$EQ$6,IF(G935=Precios!$EN$7,Precios!$EQ$7,IF(G935=Precios!$EN$8,Precios!$EQ$8,IF(G935=Precios!$EN$9,Precios!$EQ$9,IF(G935=Precios!$EN$10,Precios!$EQ$10,IF(G935=Precios!$EN$11,Precios!$EQ$11,IF(G935=Precios!$EN$12,Precios!$EQ$12,IF(G935=Precios!$EN$1173,Precios!$EQ$1173,IF(G935=Precios!$EN$14,Precios!$EQ$14,IF(G935=Precios!$EN$15,Precios!$EQ$15,IF(G935=Precios!$EN$16,Precios!$EQ$16,IF(G935=Precios!$EN$17,Precios!$EQ$17,IF(G935=Precios!$EN$18,Precios!$EQ$18,0)))))))))))))))*H935</f>
        <v>0</v>
      </c>
      <c r="Z935" s="46"/>
      <c r="AA935" s="271"/>
    </row>
    <row r="936" spans="1:27" x14ac:dyDescent="0.25">
      <c r="A936" s="234"/>
      <c r="B936" s="40"/>
      <c r="C936" s="41"/>
      <c r="D936" s="42"/>
      <c r="E936" s="42"/>
      <c r="F936" s="42"/>
      <c r="G936" s="48"/>
      <c r="H936" s="50"/>
      <c r="I936" s="168">
        <f>IF(G936=Precios!$EN$4,Precios!$EO$4,IF(G936=Precios!$EN$5,Precios!$EO$5,IF(G936=Precios!$EN$6,Precios!$EO$6,IF(G936=Precios!$EN$7,Precios!$EO$7,IF(G936=Precios!$EN$8,Precios!$EO$8,IF(G936=Precios!$EN$9,Precios!$EO$9,IF(G936=Precios!$EN$10,Precios!$EO$10,IF(G936=Precios!$EN$11,Precios!$EO$11,IF(G936=Precios!$EN$12,Precios!$EO$12,IF(G936=Precios!$EN$1173,Precios!$EO$1173,IF(G936=Precios!$EN$14,Precios!$EO$14,IF(G936=Precios!$EN$15,Precios!$EO$15,IF(G936=Precios!$EN$16,Precios!$EO$16,IF(G936=Precios!$EN$17,Precios!$EO$17,IF(G936=Precios!$EN$18,Precios!$EO$18,0)))))))))))))))</f>
        <v>0</v>
      </c>
      <c r="J936" s="50"/>
      <c r="K936" s="169">
        <f>+IF(J936=1,I936,IF(J936=2,I936*(1-Precios!$ET$3),0))</f>
        <v>0</v>
      </c>
      <c r="L936" s="169">
        <f t="shared" si="63"/>
        <v>0</v>
      </c>
      <c r="M936" s="49"/>
      <c r="N936" s="43"/>
      <c r="O936" s="43"/>
      <c r="P936" s="43"/>
      <c r="Q936" s="43"/>
      <c r="R936" s="43"/>
      <c r="S936" s="43"/>
      <c r="T936" s="43"/>
      <c r="U936" s="91"/>
      <c r="V936" s="43"/>
      <c r="W936" s="43"/>
      <c r="X936" s="43"/>
      <c r="Y936" s="38">
        <f>IF(G936=Precios!$EN$4,Precios!$EQ$4,IF(G936=Precios!$EN$5,Precios!$EQ$5,IF(G936=Precios!$EN$6,Precios!$EQ$6,IF(G936=Precios!$EN$7,Precios!$EQ$7,IF(G936=Precios!$EN$8,Precios!$EQ$8,IF(G936=Precios!$EN$9,Precios!$EQ$9,IF(G936=Precios!$EN$10,Precios!$EQ$10,IF(G936=Precios!$EN$11,Precios!$EQ$11,IF(G936=Precios!$EN$12,Precios!$EQ$12,IF(G936=Precios!$EN$1173,Precios!$EQ$1173,IF(G936=Precios!$EN$14,Precios!$EQ$14,IF(G936=Precios!$EN$15,Precios!$EQ$15,IF(G936=Precios!$EN$16,Precios!$EQ$16,IF(G936=Precios!$EN$17,Precios!$EQ$17,IF(G936=Precios!$EN$18,Precios!$EQ$18,0)))))))))))))))*H936</f>
        <v>0</v>
      </c>
      <c r="Z936" s="46"/>
      <c r="AA936" s="271"/>
    </row>
    <row r="937" spans="1:27" ht="15.75" thickBot="1" x14ac:dyDescent="0.3">
      <c r="A937" s="234"/>
      <c r="B937" s="40"/>
      <c r="C937" s="41"/>
      <c r="D937" s="42"/>
      <c r="E937" s="42"/>
      <c r="F937" s="42"/>
      <c r="G937" s="244"/>
      <c r="H937" s="245"/>
      <c r="I937" s="242">
        <f>IF(G937=Precios!$EN$4,Precios!$EO$4,IF(G937=Precios!$EN$5,Precios!$EO$5,IF(G937=Precios!$EN$6,Precios!$EO$6,IF(G937=Precios!$EN$7,Precios!$EO$7,IF(G937=Precios!$EN$8,Precios!$EO$8,IF(G937=Precios!$EN$9,Precios!$EO$9,IF(G937=Precios!$EN$10,Precios!$EO$10,IF(G937=Precios!$EN$11,Precios!$EO$11,IF(G937=Precios!$EN$12,Precios!$EO$12,IF(G937=Precios!$EN$1173,Precios!$EO$1173,IF(G937=Precios!$EN$14,Precios!$EO$14,IF(G937=Precios!$EN$15,Precios!$EO$15,IF(G937=Precios!$EN$16,Precios!$EO$16,IF(G937=Precios!$EN$17,Precios!$EO$17,IF(G937=Precios!$EN$18,Precios!$EO$18,0)))))))))))))))</f>
        <v>0</v>
      </c>
      <c r="J937" s="245"/>
      <c r="K937" s="246">
        <f>+IF(J937=1,I937,IF(J937=2,I937*(1-Precios!$ET$3),0))</f>
        <v>0</v>
      </c>
      <c r="L937" s="246">
        <f t="shared" si="63"/>
        <v>0</v>
      </c>
      <c r="M937" s="49"/>
      <c r="N937" s="43"/>
      <c r="O937" s="43"/>
      <c r="P937" s="43"/>
      <c r="Q937" s="43"/>
      <c r="R937" s="43"/>
      <c r="S937" s="43"/>
      <c r="T937" s="43"/>
      <c r="U937" s="91"/>
      <c r="V937" s="43"/>
      <c r="W937" s="43"/>
      <c r="X937" s="43"/>
      <c r="Y937" s="281">
        <f>IF(G937=Precios!$EN$4,Precios!$EQ$4,IF(G937=Precios!$EN$5,Precios!$EQ$5,IF(G937=Precios!$EN$6,Precios!$EQ$6,IF(G937=Precios!$EN$7,Precios!$EQ$7,IF(G937=Precios!$EN$8,Precios!$EQ$8,IF(G937=Precios!$EN$9,Precios!$EQ$9,IF(G937=Precios!$EN$10,Precios!$EQ$10,IF(G937=Precios!$EN$11,Precios!$EQ$11,IF(G937=Precios!$EN$12,Precios!$EQ$12,IF(G937=Precios!$EN$1173,Precios!$EQ$1173,IF(G937=Precios!$EN$14,Precios!$EQ$14,IF(G937=Precios!$EN$15,Precios!$EQ$15,IF(G937=Precios!$EN$16,Precios!$EQ$16,IF(G937=Precios!$EN$17,Precios!$EQ$17,IF(G937=Precios!$EN$18,Precios!$EQ$18,0)))))))))))))))*H937</f>
        <v>0</v>
      </c>
      <c r="Z937" s="46"/>
      <c r="AA937" s="271"/>
    </row>
    <row r="938" spans="1:27" x14ac:dyDescent="0.25">
      <c r="A938" s="225"/>
      <c r="B938" s="226"/>
      <c r="C938" s="227"/>
      <c r="D938" s="228"/>
      <c r="E938" s="228"/>
      <c r="F938" s="228"/>
      <c r="G938" s="230"/>
      <c r="H938" s="231"/>
      <c r="I938" s="232">
        <f>IF(G938=Precios!$EN$4,Precios!$EO$4,IF(G938=Precios!$EN$5,Precios!$EO$5,IF(G938=Precios!$EN$6,Precios!$EO$6,IF(G938=Precios!$EN$7,Precios!$EO$7,IF(G938=Precios!$EN$8,Precios!$EO$8,IF(G938=Precios!$EN$9,Precios!$EO$9,IF(G938=Precios!$EN$10,Precios!$EO$10,IF(G938=Precios!$EN$11,Precios!$EO$11,IF(G938=Precios!$EN$12,Precios!$EO$12,IF(G938=Precios!$EN$1173,Precios!$EO$1173,IF(G938=Precios!$EN$14,Precios!$EO$14,IF(G938=Precios!$EN$15,Precios!$EO$15,IF(G938=Precios!$EN$16,Precios!$EO$16,IF(G938=Precios!$EN$17,Precios!$EO$17,IF(G938=Precios!$EN$18,Precios!$EO$18,0)))))))))))))))</f>
        <v>0</v>
      </c>
      <c r="J938" s="230"/>
      <c r="K938" s="233">
        <f>+IF(J938=1,I938,IF(J938=2,I938*(1-Precios!$ET$3),0))</f>
        <v>0</v>
      </c>
      <c r="L938" s="233">
        <f t="shared" si="63"/>
        <v>0</v>
      </c>
      <c r="M938" s="259">
        <f>+SUM(L938:L942)</f>
        <v>0</v>
      </c>
      <c r="N938" s="260">
        <f>+M938+P938+R938+S938</f>
        <v>0</v>
      </c>
      <c r="O938" s="261">
        <f>+IF(J938=1,N938*$O$917,0)</f>
        <v>0</v>
      </c>
      <c r="P938" s="262"/>
      <c r="Q938" s="263">
        <f>+N938-SUM(O938:P938)</f>
        <v>0</v>
      </c>
      <c r="R938" s="262"/>
      <c r="S938" s="262"/>
      <c r="T938" s="262"/>
      <c r="U938" s="264" t="e">
        <f>+(+O938+#REF!)/M938</f>
        <v>#REF!</v>
      </c>
      <c r="V938" s="265">
        <f>+Q938-SUM(R938:T938)</f>
        <v>0</v>
      </c>
      <c r="W938" s="266">
        <f>IF(J938=2,V938,0)</f>
        <v>0</v>
      </c>
      <c r="X938" s="267">
        <f>IF(J938=1,V938,0)</f>
        <v>0</v>
      </c>
      <c r="Y938" s="268">
        <f>IF(G938=Precios!$EN$4,Precios!$EQ$4,IF(G938=Precios!$EN$5,Precios!$EQ$5,IF(G938=Precios!$EN$6,Precios!$EQ$6,IF(G938=Precios!$EN$7,Precios!$EQ$7,IF(G938=Precios!$EN$8,Precios!$EQ$8,IF(G938=Precios!$EN$9,Precios!$EQ$9,IF(G938=Precios!$EN$10,Precios!$EQ$10,IF(G938=Precios!$EN$11,Precios!$EQ$11,IF(G938=Precios!$EN$12,Precios!$EQ$12,IF(G938=Precios!$EN$1173,Precios!$EQ$1173,IF(G938=Precios!$EN$14,Precios!$EQ$14,IF(G938=Precios!$EN$15,Precios!$EQ$15,IF(G938=Precios!$EN$16,Precios!$EQ$16,IF(G938=Precios!$EN$17,Precios!$EQ$17,IF(G938=Precios!$EN$18,Precios!$EQ$18,0)))))))))))))))*H938</f>
        <v>0</v>
      </c>
      <c r="Z938" s="269">
        <f>+V938-SUM(Y938:Y942)</f>
        <v>0</v>
      </c>
      <c r="AA938" s="270" t="e">
        <f>+Z938/M938</f>
        <v>#DIV/0!</v>
      </c>
    </row>
    <row r="939" spans="1:27" x14ac:dyDescent="0.25">
      <c r="A939" s="234"/>
      <c r="B939" s="40"/>
      <c r="C939" s="41"/>
      <c r="D939" s="42"/>
      <c r="E939" s="42"/>
      <c r="F939" s="42"/>
      <c r="G939" s="48"/>
      <c r="H939" s="50"/>
      <c r="I939" s="168">
        <f>IF(G939=Precios!$EN$4,Precios!$EO$4,IF(G939=Precios!$EN$5,Precios!$EO$5,IF(G939=Precios!$EN$6,Precios!$EO$6,IF(G939=Precios!$EN$7,Precios!$EO$7,IF(G939=Precios!$EN$8,Precios!$EO$8,IF(G939=Precios!$EN$9,Precios!$EO$9,IF(G939=Precios!$EN$10,Precios!$EO$10,IF(G939=Precios!$EN$11,Precios!$EO$11,IF(G939=Precios!$EN$12,Precios!$EO$12,IF(G939=Precios!$EN$1173,Precios!$EO$1173,IF(G939=Precios!$EN$14,Precios!$EO$14,IF(G939=Precios!$EN$15,Precios!$EO$15,IF(G939=Precios!$EN$16,Precios!$EO$16,IF(G939=Precios!$EN$17,Precios!$EO$17,IF(G939=Precios!$EN$18,Precios!$EO$18,0)))))))))))))))</f>
        <v>0</v>
      </c>
      <c r="J939" s="50"/>
      <c r="K939" s="169">
        <f>+IF(J939=1,I939,IF(J939=2,I939*(1-Precios!$ET$3),0))</f>
        <v>0</v>
      </c>
      <c r="L939" s="169">
        <f t="shared" si="63"/>
        <v>0</v>
      </c>
      <c r="M939" s="49"/>
      <c r="N939" s="43"/>
      <c r="O939" s="43"/>
      <c r="P939" s="43"/>
      <c r="Q939" s="43"/>
      <c r="R939" s="43"/>
      <c r="S939" s="43"/>
      <c r="T939" s="43"/>
      <c r="U939" s="91"/>
      <c r="V939" s="43"/>
      <c r="W939" s="43"/>
      <c r="X939" s="43"/>
      <c r="Y939" s="38">
        <f>IF(G939=Precios!$EN$4,Precios!$EQ$4,IF(G939=Precios!$EN$5,Precios!$EQ$5,IF(G939=Precios!$EN$6,Precios!$EQ$6,IF(G939=Precios!$EN$7,Precios!$EQ$7,IF(G939=Precios!$EN$8,Precios!$EQ$8,IF(G939=Precios!$EN$9,Precios!$EQ$9,IF(G939=Precios!$EN$10,Precios!$EQ$10,IF(G939=Precios!$EN$11,Precios!$EQ$11,IF(G939=Precios!$EN$12,Precios!$EQ$12,IF(G939=Precios!$EN$1173,Precios!$EQ$1173,IF(G939=Precios!$EN$14,Precios!$EQ$14,IF(G939=Precios!$EN$15,Precios!$EQ$15,IF(G939=Precios!$EN$16,Precios!$EQ$16,IF(G939=Precios!$EN$17,Precios!$EQ$17,IF(G939=Precios!$EN$18,Precios!$EQ$18,0)))))))))))))))*H939</f>
        <v>0</v>
      </c>
      <c r="Z939" s="46"/>
      <c r="AA939" s="271"/>
    </row>
    <row r="940" spans="1:27" x14ac:dyDescent="0.25">
      <c r="A940" s="234"/>
      <c r="B940" s="40"/>
      <c r="C940" s="41"/>
      <c r="D940" s="42"/>
      <c r="E940" s="42"/>
      <c r="F940" s="42"/>
      <c r="G940" s="48"/>
      <c r="H940" s="50"/>
      <c r="I940" s="168">
        <f>IF(G940=Precios!$EN$4,Precios!$EO$4,IF(G940=Precios!$EN$5,Precios!$EO$5,IF(G940=Precios!$EN$6,Precios!$EO$6,IF(G940=Precios!$EN$7,Precios!$EO$7,IF(G940=Precios!$EN$8,Precios!$EO$8,IF(G940=Precios!$EN$9,Precios!$EO$9,IF(G940=Precios!$EN$10,Precios!$EO$10,IF(G940=Precios!$EN$11,Precios!$EO$11,IF(G940=Precios!$EN$12,Precios!$EO$12,IF(G940=Precios!$EN$1173,Precios!$EO$1173,IF(G940=Precios!$EN$14,Precios!$EO$14,IF(G940=Precios!$EN$15,Precios!$EO$15,IF(G940=Precios!$EN$16,Precios!$EO$16,IF(G940=Precios!$EN$17,Precios!$EO$17,IF(G940=Precios!$EN$18,Precios!$EO$18,0)))))))))))))))</f>
        <v>0</v>
      </c>
      <c r="J940" s="50"/>
      <c r="K940" s="169">
        <f>+IF(J940=1,I940,IF(J940=2,I940*(1-Precios!$ET$3),0))</f>
        <v>0</v>
      </c>
      <c r="L940" s="169">
        <f t="shared" si="63"/>
        <v>0</v>
      </c>
      <c r="M940" s="49"/>
      <c r="N940" s="43"/>
      <c r="O940" s="43"/>
      <c r="P940" s="43"/>
      <c r="Q940" s="43"/>
      <c r="R940" s="43"/>
      <c r="S940" s="43"/>
      <c r="T940" s="43"/>
      <c r="U940" s="91"/>
      <c r="V940" s="43"/>
      <c r="W940" s="43"/>
      <c r="X940" s="43"/>
      <c r="Y940" s="38">
        <f>IF(G940=Precios!$EN$4,Precios!$EQ$4,IF(G940=Precios!$EN$5,Precios!$EQ$5,IF(G940=Precios!$EN$6,Precios!$EQ$6,IF(G940=Precios!$EN$7,Precios!$EQ$7,IF(G940=Precios!$EN$8,Precios!$EQ$8,IF(G940=Precios!$EN$9,Precios!$EQ$9,IF(G940=Precios!$EN$10,Precios!$EQ$10,IF(G940=Precios!$EN$11,Precios!$EQ$11,IF(G940=Precios!$EN$12,Precios!$EQ$12,IF(G940=Precios!$EN$1173,Precios!$EQ$1173,IF(G940=Precios!$EN$14,Precios!$EQ$14,IF(G940=Precios!$EN$15,Precios!$EQ$15,IF(G940=Precios!$EN$16,Precios!$EQ$16,IF(G940=Precios!$EN$17,Precios!$EQ$17,IF(G940=Precios!$EN$18,Precios!$EQ$18,0)))))))))))))))*H940</f>
        <v>0</v>
      </c>
      <c r="Z940" s="46"/>
      <c r="AA940" s="271"/>
    </row>
    <row r="941" spans="1:27" x14ac:dyDescent="0.25">
      <c r="A941" s="234"/>
      <c r="B941" s="40"/>
      <c r="C941" s="41"/>
      <c r="D941" s="42"/>
      <c r="E941" s="42"/>
      <c r="F941" s="42"/>
      <c r="G941" s="48"/>
      <c r="H941" s="50"/>
      <c r="I941" s="168">
        <f>IF(G941=Precios!$EN$4,Precios!$EO$4,IF(G941=Precios!$EN$5,Precios!$EO$5,IF(G941=Precios!$EN$6,Precios!$EO$6,IF(G941=Precios!$EN$7,Precios!$EO$7,IF(G941=Precios!$EN$8,Precios!$EO$8,IF(G941=Precios!$EN$9,Precios!$EO$9,IF(G941=Precios!$EN$10,Precios!$EO$10,IF(G941=Precios!$EN$11,Precios!$EO$11,IF(G941=Precios!$EN$12,Precios!$EO$12,IF(G941=Precios!$EN$1173,Precios!$EO$1173,IF(G941=Precios!$EN$14,Precios!$EO$14,IF(G941=Precios!$EN$15,Precios!$EO$15,IF(G941=Precios!$EN$16,Precios!$EO$16,IF(G941=Precios!$EN$17,Precios!$EO$17,IF(G941=Precios!$EN$18,Precios!$EO$18,0)))))))))))))))</f>
        <v>0</v>
      </c>
      <c r="J941" s="50"/>
      <c r="K941" s="169">
        <f>+IF(J941=1,I941,IF(J941=2,I941*(1-Precios!$ET$3),0))</f>
        <v>0</v>
      </c>
      <c r="L941" s="169">
        <f t="shared" si="63"/>
        <v>0</v>
      </c>
      <c r="M941" s="49"/>
      <c r="N941" s="43"/>
      <c r="O941" s="43"/>
      <c r="P941" s="43"/>
      <c r="Q941" s="43"/>
      <c r="R941" s="43"/>
      <c r="S941" s="43"/>
      <c r="T941" s="43"/>
      <c r="U941" s="91"/>
      <c r="V941" s="43"/>
      <c r="W941" s="43"/>
      <c r="X941" s="43"/>
      <c r="Y941" s="38">
        <f>IF(G941=Precios!$EN$4,Precios!$EQ$4,IF(G941=Precios!$EN$5,Precios!$EQ$5,IF(G941=Precios!$EN$6,Precios!$EQ$6,IF(G941=Precios!$EN$7,Precios!$EQ$7,IF(G941=Precios!$EN$8,Precios!$EQ$8,IF(G941=Precios!$EN$9,Precios!$EQ$9,IF(G941=Precios!$EN$10,Precios!$EQ$10,IF(G941=Precios!$EN$11,Precios!$EQ$11,IF(G941=Precios!$EN$12,Precios!$EQ$12,IF(G941=Precios!$EN$1173,Precios!$EQ$1173,IF(G941=Precios!$EN$14,Precios!$EQ$14,IF(G941=Precios!$EN$15,Precios!$EQ$15,IF(G941=Precios!$EN$16,Precios!$EQ$16,IF(G941=Precios!$EN$17,Precios!$EQ$17,IF(G941=Precios!$EN$18,Precios!$EQ$18,0)))))))))))))))*H941</f>
        <v>0</v>
      </c>
      <c r="Z941" s="46"/>
      <c r="AA941" s="271"/>
    </row>
    <row r="942" spans="1:27" ht="15.75" thickBot="1" x14ac:dyDescent="0.3">
      <c r="A942" s="236"/>
      <c r="B942" s="237"/>
      <c r="C942" s="247"/>
      <c r="D942" s="239"/>
      <c r="E942" s="239"/>
      <c r="F942" s="239"/>
      <c r="G942" s="240"/>
      <c r="H942" s="241"/>
      <c r="I942" s="242">
        <f>IF(G942=Precios!$EN$4,Precios!$EO$4,IF(G942=Precios!$EN$5,Precios!$EO$5,IF(G942=Precios!$EN$6,Precios!$EO$6,IF(G942=Precios!$EN$7,Precios!$EO$7,IF(G942=Precios!$EN$8,Precios!$EO$8,IF(G942=Precios!$EN$9,Precios!$EO$9,IF(G942=Precios!$EN$10,Precios!$EO$10,IF(G942=Precios!$EN$11,Precios!$EO$11,IF(G942=Precios!$EN$12,Precios!$EO$12,IF(G942=Precios!$EN$1173,Precios!$EO$1173,IF(G942=Precios!$EN$14,Precios!$EO$14,IF(G942=Precios!$EN$15,Precios!$EO$15,IF(G942=Precios!$EN$16,Precios!$EO$16,IF(G942=Precios!$EN$17,Precios!$EO$17,IF(G942=Precios!$EN$18,Precios!$EO$18,0)))))))))))))))</f>
        <v>0</v>
      </c>
      <c r="J942" s="241"/>
      <c r="K942" s="243">
        <f>+IF(J942=1,I942,IF(J942=2,I942*(1-Precios!$ET$3),0))</f>
        <v>0</v>
      </c>
      <c r="L942" s="243">
        <f t="shared" si="63"/>
        <v>0</v>
      </c>
      <c r="M942" s="272"/>
      <c r="N942" s="273"/>
      <c r="O942" s="273"/>
      <c r="P942" s="273"/>
      <c r="Q942" s="273"/>
      <c r="R942" s="273"/>
      <c r="S942" s="273"/>
      <c r="T942" s="273"/>
      <c r="U942" s="274"/>
      <c r="V942" s="273"/>
      <c r="W942" s="273"/>
      <c r="X942" s="273"/>
      <c r="Y942" s="281">
        <f>IF(G942=Precios!$EN$4,Precios!$EQ$4,IF(G942=Precios!$EN$5,Precios!$EQ$5,IF(G942=Precios!$EN$6,Precios!$EQ$6,IF(G942=Precios!$EN$7,Precios!$EQ$7,IF(G942=Precios!$EN$8,Precios!$EQ$8,IF(G942=Precios!$EN$9,Precios!$EQ$9,IF(G942=Precios!$EN$10,Precios!$EQ$10,IF(G942=Precios!$EN$11,Precios!$EQ$11,IF(G942=Precios!$EN$12,Precios!$EQ$12,IF(G942=Precios!$EN$1173,Precios!$EQ$1173,IF(G942=Precios!$EN$14,Precios!$EQ$14,IF(G942=Precios!$EN$15,Precios!$EQ$15,IF(G942=Precios!$EN$16,Precios!$EQ$16,IF(G942=Precios!$EN$17,Precios!$EQ$17,IF(G942=Precios!$EN$18,Precios!$EQ$18,0)))))))))))))))*H942</f>
        <v>0</v>
      </c>
      <c r="Z942" s="275"/>
      <c r="AA942" s="276"/>
    </row>
    <row r="943" spans="1:27" x14ac:dyDescent="0.25">
      <c r="A943" s="225"/>
      <c r="B943" s="226"/>
      <c r="C943" s="227"/>
      <c r="D943" s="228"/>
      <c r="E943" s="228"/>
      <c r="F943" s="228"/>
      <c r="G943" s="230"/>
      <c r="H943" s="231"/>
      <c r="I943" s="232">
        <f>IF(G943=Precios!$EN$4,Precios!$EO$4,IF(G943=Precios!$EN$5,Precios!$EO$5,IF(G943=Precios!$EN$6,Precios!$EO$6,IF(G943=Precios!$EN$7,Precios!$EO$7,IF(G943=Precios!$EN$8,Precios!$EO$8,IF(G943=Precios!$EN$9,Precios!$EO$9,IF(G943=Precios!$EN$10,Precios!$EO$10,IF(G943=Precios!$EN$11,Precios!$EO$11,IF(G943=Precios!$EN$12,Precios!$EO$12,IF(G943=Precios!$EN$1173,Precios!$EO$1173,IF(G943=Precios!$EN$14,Precios!$EO$14,IF(G943=Precios!$EN$15,Precios!$EO$15,IF(G943=Precios!$EN$16,Precios!$EO$16,IF(G943=Precios!$EN$17,Precios!$EO$17,IF(G943=Precios!$EN$18,Precios!$EO$18,0)))))))))))))))</f>
        <v>0</v>
      </c>
      <c r="J943" s="230"/>
      <c r="K943" s="233">
        <f>+IF(J943=1,I943,IF(J943=2,I943*(1-Precios!$ET$3),0))</f>
        <v>0</v>
      </c>
      <c r="L943" s="233">
        <f t="shared" ref="L943:L962" si="64">H943*K943</f>
        <v>0</v>
      </c>
      <c r="M943" s="259">
        <f>+SUM(L943:L947)</f>
        <v>0</v>
      </c>
      <c r="N943" s="260">
        <f>+M943+P943+R943+S943</f>
        <v>0</v>
      </c>
      <c r="O943" s="261">
        <f>+IF(J943=1,N943*$O$917,0)</f>
        <v>0</v>
      </c>
      <c r="P943" s="262"/>
      <c r="Q943" s="263">
        <f>+N943-SUM(O943:P943)</f>
        <v>0</v>
      </c>
      <c r="R943" s="262"/>
      <c r="S943" s="262"/>
      <c r="T943" s="262"/>
      <c r="U943" s="264" t="e">
        <f>+(+O943+#REF!)/M943</f>
        <v>#REF!</v>
      </c>
      <c r="V943" s="265">
        <f>+Q943-SUM(R943:T943)</f>
        <v>0</v>
      </c>
      <c r="W943" s="266">
        <f>IF(J943=2,V943,0)</f>
        <v>0</v>
      </c>
      <c r="X943" s="267">
        <f>IF(J943=1,V943,0)</f>
        <v>0</v>
      </c>
      <c r="Y943" s="268">
        <f>IF(G943=Precios!$EN$4,Precios!$EQ$4,IF(G943=Precios!$EN$5,Precios!$EQ$5,IF(G943=Precios!$EN$6,Precios!$EQ$6,IF(G943=Precios!$EN$7,Precios!$EQ$7,IF(G943=Precios!$EN$8,Precios!$EQ$8,IF(G943=Precios!$EN$9,Precios!$EQ$9,IF(G943=Precios!$EN$10,Precios!$EQ$10,IF(G943=Precios!$EN$11,Precios!$EQ$11,IF(G943=Precios!$EN$12,Precios!$EQ$12,IF(G943=Precios!$EN$1173,Precios!$EQ$1173,IF(G943=Precios!$EN$14,Precios!$EQ$14,IF(G943=Precios!$EN$15,Precios!$EQ$15,IF(G943=Precios!$EN$16,Precios!$EQ$16,IF(G943=Precios!$EN$17,Precios!$EQ$17,IF(G943=Precios!$EN$18,Precios!$EQ$18,0)))))))))))))))*H943</f>
        <v>0</v>
      </c>
      <c r="Z943" s="269">
        <f>+V943-SUM(Y943:Y947)</f>
        <v>0</v>
      </c>
      <c r="AA943" s="270" t="e">
        <f>+Z943/M943</f>
        <v>#DIV/0!</v>
      </c>
    </row>
    <row r="944" spans="1:27" x14ac:dyDescent="0.25">
      <c r="A944" s="234"/>
      <c r="B944" s="40"/>
      <c r="C944" s="41"/>
      <c r="D944" s="42"/>
      <c r="E944" s="42"/>
      <c r="F944" s="42"/>
      <c r="G944" s="48"/>
      <c r="H944" s="50"/>
      <c r="I944" s="168">
        <f>IF(G944=Precios!$EN$4,Precios!$EO$4,IF(G944=Precios!$EN$5,Precios!$EO$5,IF(G944=Precios!$EN$6,Precios!$EO$6,IF(G944=Precios!$EN$7,Precios!$EO$7,IF(G944=Precios!$EN$8,Precios!$EO$8,IF(G944=Precios!$EN$9,Precios!$EO$9,IF(G944=Precios!$EN$10,Precios!$EO$10,IF(G944=Precios!$EN$11,Precios!$EO$11,IF(G944=Precios!$EN$12,Precios!$EO$12,IF(G944=Precios!$EN$1173,Precios!$EO$1173,IF(G944=Precios!$EN$14,Precios!$EO$14,IF(G944=Precios!$EN$15,Precios!$EO$15,IF(G944=Precios!$EN$16,Precios!$EO$16,IF(G944=Precios!$EN$17,Precios!$EO$17,IF(G944=Precios!$EN$18,Precios!$EO$18,0)))))))))))))))</f>
        <v>0</v>
      </c>
      <c r="J944" s="50"/>
      <c r="K944" s="169">
        <f>+IF(J944=1,I944,IF(J944=2,I944*(1-Precios!$ET$3),0))</f>
        <v>0</v>
      </c>
      <c r="L944" s="169">
        <f t="shared" si="64"/>
        <v>0</v>
      </c>
      <c r="M944" s="49"/>
      <c r="N944" s="43"/>
      <c r="O944" s="43"/>
      <c r="P944" s="43"/>
      <c r="Q944" s="43"/>
      <c r="R944" s="43"/>
      <c r="S944" s="43"/>
      <c r="T944" s="43"/>
      <c r="U944" s="91"/>
      <c r="V944" s="43"/>
      <c r="W944" s="43"/>
      <c r="X944" s="43"/>
      <c r="Y944" s="38">
        <f>IF(G944=Precios!$EN$4,Precios!$EQ$4,IF(G944=Precios!$EN$5,Precios!$EQ$5,IF(G944=Precios!$EN$6,Precios!$EQ$6,IF(G944=Precios!$EN$7,Precios!$EQ$7,IF(G944=Precios!$EN$8,Precios!$EQ$8,IF(G944=Precios!$EN$9,Precios!$EQ$9,IF(G944=Precios!$EN$10,Precios!$EQ$10,IF(G944=Precios!$EN$11,Precios!$EQ$11,IF(G944=Precios!$EN$12,Precios!$EQ$12,IF(G944=Precios!$EN$1173,Precios!$EQ$1173,IF(G944=Precios!$EN$14,Precios!$EQ$14,IF(G944=Precios!$EN$15,Precios!$EQ$15,IF(G944=Precios!$EN$16,Precios!$EQ$16,IF(G944=Precios!$EN$17,Precios!$EQ$17,IF(G944=Precios!$EN$18,Precios!$EQ$18,0)))))))))))))))*H944</f>
        <v>0</v>
      </c>
      <c r="Z944" s="46"/>
      <c r="AA944" s="271"/>
    </row>
    <row r="945" spans="1:27" x14ac:dyDescent="0.25">
      <c r="A945" s="234"/>
      <c r="B945" s="40"/>
      <c r="C945" s="41"/>
      <c r="D945" s="42"/>
      <c r="E945" s="42"/>
      <c r="F945" s="42"/>
      <c r="G945" s="48"/>
      <c r="H945" s="50"/>
      <c r="I945" s="168">
        <f>IF(G945=Precios!$EN$4,Precios!$EO$4,IF(G945=Precios!$EN$5,Precios!$EO$5,IF(G945=Precios!$EN$6,Precios!$EO$6,IF(G945=Precios!$EN$7,Precios!$EO$7,IF(G945=Precios!$EN$8,Precios!$EO$8,IF(G945=Precios!$EN$9,Precios!$EO$9,IF(G945=Precios!$EN$10,Precios!$EO$10,IF(G945=Precios!$EN$11,Precios!$EO$11,IF(G945=Precios!$EN$12,Precios!$EO$12,IF(G945=Precios!$EN$1173,Precios!$EO$1173,IF(G945=Precios!$EN$14,Precios!$EO$14,IF(G945=Precios!$EN$15,Precios!$EO$15,IF(G945=Precios!$EN$16,Precios!$EO$16,IF(G945=Precios!$EN$17,Precios!$EO$17,IF(G945=Precios!$EN$18,Precios!$EO$18,0)))))))))))))))</f>
        <v>0</v>
      </c>
      <c r="J945" s="50"/>
      <c r="K945" s="169">
        <f>+IF(J945=1,I945,IF(J945=2,I945*(1-Precios!$ET$3),0))</f>
        <v>0</v>
      </c>
      <c r="L945" s="169">
        <f t="shared" si="64"/>
        <v>0</v>
      </c>
      <c r="M945" s="49"/>
      <c r="N945" s="43"/>
      <c r="O945" s="43"/>
      <c r="P945" s="43"/>
      <c r="Q945" s="43"/>
      <c r="R945" s="43"/>
      <c r="S945" s="43"/>
      <c r="T945" s="43"/>
      <c r="U945" s="91"/>
      <c r="V945" s="43"/>
      <c r="W945" s="43"/>
      <c r="X945" s="43"/>
      <c r="Y945" s="38">
        <f>IF(G945=Precios!$EN$4,Precios!$EQ$4,IF(G945=Precios!$EN$5,Precios!$EQ$5,IF(G945=Precios!$EN$6,Precios!$EQ$6,IF(G945=Precios!$EN$7,Precios!$EQ$7,IF(G945=Precios!$EN$8,Precios!$EQ$8,IF(G945=Precios!$EN$9,Precios!$EQ$9,IF(G945=Precios!$EN$10,Precios!$EQ$10,IF(G945=Precios!$EN$11,Precios!$EQ$11,IF(G945=Precios!$EN$12,Precios!$EQ$12,IF(G945=Precios!$EN$1173,Precios!$EQ$1173,IF(G945=Precios!$EN$14,Precios!$EQ$14,IF(G945=Precios!$EN$15,Precios!$EQ$15,IF(G945=Precios!$EN$16,Precios!$EQ$16,IF(G945=Precios!$EN$17,Precios!$EQ$17,IF(G945=Precios!$EN$18,Precios!$EQ$18,0)))))))))))))))*H945</f>
        <v>0</v>
      </c>
      <c r="Z945" s="46"/>
      <c r="AA945" s="271"/>
    </row>
    <row r="946" spans="1:27" x14ac:dyDescent="0.25">
      <c r="A946" s="234"/>
      <c r="B946" s="40"/>
      <c r="C946" s="41"/>
      <c r="D946" s="42"/>
      <c r="E946" s="42"/>
      <c r="F946" s="42"/>
      <c r="G946" s="48"/>
      <c r="H946" s="50"/>
      <c r="I946" s="168">
        <f>IF(G946=Precios!$EN$4,Precios!$EO$4,IF(G946=Precios!$EN$5,Precios!$EO$5,IF(G946=Precios!$EN$6,Precios!$EO$6,IF(G946=Precios!$EN$7,Precios!$EO$7,IF(G946=Precios!$EN$8,Precios!$EO$8,IF(G946=Precios!$EN$9,Precios!$EO$9,IF(G946=Precios!$EN$10,Precios!$EO$10,IF(G946=Precios!$EN$11,Precios!$EO$11,IF(G946=Precios!$EN$12,Precios!$EO$12,IF(G946=Precios!$EN$1173,Precios!$EO$1173,IF(G946=Precios!$EN$14,Precios!$EO$14,IF(G946=Precios!$EN$15,Precios!$EO$15,IF(G946=Precios!$EN$16,Precios!$EO$16,IF(G946=Precios!$EN$17,Precios!$EO$17,IF(G946=Precios!$EN$18,Precios!$EO$18,0)))))))))))))))</f>
        <v>0</v>
      </c>
      <c r="J946" s="50"/>
      <c r="K946" s="169">
        <f>+IF(J946=1,I946,IF(J946=2,I946*(1-Precios!$ET$3),0))</f>
        <v>0</v>
      </c>
      <c r="L946" s="169">
        <f t="shared" si="64"/>
        <v>0</v>
      </c>
      <c r="M946" s="49"/>
      <c r="N946" s="43"/>
      <c r="O946" s="43"/>
      <c r="P946" s="43"/>
      <c r="Q946" s="43"/>
      <c r="R946" s="43"/>
      <c r="S946" s="43"/>
      <c r="T946" s="43"/>
      <c r="U946" s="91"/>
      <c r="V946" s="43"/>
      <c r="W946" s="43"/>
      <c r="X946" s="43"/>
      <c r="Y946" s="38">
        <f>IF(G946=Precios!$EN$4,Precios!$EQ$4,IF(G946=Precios!$EN$5,Precios!$EQ$5,IF(G946=Precios!$EN$6,Precios!$EQ$6,IF(G946=Precios!$EN$7,Precios!$EQ$7,IF(G946=Precios!$EN$8,Precios!$EQ$8,IF(G946=Precios!$EN$9,Precios!$EQ$9,IF(G946=Precios!$EN$10,Precios!$EQ$10,IF(G946=Precios!$EN$11,Precios!$EQ$11,IF(G946=Precios!$EN$12,Precios!$EQ$12,IF(G946=Precios!$EN$1173,Precios!$EQ$1173,IF(G946=Precios!$EN$14,Precios!$EQ$14,IF(G946=Precios!$EN$15,Precios!$EQ$15,IF(G946=Precios!$EN$16,Precios!$EQ$16,IF(G946=Precios!$EN$17,Precios!$EQ$17,IF(G946=Precios!$EN$18,Precios!$EQ$18,0)))))))))))))))*H946</f>
        <v>0</v>
      </c>
      <c r="Z946" s="46"/>
      <c r="AA946" s="271"/>
    </row>
    <row r="947" spans="1:27" ht="15.75" thickBot="1" x14ac:dyDescent="0.3">
      <c r="A947" s="236"/>
      <c r="B947" s="237"/>
      <c r="C947" s="247"/>
      <c r="D947" s="239"/>
      <c r="E947" s="239"/>
      <c r="F947" s="239"/>
      <c r="G947" s="240"/>
      <c r="H947" s="241"/>
      <c r="I947" s="242">
        <f>IF(G947=Precios!$EN$4,Precios!$EO$4,IF(G947=Precios!$EN$5,Precios!$EO$5,IF(G947=Precios!$EN$6,Precios!$EO$6,IF(G947=Precios!$EN$7,Precios!$EO$7,IF(G947=Precios!$EN$8,Precios!$EO$8,IF(G947=Precios!$EN$9,Precios!$EO$9,IF(G947=Precios!$EN$10,Precios!$EO$10,IF(G947=Precios!$EN$11,Precios!$EO$11,IF(G947=Precios!$EN$12,Precios!$EO$12,IF(G947=Precios!$EN$1173,Precios!$EO$1173,IF(G947=Precios!$EN$14,Precios!$EO$14,IF(G947=Precios!$EN$15,Precios!$EO$15,IF(G947=Precios!$EN$16,Precios!$EO$16,IF(G947=Precios!$EN$17,Precios!$EO$17,IF(G947=Precios!$EN$18,Precios!$EO$18,0)))))))))))))))</f>
        <v>0</v>
      </c>
      <c r="J947" s="241"/>
      <c r="K947" s="243">
        <f>+IF(J947=1,I947,IF(J947=2,I947*(1-Precios!$ET$3),0))</f>
        <v>0</v>
      </c>
      <c r="L947" s="243">
        <f t="shared" si="64"/>
        <v>0</v>
      </c>
      <c r="M947" s="272"/>
      <c r="N947" s="273"/>
      <c r="O947" s="273"/>
      <c r="P947" s="273"/>
      <c r="Q947" s="273"/>
      <c r="R947" s="273"/>
      <c r="S947" s="273"/>
      <c r="T947" s="273"/>
      <c r="U947" s="274"/>
      <c r="V947" s="273"/>
      <c r="W947" s="273"/>
      <c r="X947" s="273"/>
      <c r="Y947" s="281">
        <f>IF(G947=Precios!$EN$4,Precios!$EQ$4,IF(G947=Precios!$EN$5,Precios!$EQ$5,IF(G947=Precios!$EN$6,Precios!$EQ$6,IF(G947=Precios!$EN$7,Precios!$EQ$7,IF(G947=Precios!$EN$8,Precios!$EQ$8,IF(G947=Precios!$EN$9,Precios!$EQ$9,IF(G947=Precios!$EN$10,Precios!$EQ$10,IF(G947=Precios!$EN$11,Precios!$EQ$11,IF(G947=Precios!$EN$12,Precios!$EQ$12,IF(G947=Precios!$EN$1173,Precios!$EQ$1173,IF(G947=Precios!$EN$14,Precios!$EQ$14,IF(G947=Precios!$EN$15,Precios!$EQ$15,IF(G947=Precios!$EN$16,Precios!$EQ$16,IF(G947=Precios!$EN$17,Precios!$EQ$17,IF(G947=Precios!$EN$18,Precios!$EQ$18,0)))))))))))))))*H947</f>
        <v>0</v>
      </c>
      <c r="Z947" s="275"/>
      <c r="AA947" s="276"/>
    </row>
    <row r="948" spans="1:27" x14ac:dyDescent="0.25">
      <c r="A948" s="225"/>
      <c r="B948" s="226"/>
      <c r="C948" s="227"/>
      <c r="D948" s="228"/>
      <c r="E948" s="228"/>
      <c r="F948" s="228"/>
      <c r="G948" s="230"/>
      <c r="H948" s="231"/>
      <c r="I948" s="232">
        <f>IF(G948=Precios!$EN$4,Precios!$EO$4,IF(G948=Precios!$EN$5,Precios!$EO$5,IF(G948=Precios!$EN$6,Precios!$EO$6,IF(G948=Precios!$EN$7,Precios!$EO$7,IF(G948=Precios!$EN$8,Precios!$EO$8,IF(G948=Precios!$EN$9,Precios!$EO$9,IF(G948=Precios!$EN$10,Precios!$EO$10,IF(G948=Precios!$EN$11,Precios!$EO$11,IF(G948=Precios!$EN$12,Precios!$EO$12,IF(G948=Precios!$EN$1173,Precios!$EO$1173,IF(G948=Precios!$EN$14,Precios!$EO$14,IF(G948=Precios!$EN$15,Precios!$EO$15,IF(G948=Precios!$EN$16,Precios!$EO$16,IF(G948=Precios!$EN$17,Precios!$EO$17,IF(G948=Precios!$EN$18,Precios!$EO$18,0)))))))))))))))</f>
        <v>0</v>
      </c>
      <c r="J948" s="230"/>
      <c r="K948" s="233">
        <f>+IF(J948=1,I948,IF(J948=2,I948*(1-Precios!$ET$3),0))</f>
        <v>0</v>
      </c>
      <c r="L948" s="233">
        <f t="shared" si="64"/>
        <v>0</v>
      </c>
      <c r="M948" s="259">
        <f>+SUM(L948:L952)</f>
        <v>0</v>
      </c>
      <c r="N948" s="260">
        <f>+M948+P948+R948+S948</f>
        <v>0</v>
      </c>
      <c r="O948" s="261">
        <f>+IF(J948=1,N948*$O$917,0)</f>
        <v>0</v>
      </c>
      <c r="P948" s="262"/>
      <c r="Q948" s="263">
        <f>+N948-SUM(O948:P948)</f>
        <v>0</v>
      </c>
      <c r="R948" s="262"/>
      <c r="S948" s="262"/>
      <c r="T948" s="262"/>
      <c r="U948" s="264" t="e">
        <f>+(+O948+#REF!)/M948</f>
        <v>#REF!</v>
      </c>
      <c r="V948" s="265">
        <f>+Q948-SUM(R948:T948)</f>
        <v>0</v>
      </c>
      <c r="W948" s="266">
        <f>IF(J948=2,V948,0)</f>
        <v>0</v>
      </c>
      <c r="X948" s="267">
        <f>IF(J948=1,V948,0)</f>
        <v>0</v>
      </c>
      <c r="Y948" s="268">
        <f>IF(G948=Precios!$EN$4,Precios!$EQ$4,IF(G948=Precios!$EN$5,Precios!$EQ$5,IF(G948=Precios!$EN$6,Precios!$EQ$6,IF(G948=Precios!$EN$7,Precios!$EQ$7,IF(G948=Precios!$EN$8,Precios!$EQ$8,IF(G948=Precios!$EN$9,Precios!$EQ$9,IF(G948=Precios!$EN$10,Precios!$EQ$10,IF(G948=Precios!$EN$11,Precios!$EQ$11,IF(G948=Precios!$EN$12,Precios!$EQ$12,IF(G948=Precios!$EN$1173,Precios!$EQ$1173,IF(G948=Precios!$EN$14,Precios!$EQ$14,IF(G948=Precios!$EN$15,Precios!$EQ$15,IF(G948=Precios!$EN$16,Precios!$EQ$16,IF(G948=Precios!$EN$17,Precios!$EQ$17,IF(G948=Precios!$EN$18,Precios!$EQ$18,0)))))))))))))))*H948</f>
        <v>0</v>
      </c>
      <c r="Z948" s="269">
        <f>+V948-SUM(Y948:Y952)</f>
        <v>0</v>
      </c>
      <c r="AA948" s="270" t="e">
        <f>+Z948/M948</f>
        <v>#DIV/0!</v>
      </c>
    </row>
    <row r="949" spans="1:27" x14ac:dyDescent="0.25">
      <c r="A949" s="234"/>
      <c r="B949" s="40"/>
      <c r="C949" s="41"/>
      <c r="D949" s="42"/>
      <c r="E949" s="42"/>
      <c r="F949" s="42"/>
      <c r="G949" s="48"/>
      <c r="H949" s="50"/>
      <c r="I949" s="168">
        <f>IF(G949=Precios!$EN$4,Precios!$EO$4,IF(G949=Precios!$EN$5,Precios!$EO$5,IF(G949=Precios!$EN$6,Precios!$EO$6,IF(G949=Precios!$EN$7,Precios!$EO$7,IF(G949=Precios!$EN$8,Precios!$EO$8,IF(G949=Precios!$EN$9,Precios!$EO$9,IF(G949=Precios!$EN$10,Precios!$EO$10,IF(G949=Precios!$EN$11,Precios!$EO$11,IF(G949=Precios!$EN$12,Precios!$EO$12,IF(G949=Precios!$EN$1173,Precios!$EO$1173,IF(G949=Precios!$EN$14,Precios!$EO$14,IF(G949=Precios!$EN$15,Precios!$EO$15,IF(G949=Precios!$EN$16,Precios!$EO$16,IF(G949=Precios!$EN$17,Precios!$EO$17,IF(G949=Precios!$EN$18,Precios!$EO$18,0)))))))))))))))</f>
        <v>0</v>
      </c>
      <c r="J949" s="50"/>
      <c r="K949" s="169">
        <f>+IF(J949=1,I949,IF(J949=2,I949*(1-Precios!$ET$3),0))</f>
        <v>0</v>
      </c>
      <c r="L949" s="169">
        <f t="shared" si="64"/>
        <v>0</v>
      </c>
      <c r="M949" s="49"/>
      <c r="N949" s="43"/>
      <c r="O949" s="43"/>
      <c r="P949" s="43"/>
      <c r="Q949" s="43"/>
      <c r="R949" s="43"/>
      <c r="S949" s="43"/>
      <c r="T949" s="43"/>
      <c r="U949" s="91"/>
      <c r="V949" s="43"/>
      <c r="W949" s="43"/>
      <c r="X949" s="43"/>
      <c r="Y949" s="38">
        <f>IF(G949=Precios!$EN$4,Precios!$EQ$4,IF(G949=Precios!$EN$5,Precios!$EQ$5,IF(G949=Precios!$EN$6,Precios!$EQ$6,IF(G949=Precios!$EN$7,Precios!$EQ$7,IF(G949=Precios!$EN$8,Precios!$EQ$8,IF(G949=Precios!$EN$9,Precios!$EQ$9,IF(G949=Precios!$EN$10,Precios!$EQ$10,IF(G949=Precios!$EN$11,Precios!$EQ$11,IF(G949=Precios!$EN$12,Precios!$EQ$12,IF(G949=Precios!$EN$1173,Precios!$EQ$1173,IF(G949=Precios!$EN$14,Precios!$EQ$14,IF(G949=Precios!$EN$15,Precios!$EQ$15,IF(G949=Precios!$EN$16,Precios!$EQ$16,IF(G949=Precios!$EN$17,Precios!$EQ$17,IF(G949=Precios!$EN$18,Precios!$EQ$18,0)))))))))))))))*H949</f>
        <v>0</v>
      </c>
      <c r="Z949" s="46"/>
      <c r="AA949" s="271"/>
    </row>
    <row r="950" spans="1:27" x14ac:dyDescent="0.25">
      <c r="A950" s="234"/>
      <c r="B950" s="40"/>
      <c r="C950" s="41"/>
      <c r="D950" s="42"/>
      <c r="E950" s="42"/>
      <c r="F950" s="42"/>
      <c r="G950" s="48"/>
      <c r="H950" s="50"/>
      <c r="I950" s="168">
        <f>IF(G950=Precios!$EN$4,Precios!$EO$4,IF(G950=Precios!$EN$5,Precios!$EO$5,IF(G950=Precios!$EN$6,Precios!$EO$6,IF(G950=Precios!$EN$7,Precios!$EO$7,IF(G950=Precios!$EN$8,Precios!$EO$8,IF(G950=Precios!$EN$9,Precios!$EO$9,IF(G950=Precios!$EN$10,Precios!$EO$10,IF(G950=Precios!$EN$11,Precios!$EO$11,IF(G950=Precios!$EN$12,Precios!$EO$12,IF(G950=Precios!$EN$1173,Precios!$EO$1173,IF(G950=Precios!$EN$14,Precios!$EO$14,IF(G950=Precios!$EN$15,Precios!$EO$15,IF(G950=Precios!$EN$16,Precios!$EO$16,IF(G950=Precios!$EN$17,Precios!$EO$17,IF(G950=Precios!$EN$18,Precios!$EO$18,0)))))))))))))))</f>
        <v>0</v>
      </c>
      <c r="J950" s="50"/>
      <c r="K950" s="169">
        <f>+IF(J950=1,I950,IF(J950=2,I950*(1-Precios!$ET$3),0))</f>
        <v>0</v>
      </c>
      <c r="L950" s="169">
        <f t="shared" si="64"/>
        <v>0</v>
      </c>
      <c r="M950" s="49"/>
      <c r="N950" s="43"/>
      <c r="O950" s="43"/>
      <c r="P950" s="43"/>
      <c r="Q950" s="43"/>
      <c r="R950" s="43"/>
      <c r="S950" s="43"/>
      <c r="T950" s="43"/>
      <c r="U950" s="91"/>
      <c r="V950" s="43"/>
      <c r="W950" s="43"/>
      <c r="X950" s="43"/>
      <c r="Y950" s="38">
        <f>IF(G950=Precios!$EN$4,Precios!$EQ$4,IF(G950=Precios!$EN$5,Precios!$EQ$5,IF(G950=Precios!$EN$6,Precios!$EQ$6,IF(G950=Precios!$EN$7,Precios!$EQ$7,IF(G950=Precios!$EN$8,Precios!$EQ$8,IF(G950=Precios!$EN$9,Precios!$EQ$9,IF(G950=Precios!$EN$10,Precios!$EQ$10,IF(G950=Precios!$EN$11,Precios!$EQ$11,IF(G950=Precios!$EN$12,Precios!$EQ$12,IF(G950=Precios!$EN$1173,Precios!$EQ$1173,IF(G950=Precios!$EN$14,Precios!$EQ$14,IF(G950=Precios!$EN$15,Precios!$EQ$15,IF(G950=Precios!$EN$16,Precios!$EQ$16,IF(G950=Precios!$EN$17,Precios!$EQ$17,IF(G950=Precios!$EN$18,Precios!$EQ$18,0)))))))))))))))*H950</f>
        <v>0</v>
      </c>
      <c r="Z950" s="46"/>
      <c r="AA950" s="271"/>
    </row>
    <row r="951" spans="1:27" x14ac:dyDescent="0.25">
      <c r="A951" s="234"/>
      <c r="B951" s="40"/>
      <c r="C951" s="41"/>
      <c r="D951" s="42"/>
      <c r="E951" s="42"/>
      <c r="F951" s="42"/>
      <c r="G951" s="48"/>
      <c r="H951" s="50"/>
      <c r="I951" s="168">
        <f>IF(G951=Precios!$EN$4,Precios!$EO$4,IF(G951=Precios!$EN$5,Precios!$EO$5,IF(G951=Precios!$EN$6,Precios!$EO$6,IF(G951=Precios!$EN$7,Precios!$EO$7,IF(G951=Precios!$EN$8,Precios!$EO$8,IF(G951=Precios!$EN$9,Precios!$EO$9,IF(G951=Precios!$EN$10,Precios!$EO$10,IF(G951=Precios!$EN$11,Precios!$EO$11,IF(G951=Precios!$EN$12,Precios!$EO$12,IF(G951=Precios!$EN$1173,Precios!$EO$1173,IF(G951=Precios!$EN$14,Precios!$EO$14,IF(G951=Precios!$EN$15,Precios!$EO$15,IF(G951=Precios!$EN$16,Precios!$EO$16,IF(G951=Precios!$EN$17,Precios!$EO$17,IF(G951=Precios!$EN$18,Precios!$EO$18,0)))))))))))))))</f>
        <v>0</v>
      </c>
      <c r="J951" s="50"/>
      <c r="K951" s="169">
        <f>+IF(J951=1,I951,IF(J951=2,I951*(1-Precios!$ET$3),0))</f>
        <v>0</v>
      </c>
      <c r="L951" s="169">
        <f t="shared" si="64"/>
        <v>0</v>
      </c>
      <c r="M951" s="49"/>
      <c r="N951" s="43"/>
      <c r="O951" s="43"/>
      <c r="P951" s="43"/>
      <c r="Q951" s="43"/>
      <c r="R951" s="43"/>
      <c r="S951" s="43"/>
      <c r="T951" s="43"/>
      <c r="U951" s="91"/>
      <c r="V951" s="43"/>
      <c r="W951" s="43"/>
      <c r="X951" s="43"/>
      <c r="Y951" s="38">
        <f>IF(G951=Precios!$EN$4,Precios!$EQ$4,IF(G951=Precios!$EN$5,Precios!$EQ$5,IF(G951=Precios!$EN$6,Precios!$EQ$6,IF(G951=Precios!$EN$7,Precios!$EQ$7,IF(G951=Precios!$EN$8,Precios!$EQ$8,IF(G951=Precios!$EN$9,Precios!$EQ$9,IF(G951=Precios!$EN$10,Precios!$EQ$10,IF(G951=Precios!$EN$11,Precios!$EQ$11,IF(G951=Precios!$EN$12,Precios!$EQ$12,IF(G951=Precios!$EN$1173,Precios!$EQ$1173,IF(G951=Precios!$EN$14,Precios!$EQ$14,IF(G951=Precios!$EN$15,Precios!$EQ$15,IF(G951=Precios!$EN$16,Precios!$EQ$16,IF(G951=Precios!$EN$17,Precios!$EQ$17,IF(G951=Precios!$EN$18,Precios!$EQ$18,0)))))))))))))))*H951</f>
        <v>0</v>
      </c>
      <c r="Z951" s="46"/>
      <c r="AA951" s="271"/>
    </row>
    <row r="952" spans="1:27" ht="15.75" thickBot="1" x14ac:dyDescent="0.3">
      <c r="A952" s="236"/>
      <c r="B952" s="237"/>
      <c r="C952" s="247"/>
      <c r="D952" s="239"/>
      <c r="E952" s="239"/>
      <c r="F952" s="239"/>
      <c r="G952" s="240"/>
      <c r="H952" s="241"/>
      <c r="I952" s="242">
        <f>IF(G952=Precios!$EN$4,Precios!$EO$4,IF(G952=Precios!$EN$5,Precios!$EO$5,IF(G952=Precios!$EN$6,Precios!$EO$6,IF(G952=Precios!$EN$7,Precios!$EO$7,IF(G952=Precios!$EN$8,Precios!$EO$8,IF(G952=Precios!$EN$9,Precios!$EO$9,IF(G952=Precios!$EN$10,Precios!$EO$10,IF(G952=Precios!$EN$11,Precios!$EO$11,IF(G952=Precios!$EN$12,Precios!$EO$12,IF(G952=Precios!$EN$1173,Precios!$EO$1173,IF(G952=Precios!$EN$14,Precios!$EO$14,IF(G952=Precios!$EN$15,Precios!$EO$15,IF(G952=Precios!$EN$16,Precios!$EO$16,IF(G952=Precios!$EN$17,Precios!$EO$17,IF(G952=Precios!$EN$18,Precios!$EO$18,0)))))))))))))))</f>
        <v>0</v>
      </c>
      <c r="J952" s="241"/>
      <c r="K952" s="243">
        <f>+IF(J952=1,I952,IF(J952=2,I952*(1-Precios!$ET$3),0))</f>
        <v>0</v>
      </c>
      <c r="L952" s="243">
        <f t="shared" si="64"/>
        <v>0</v>
      </c>
      <c r="M952" s="272"/>
      <c r="N952" s="273"/>
      <c r="O952" s="273"/>
      <c r="P952" s="273"/>
      <c r="Q952" s="273"/>
      <c r="R952" s="273"/>
      <c r="S952" s="273"/>
      <c r="T952" s="273"/>
      <c r="U952" s="274"/>
      <c r="V952" s="273"/>
      <c r="W952" s="273"/>
      <c r="X952" s="273"/>
      <c r="Y952" s="281">
        <f>IF(G952=Precios!$EN$4,Precios!$EQ$4,IF(G952=Precios!$EN$5,Precios!$EQ$5,IF(G952=Precios!$EN$6,Precios!$EQ$6,IF(G952=Precios!$EN$7,Precios!$EQ$7,IF(G952=Precios!$EN$8,Precios!$EQ$8,IF(G952=Precios!$EN$9,Precios!$EQ$9,IF(G952=Precios!$EN$10,Precios!$EQ$10,IF(G952=Precios!$EN$11,Precios!$EQ$11,IF(G952=Precios!$EN$12,Precios!$EQ$12,IF(G952=Precios!$EN$1173,Precios!$EQ$1173,IF(G952=Precios!$EN$14,Precios!$EQ$14,IF(G952=Precios!$EN$15,Precios!$EQ$15,IF(G952=Precios!$EN$16,Precios!$EQ$16,IF(G952=Precios!$EN$17,Precios!$EQ$17,IF(G952=Precios!$EN$18,Precios!$EQ$18,0)))))))))))))))*H952</f>
        <v>0</v>
      </c>
      <c r="Z952" s="275"/>
      <c r="AA952" s="276"/>
    </row>
    <row r="953" spans="1:27" x14ac:dyDescent="0.25">
      <c r="A953" s="225"/>
      <c r="B953" s="226"/>
      <c r="C953" s="227"/>
      <c r="D953" s="228"/>
      <c r="E953" s="228"/>
      <c r="F953" s="228"/>
      <c r="G953" s="230"/>
      <c r="H953" s="231"/>
      <c r="I953" s="232">
        <f>IF(G953=Precios!$EN$4,Precios!$EO$4,IF(G953=Precios!$EN$5,Precios!$EO$5,IF(G953=Precios!$EN$6,Precios!$EO$6,IF(G953=Precios!$EN$7,Precios!$EO$7,IF(G953=Precios!$EN$8,Precios!$EO$8,IF(G953=Precios!$EN$9,Precios!$EO$9,IF(G953=Precios!$EN$10,Precios!$EO$10,IF(G953=Precios!$EN$11,Precios!$EO$11,IF(G953=Precios!$EN$12,Precios!$EO$12,IF(G953=Precios!$EN$1173,Precios!$EO$1173,IF(G953=Precios!$EN$14,Precios!$EO$14,IF(G953=Precios!$EN$15,Precios!$EO$15,IF(G953=Precios!$EN$16,Precios!$EO$16,IF(G953=Precios!$EN$17,Precios!$EO$17,IF(G953=Precios!$EN$18,Precios!$EO$18,0)))))))))))))))</f>
        <v>0</v>
      </c>
      <c r="J953" s="230"/>
      <c r="K953" s="233">
        <f>+IF(J953=1,I953,IF(J953=2,I953*(1-Precios!$ET$3),0))</f>
        <v>0</v>
      </c>
      <c r="L953" s="233">
        <f t="shared" si="64"/>
        <v>0</v>
      </c>
      <c r="M953" s="259">
        <f>+SUM(L953:L957)</f>
        <v>0</v>
      </c>
      <c r="N953" s="260">
        <f>+M953+P953+R953+S953</f>
        <v>0</v>
      </c>
      <c r="O953" s="261">
        <f>+IF(J953=1,N953*$O$917,0)</f>
        <v>0</v>
      </c>
      <c r="P953" s="262"/>
      <c r="Q953" s="263">
        <f>+N953-SUM(O953:P953)</f>
        <v>0</v>
      </c>
      <c r="R953" s="262"/>
      <c r="S953" s="262"/>
      <c r="T953" s="262"/>
      <c r="U953" s="264" t="e">
        <f>+(+O953+#REF!)/M953</f>
        <v>#REF!</v>
      </c>
      <c r="V953" s="265">
        <f>+Q953-SUM(R953:T953)</f>
        <v>0</v>
      </c>
      <c r="W953" s="266">
        <f>IF(J953=2,V953,0)</f>
        <v>0</v>
      </c>
      <c r="X953" s="267">
        <f>IF(J953=1,V953,0)</f>
        <v>0</v>
      </c>
      <c r="Y953" s="268">
        <f>IF(G953=Precios!$EN$4,Precios!$EQ$4,IF(G953=Precios!$EN$5,Precios!$EQ$5,IF(G953=Precios!$EN$6,Precios!$EQ$6,IF(G953=Precios!$EN$7,Precios!$EQ$7,IF(G953=Precios!$EN$8,Precios!$EQ$8,IF(G953=Precios!$EN$9,Precios!$EQ$9,IF(G953=Precios!$EN$10,Precios!$EQ$10,IF(G953=Precios!$EN$11,Precios!$EQ$11,IF(G953=Precios!$EN$12,Precios!$EQ$12,IF(G953=Precios!$EN$1173,Precios!$EQ$1173,IF(G953=Precios!$EN$14,Precios!$EQ$14,IF(G953=Precios!$EN$15,Precios!$EQ$15,IF(G953=Precios!$EN$16,Precios!$EQ$16,IF(G953=Precios!$EN$17,Precios!$EQ$17,IF(G953=Precios!$EN$18,Precios!$EQ$18,0)))))))))))))))*H953</f>
        <v>0</v>
      </c>
      <c r="Z953" s="269">
        <f>+V953-SUM(Y953:Y957)</f>
        <v>0</v>
      </c>
      <c r="AA953" s="270" t="e">
        <f>+Z953/M953</f>
        <v>#DIV/0!</v>
      </c>
    </row>
    <row r="954" spans="1:27" x14ac:dyDescent="0.25">
      <c r="A954" s="234"/>
      <c r="B954" s="40"/>
      <c r="C954" s="41"/>
      <c r="D954" s="42"/>
      <c r="E954" s="42"/>
      <c r="F954" s="42"/>
      <c r="G954" s="48"/>
      <c r="H954" s="50"/>
      <c r="I954" s="168">
        <f>IF(G954=Precios!$EN$4,Precios!$EO$4,IF(G954=Precios!$EN$5,Precios!$EO$5,IF(G954=Precios!$EN$6,Precios!$EO$6,IF(G954=Precios!$EN$7,Precios!$EO$7,IF(G954=Precios!$EN$8,Precios!$EO$8,IF(G954=Precios!$EN$9,Precios!$EO$9,IF(G954=Precios!$EN$10,Precios!$EO$10,IF(G954=Precios!$EN$11,Precios!$EO$11,IF(G954=Precios!$EN$12,Precios!$EO$12,IF(G954=Precios!$EN$1173,Precios!$EO$1173,IF(G954=Precios!$EN$14,Precios!$EO$14,IF(G954=Precios!$EN$15,Precios!$EO$15,IF(G954=Precios!$EN$16,Precios!$EO$16,IF(G954=Precios!$EN$17,Precios!$EO$17,IF(G954=Precios!$EN$18,Precios!$EO$18,0)))))))))))))))</f>
        <v>0</v>
      </c>
      <c r="J954" s="50"/>
      <c r="K954" s="169">
        <f>+IF(J954=1,I954,IF(J954=2,I954*(1-Precios!$ET$3),0))</f>
        <v>0</v>
      </c>
      <c r="L954" s="169">
        <f t="shared" si="64"/>
        <v>0</v>
      </c>
      <c r="M954" s="49"/>
      <c r="N954" s="43"/>
      <c r="O954" s="43"/>
      <c r="P954" s="43"/>
      <c r="Q954" s="43"/>
      <c r="R954" s="43"/>
      <c r="S954" s="43"/>
      <c r="T954" s="43"/>
      <c r="U954" s="91"/>
      <c r="V954" s="43"/>
      <c r="W954" s="43"/>
      <c r="X954" s="43"/>
      <c r="Y954" s="38">
        <f>IF(G954=Precios!$EN$4,Precios!$EQ$4,IF(G954=Precios!$EN$5,Precios!$EQ$5,IF(G954=Precios!$EN$6,Precios!$EQ$6,IF(G954=Precios!$EN$7,Precios!$EQ$7,IF(G954=Precios!$EN$8,Precios!$EQ$8,IF(G954=Precios!$EN$9,Precios!$EQ$9,IF(G954=Precios!$EN$10,Precios!$EQ$10,IF(G954=Precios!$EN$11,Precios!$EQ$11,IF(G954=Precios!$EN$12,Precios!$EQ$12,IF(G954=Precios!$EN$1173,Precios!$EQ$1173,IF(G954=Precios!$EN$14,Precios!$EQ$14,IF(G954=Precios!$EN$15,Precios!$EQ$15,IF(G954=Precios!$EN$16,Precios!$EQ$16,IF(G954=Precios!$EN$17,Precios!$EQ$17,IF(G954=Precios!$EN$18,Precios!$EQ$18,0)))))))))))))))*H954</f>
        <v>0</v>
      </c>
      <c r="Z954" s="46"/>
      <c r="AA954" s="271"/>
    </row>
    <row r="955" spans="1:27" x14ac:dyDescent="0.25">
      <c r="A955" s="234"/>
      <c r="B955" s="40"/>
      <c r="C955" s="41"/>
      <c r="D955" s="42"/>
      <c r="E955" s="42"/>
      <c r="F955" s="42"/>
      <c r="G955" s="48"/>
      <c r="H955" s="50"/>
      <c r="I955" s="168">
        <f>IF(G955=Precios!$EN$4,Precios!$EO$4,IF(G955=Precios!$EN$5,Precios!$EO$5,IF(G955=Precios!$EN$6,Precios!$EO$6,IF(G955=Precios!$EN$7,Precios!$EO$7,IF(G955=Precios!$EN$8,Precios!$EO$8,IF(G955=Precios!$EN$9,Precios!$EO$9,IF(G955=Precios!$EN$10,Precios!$EO$10,IF(G955=Precios!$EN$11,Precios!$EO$11,IF(G955=Precios!$EN$12,Precios!$EO$12,IF(G955=Precios!$EN$1173,Precios!$EO$1173,IF(G955=Precios!$EN$14,Precios!$EO$14,IF(G955=Precios!$EN$15,Precios!$EO$15,IF(G955=Precios!$EN$16,Precios!$EO$16,IF(G955=Precios!$EN$17,Precios!$EO$17,IF(G955=Precios!$EN$18,Precios!$EO$18,0)))))))))))))))</f>
        <v>0</v>
      </c>
      <c r="J955" s="50"/>
      <c r="K955" s="169">
        <f>+IF(J955=1,I955,IF(J955=2,I955*(1-Precios!$ET$3),0))</f>
        <v>0</v>
      </c>
      <c r="L955" s="169">
        <f t="shared" si="64"/>
        <v>0</v>
      </c>
      <c r="M955" s="49"/>
      <c r="N955" s="43"/>
      <c r="O955" s="43"/>
      <c r="P955" s="43"/>
      <c r="Q955" s="43"/>
      <c r="R955" s="43"/>
      <c r="S955" s="43"/>
      <c r="T955" s="43"/>
      <c r="U955" s="91"/>
      <c r="V955" s="43"/>
      <c r="W955" s="43"/>
      <c r="X955" s="43"/>
      <c r="Y955" s="38">
        <f>IF(G955=Precios!$EN$4,Precios!$EQ$4,IF(G955=Precios!$EN$5,Precios!$EQ$5,IF(G955=Precios!$EN$6,Precios!$EQ$6,IF(G955=Precios!$EN$7,Precios!$EQ$7,IF(G955=Precios!$EN$8,Precios!$EQ$8,IF(G955=Precios!$EN$9,Precios!$EQ$9,IF(G955=Precios!$EN$10,Precios!$EQ$10,IF(G955=Precios!$EN$11,Precios!$EQ$11,IF(G955=Precios!$EN$12,Precios!$EQ$12,IF(G955=Precios!$EN$1173,Precios!$EQ$1173,IF(G955=Precios!$EN$14,Precios!$EQ$14,IF(G955=Precios!$EN$15,Precios!$EQ$15,IF(G955=Precios!$EN$16,Precios!$EQ$16,IF(G955=Precios!$EN$17,Precios!$EQ$17,IF(G955=Precios!$EN$18,Precios!$EQ$18,0)))))))))))))))*H955</f>
        <v>0</v>
      </c>
      <c r="Z955" s="46"/>
      <c r="AA955" s="271"/>
    </row>
    <row r="956" spans="1:27" x14ac:dyDescent="0.25">
      <c r="A956" s="234"/>
      <c r="B956" s="40"/>
      <c r="C956" s="41"/>
      <c r="D956" s="42"/>
      <c r="E956" s="42"/>
      <c r="F956" s="42"/>
      <c r="G956" s="48"/>
      <c r="H956" s="50"/>
      <c r="I956" s="168">
        <f>IF(G956=Precios!$EN$4,Precios!$EO$4,IF(G956=Precios!$EN$5,Precios!$EO$5,IF(G956=Precios!$EN$6,Precios!$EO$6,IF(G956=Precios!$EN$7,Precios!$EO$7,IF(G956=Precios!$EN$8,Precios!$EO$8,IF(G956=Precios!$EN$9,Precios!$EO$9,IF(G956=Precios!$EN$10,Precios!$EO$10,IF(G956=Precios!$EN$11,Precios!$EO$11,IF(G956=Precios!$EN$12,Precios!$EO$12,IF(G956=Precios!$EN$1173,Precios!$EO$1173,IF(G956=Precios!$EN$14,Precios!$EO$14,IF(G956=Precios!$EN$15,Precios!$EO$15,IF(G956=Precios!$EN$16,Precios!$EO$16,IF(G956=Precios!$EN$17,Precios!$EO$17,IF(G956=Precios!$EN$18,Precios!$EO$18,0)))))))))))))))</f>
        <v>0</v>
      </c>
      <c r="J956" s="50"/>
      <c r="K956" s="169">
        <f>+IF(J956=1,I956,IF(J956=2,I956*(1-Precios!$ET$3),0))</f>
        <v>0</v>
      </c>
      <c r="L956" s="169">
        <f t="shared" si="64"/>
        <v>0</v>
      </c>
      <c r="M956" s="49"/>
      <c r="N956" s="43"/>
      <c r="O956" s="43"/>
      <c r="P956" s="43"/>
      <c r="Q956" s="43"/>
      <c r="R956" s="43"/>
      <c r="S956" s="43"/>
      <c r="T956" s="43"/>
      <c r="U956" s="91"/>
      <c r="V956" s="43"/>
      <c r="W956" s="43"/>
      <c r="X956" s="43"/>
      <c r="Y956" s="38">
        <f>IF(G956=Precios!$EN$4,Precios!$EQ$4,IF(G956=Precios!$EN$5,Precios!$EQ$5,IF(G956=Precios!$EN$6,Precios!$EQ$6,IF(G956=Precios!$EN$7,Precios!$EQ$7,IF(G956=Precios!$EN$8,Precios!$EQ$8,IF(G956=Precios!$EN$9,Precios!$EQ$9,IF(G956=Precios!$EN$10,Precios!$EQ$10,IF(G956=Precios!$EN$11,Precios!$EQ$11,IF(G956=Precios!$EN$12,Precios!$EQ$12,IF(G956=Precios!$EN$1173,Precios!$EQ$1173,IF(G956=Precios!$EN$14,Precios!$EQ$14,IF(G956=Precios!$EN$15,Precios!$EQ$15,IF(G956=Precios!$EN$16,Precios!$EQ$16,IF(G956=Precios!$EN$17,Precios!$EQ$17,IF(G956=Precios!$EN$18,Precios!$EQ$18,0)))))))))))))))*H956</f>
        <v>0</v>
      </c>
      <c r="Z956" s="46"/>
      <c r="AA956" s="271"/>
    </row>
    <row r="957" spans="1:27" ht="15.75" thickBot="1" x14ac:dyDescent="0.3">
      <c r="A957" s="236"/>
      <c r="B957" s="237"/>
      <c r="C957" s="247"/>
      <c r="D957" s="239"/>
      <c r="E957" s="239"/>
      <c r="F957" s="239"/>
      <c r="G957" s="240"/>
      <c r="H957" s="241"/>
      <c r="I957" s="242">
        <f>IF(G957=Precios!$EN$4,Precios!$EO$4,IF(G957=Precios!$EN$5,Precios!$EO$5,IF(G957=Precios!$EN$6,Precios!$EO$6,IF(G957=Precios!$EN$7,Precios!$EO$7,IF(G957=Precios!$EN$8,Precios!$EO$8,IF(G957=Precios!$EN$9,Precios!$EO$9,IF(G957=Precios!$EN$10,Precios!$EO$10,IF(G957=Precios!$EN$11,Precios!$EO$11,IF(G957=Precios!$EN$12,Precios!$EO$12,IF(G957=Precios!$EN$1173,Precios!$EO$1173,IF(G957=Precios!$EN$14,Precios!$EO$14,IF(G957=Precios!$EN$15,Precios!$EO$15,IF(G957=Precios!$EN$16,Precios!$EO$16,IF(G957=Precios!$EN$17,Precios!$EO$17,IF(G957=Precios!$EN$18,Precios!$EO$18,0)))))))))))))))</f>
        <v>0</v>
      </c>
      <c r="J957" s="241"/>
      <c r="K957" s="243">
        <f>+IF(J957=1,I957,IF(J957=2,I957*(1-Precios!$ET$3),0))</f>
        <v>0</v>
      </c>
      <c r="L957" s="243">
        <f t="shared" si="64"/>
        <v>0</v>
      </c>
      <c r="M957" s="272"/>
      <c r="N957" s="273"/>
      <c r="O957" s="273"/>
      <c r="P957" s="273"/>
      <c r="Q957" s="273"/>
      <c r="R957" s="273"/>
      <c r="S957" s="273"/>
      <c r="T957" s="273"/>
      <c r="U957" s="274"/>
      <c r="V957" s="273"/>
      <c r="W957" s="273"/>
      <c r="X957" s="273"/>
      <c r="Y957" s="281">
        <f>IF(G957=Precios!$EN$4,Precios!$EQ$4,IF(G957=Precios!$EN$5,Precios!$EQ$5,IF(G957=Precios!$EN$6,Precios!$EQ$6,IF(G957=Precios!$EN$7,Precios!$EQ$7,IF(G957=Precios!$EN$8,Precios!$EQ$8,IF(G957=Precios!$EN$9,Precios!$EQ$9,IF(G957=Precios!$EN$10,Precios!$EQ$10,IF(G957=Precios!$EN$11,Precios!$EQ$11,IF(G957=Precios!$EN$12,Precios!$EQ$12,IF(G957=Precios!$EN$1173,Precios!$EQ$1173,IF(G957=Precios!$EN$14,Precios!$EQ$14,IF(G957=Precios!$EN$15,Precios!$EQ$15,IF(G957=Precios!$EN$16,Precios!$EQ$16,IF(G957=Precios!$EN$17,Precios!$EQ$17,IF(G957=Precios!$EN$18,Precios!$EQ$18,0)))))))))))))))*H957</f>
        <v>0</v>
      </c>
      <c r="Z957" s="275"/>
      <c r="AA957" s="276"/>
    </row>
    <row r="958" spans="1:27" x14ac:dyDescent="0.25">
      <c r="A958" s="225"/>
      <c r="B958" s="226"/>
      <c r="C958" s="227"/>
      <c r="D958" s="228"/>
      <c r="E958" s="228"/>
      <c r="F958" s="228"/>
      <c r="G958" s="230"/>
      <c r="H958" s="231"/>
      <c r="I958" s="232">
        <f>IF(G958=Precios!$EN$4,Precios!$EO$4,IF(G958=Precios!$EN$5,Precios!$EO$5,IF(G958=Precios!$EN$6,Precios!$EO$6,IF(G958=Precios!$EN$7,Precios!$EO$7,IF(G958=Precios!$EN$8,Precios!$EO$8,IF(G958=Precios!$EN$9,Precios!$EO$9,IF(G958=Precios!$EN$10,Precios!$EO$10,IF(G958=Precios!$EN$11,Precios!$EO$11,IF(G958=Precios!$EN$12,Precios!$EO$12,IF(G958=Precios!$EN$1173,Precios!$EO$1173,IF(G958=Precios!$EN$14,Precios!$EO$14,IF(G958=Precios!$EN$15,Precios!$EO$15,IF(G958=Precios!$EN$16,Precios!$EO$16,IF(G958=Precios!$EN$17,Precios!$EO$17,IF(G958=Precios!$EN$18,Precios!$EO$18,0)))))))))))))))</f>
        <v>0</v>
      </c>
      <c r="J958" s="230"/>
      <c r="K958" s="233">
        <f>+IF(J958=1,I958,IF(J958=2,I958*(1-Precios!$ET$3),0))</f>
        <v>0</v>
      </c>
      <c r="L958" s="233">
        <f t="shared" si="64"/>
        <v>0</v>
      </c>
      <c r="M958" s="259">
        <f>+SUM(L958:L962)</f>
        <v>0</v>
      </c>
      <c r="N958" s="260">
        <f>+M958+P958+R958+S958</f>
        <v>0</v>
      </c>
      <c r="O958" s="261">
        <f>+IF(J958=1,N958*$O$917,0)</f>
        <v>0</v>
      </c>
      <c r="P958" s="262"/>
      <c r="Q958" s="263">
        <f>+N958-SUM(O958:P958)</f>
        <v>0</v>
      </c>
      <c r="R958" s="262"/>
      <c r="S958" s="262"/>
      <c r="T958" s="262"/>
      <c r="U958" s="264" t="e">
        <f>+(+O958+#REF!)/M958</f>
        <v>#REF!</v>
      </c>
      <c r="V958" s="265">
        <f>+Q958-SUM(R958:T958)</f>
        <v>0</v>
      </c>
      <c r="W958" s="266">
        <f>IF(J958=2,V958,0)</f>
        <v>0</v>
      </c>
      <c r="X958" s="267">
        <f>IF(J958=1,V958,0)</f>
        <v>0</v>
      </c>
      <c r="Y958" s="268">
        <f>IF(G958=Precios!$EN$4,Precios!$EQ$4,IF(G958=Precios!$EN$5,Precios!$EQ$5,IF(G958=Precios!$EN$6,Precios!$EQ$6,IF(G958=Precios!$EN$7,Precios!$EQ$7,IF(G958=Precios!$EN$8,Precios!$EQ$8,IF(G958=Precios!$EN$9,Precios!$EQ$9,IF(G958=Precios!$EN$10,Precios!$EQ$10,IF(G958=Precios!$EN$11,Precios!$EQ$11,IF(G958=Precios!$EN$12,Precios!$EQ$12,IF(G958=Precios!$EN$1173,Precios!$EQ$1173,IF(G958=Precios!$EN$14,Precios!$EQ$14,IF(G958=Precios!$EN$15,Precios!$EQ$15,IF(G958=Precios!$EN$16,Precios!$EQ$16,IF(G958=Precios!$EN$17,Precios!$EQ$17,IF(G958=Precios!$EN$18,Precios!$EQ$18,0)))))))))))))))*H958</f>
        <v>0</v>
      </c>
      <c r="Z958" s="269">
        <f>+V958-SUM(Y958:Y962)</f>
        <v>0</v>
      </c>
      <c r="AA958" s="270" t="e">
        <f>+Z958/M958</f>
        <v>#DIV/0!</v>
      </c>
    </row>
    <row r="959" spans="1:27" x14ac:dyDescent="0.25">
      <c r="A959" s="234"/>
      <c r="B959" s="40"/>
      <c r="C959" s="41"/>
      <c r="D959" s="42"/>
      <c r="E959" s="42"/>
      <c r="F959" s="42"/>
      <c r="G959" s="48"/>
      <c r="H959" s="50"/>
      <c r="I959" s="168">
        <f>IF(G959=Precios!$EN$4,Precios!$EO$4,IF(G959=Precios!$EN$5,Precios!$EO$5,IF(G959=Precios!$EN$6,Precios!$EO$6,IF(G959=Precios!$EN$7,Precios!$EO$7,IF(G959=Precios!$EN$8,Precios!$EO$8,IF(G959=Precios!$EN$9,Precios!$EO$9,IF(G959=Precios!$EN$10,Precios!$EO$10,IF(G959=Precios!$EN$11,Precios!$EO$11,IF(G959=Precios!$EN$12,Precios!$EO$12,IF(G959=Precios!$EN$1173,Precios!$EO$1173,IF(G959=Precios!$EN$14,Precios!$EO$14,IF(G959=Precios!$EN$15,Precios!$EO$15,IF(G959=Precios!$EN$16,Precios!$EO$16,IF(G959=Precios!$EN$17,Precios!$EO$17,IF(G959=Precios!$EN$18,Precios!$EO$18,0)))))))))))))))</f>
        <v>0</v>
      </c>
      <c r="J959" s="50"/>
      <c r="K959" s="169">
        <f>+IF(J959=1,I959,IF(J959=2,I959*(1-Precios!$ET$3),0))</f>
        <v>0</v>
      </c>
      <c r="L959" s="169">
        <f t="shared" si="64"/>
        <v>0</v>
      </c>
      <c r="M959" s="49"/>
      <c r="N959" s="43"/>
      <c r="O959" s="43"/>
      <c r="P959" s="43"/>
      <c r="Q959" s="43"/>
      <c r="R959" s="43"/>
      <c r="S959" s="43"/>
      <c r="T959" s="43"/>
      <c r="U959" s="91"/>
      <c r="V959" s="43"/>
      <c r="W959" s="43"/>
      <c r="X959" s="43"/>
      <c r="Y959" s="38">
        <f>IF(G959=Precios!$EN$4,Precios!$EQ$4,IF(G959=Precios!$EN$5,Precios!$EQ$5,IF(G959=Precios!$EN$6,Precios!$EQ$6,IF(G959=Precios!$EN$7,Precios!$EQ$7,IF(G959=Precios!$EN$8,Precios!$EQ$8,IF(G959=Precios!$EN$9,Precios!$EQ$9,IF(G959=Precios!$EN$10,Precios!$EQ$10,IF(G959=Precios!$EN$11,Precios!$EQ$11,IF(G959=Precios!$EN$12,Precios!$EQ$12,IF(G959=Precios!$EN$1173,Precios!$EQ$1173,IF(G959=Precios!$EN$14,Precios!$EQ$14,IF(G959=Precios!$EN$15,Precios!$EQ$15,IF(G959=Precios!$EN$16,Precios!$EQ$16,IF(G959=Precios!$EN$17,Precios!$EQ$17,IF(G959=Precios!$EN$18,Precios!$EQ$18,0)))))))))))))))*H959</f>
        <v>0</v>
      </c>
      <c r="Z959" s="46"/>
      <c r="AA959" s="271"/>
    </row>
    <row r="960" spans="1:27" x14ac:dyDescent="0.25">
      <c r="A960" s="234"/>
      <c r="B960" s="40"/>
      <c r="C960" s="41"/>
      <c r="D960" s="42"/>
      <c r="E960" s="42"/>
      <c r="F960" s="42"/>
      <c r="G960" s="48"/>
      <c r="H960" s="50"/>
      <c r="I960" s="168">
        <f>IF(G960=Precios!$EN$4,Precios!$EO$4,IF(G960=Precios!$EN$5,Precios!$EO$5,IF(G960=Precios!$EN$6,Precios!$EO$6,IF(G960=Precios!$EN$7,Precios!$EO$7,IF(G960=Precios!$EN$8,Precios!$EO$8,IF(G960=Precios!$EN$9,Precios!$EO$9,IF(G960=Precios!$EN$10,Precios!$EO$10,IF(G960=Precios!$EN$11,Precios!$EO$11,IF(G960=Precios!$EN$12,Precios!$EO$12,IF(G960=Precios!$EN$1173,Precios!$EO$1173,IF(G960=Precios!$EN$14,Precios!$EO$14,IF(G960=Precios!$EN$15,Precios!$EO$15,IF(G960=Precios!$EN$16,Precios!$EO$16,IF(G960=Precios!$EN$17,Precios!$EO$17,IF(G960=Precios!$EN$18,Precios!$EO$18,0)))))))))))))))</f>
        <v>0</v>
      </c>
      <c r="J960" s="50"/>
      <c r="K960" s="169">
        <f>+IF(J960=1,I960,IF(J960=2,I960*(1-Precios!$ET$3),0))</f>
        <v>0</v>
      </c>
      <c r="L960" s="169">
        <f t="shared" si="64"/>
        <v>0</v>
      </c>
      <c r="M960" s="49"/>
      <c r="N960" s="43"/>
      <c r="O960" s="43"/>
      <c r="P960" s="43"/>
      <c r="Q960" s="43"/>
      <c r="R960" s="43"/>
      <c r="S960" s="43"/>
      <c r="T960" s="43"/>
      <c r="U960" s="91"/>
      <c r="V960" s="43"/>
      <c r="W960" s="43"/>
      <c r="X960" s="43"/>
      <c r="Y960" s="38">
        <f>IF(G960=Precios!$EN$4,Precios!$EQ$4,IF(G960=Precios!$EN$5,Precios!$EQ$5,IF(G960=Precios!$EN$6,Precios!$EQ$6,IF(G960=Precios!$EN$7,Precios!$EQ$7,IF(G960=Precios!$EN$8,Precios!$EQ$8,IF(G960=Precios!$EN$9,Precios!$EQ$9,IF(G960=Precios!$EN$10,Precios!$EQ$10,IF(G960=Precios!$EN$11,Precios!$EQ$11,IF(G960=Precios!$EN$12,Precios!$EQ$12,IF(G960=Precios!$EN$1173,Precios!$EQ$1173,IF(G960=Precios!$EN$14,Precios!$EQ$14,IF(G960=Precios!$EN$15,Precios!$EQ$15,IF(G960=Precios!$EN$16,Precios!$EQ$16,IF(G960=Precios!$EN$17,Precios!$EQ$17,IF(G960=Precios!$EN$18,Precios!$EQ$18,0)))))))))))))))*H960</f>
        <v>0</v>
      </c>
      <c r="Z960" s="46"/>
      <c r="AA960" s="271"/>
    </row>
    <row r="961" spans="1:27" x14ac:dyDescent="0.25">
      <c r="A961" s="234"/>
      <c r="B961" s="40"/>
      <c r="C961" s="41"/>
      <c r="D961" s="42"/>
      <c r="E961" s="42"/>
      <c r="F961" s="42"/>
      <c r="G961" s="48"/>
      <c r="H961" s="50"/>
      <c r="I961" s="168">
        <f>IF(G961=Precios!$EN$4,Precios!$EO$4,IF(G961=Precios!$EN$5,Precios!$EO$5,IF(G961=Precios!$EN$6,Precios!$EO$6,IF(G961=Precios!$EN$7,Precios!$EO$7,IF(G961=Precios!$EN$8,Precios!$EO$8,IF(G961=Precios!$EN$9,Precios!$EO$9,IF(G961=Precios!$EN$10,Precios!$EO$10,IF(G961=Precios!$EN$11,Precios!$EO$11,IF(G961=Precios!$EN$12,Precios!$EO$12,IF(G961=Precios!$EN$1173,Precios!$EO$1173,IF(G961=Precios!$EN$14,Precios!$EO$14,IF(G961=Precios!$EN$15,Precios!$EO$15,IF(G961=Precios!$EN$16,Precios!$EO$16,IF(G961=Precios!$EN$17,Precios!$EO$17,IF(G961=Precios!$EN$18,Precios!$EO$18,0)))))))))))))))</f>
        <v>0</v>
      </c>
      <c r="J961" s="50"/>
      <c r="K961" s="169">
        <f>+IF(J961=1,I961,IF(J961=2,I961*(1-Precios!$ET$3),0))</f>
        <v>0</v>
      </c>
      <c r="L961" s="169">
        <f t="shared" si="64"/>
        <v>0</v>
      </c>
      <c r="M961" s="49"/>
      <c r="N961" s="43"/>
      <c r="O961" s="43"/>
      <c r="P961" s="43"/>
      <c r="Q961" s="43"/>
      <c r="R961" s="43"/>
      <c r="S961" s="43"/>
      <c r="T961" s="43"/>
      <c r="U961" s="91"/>
      <c r="V961" s="43"/>
      <c r="W961" s="43"/>
      <c r="X961" s="43"/>
      <c r="Y961" s="38">
        <f>IF(G961=Precios!$EN$4,Precios!$EQ$4,IF(G961=Precios!$EN$5,Precios!$EQ$5,IF(G961=Precios!$EN$6,Precios!$EQ$6,IF(G961=Precios!$EN$7,Precios!$EQ$7,IF(G961=Precios!$EN$8,Precios!$EQ$8,IF(G961=Precios!$EN$9,Precios!$EQ$9,IF(G961=Precios!$EN$10,Precios!$EQ$10,IF(G961=Precios!$EN$11,Precios!$EQ$11,IF(G961=Precios!$EN$12,Precios!$EQ$12,IF(G961=Precios!$EN$1173,Precios!$EQ$1173,IF(G961=Precios!$EN$14,Precios!$EQ$14,IF(G961=Precios!$EN$15,Precios!$EQ$15,IF(G961=Precios!$EN$16,Precios!$EQ$16,IF(G961=Precios!$EN$17,Precios!$EQ$17,IF(G961=Precios!$EN$18,Precios!$EQ$18,0)))))))))))))))*H961</f>
        <v>0</v>
      </c>
      <c r="Z961" s="46"/>
      <c r="AA961" s="271"/>
    </row>
    <row r="962" spans="1:27" ht="15.75" thickBot="1" x14ac:dyDescent="0.3">
      <c r="A962" s="236"/>
      <c r="B962" s="237"/>
      <c r="C962" s="247"/>
      <c r="D962" s="239"/>
      <c r="E962" s="239"/>
      <c r="F962" s="239"/>
      <c r="G962" s="240"/>
      <c r="H962" s="241"/>
      <c r="I962" s="242">
        <f>IF(G962=Precios!$EN$4,Precios!$EO$4,IF(G962=Precios!$EN$5,Precios!$EO$5,IF(G962=Precios!$EN$6,Precios!$EO$6,IF(G962=Precios!$EN$7,Precios!$EO$7,IF(G962=Precios!$EN$8,Precios!$EO$8,IF(G962=Precios!$EN$9,Precios!$EO$9,IF(G962=Precios!$EN$10,Precios!$EO$10,IF(G962=Precios!$EN$11,Precios!$EO$11,IF(G962=Precios!$EN$12,Precios!$EO$12,IF(G962=Precios!$EN$1173,Precios!$EO$1173,IF(G962=Precios!$EN$14,Precios!$EO$14,IF(G962=Precios!$EN$15,Precios!$EO$15,IF(G962=Precios!$EN$16,Precios!$EO$16,IF(G962=Precios!$EN$17,Precios!$EO$17,IF(G962=Precios!$EN$18,Precios!$EO$18,0)))))))))))))))</f>
        <v>0</v>
      </c>
      <c r="J962" s="241"/>
      <c r="K962" s="243">
        <f>+IF(J962=1,I962,IF(J962=2,I962*(1-Precios!$ET$3),0))</f>
        <v>0</v>
      </c>
      <c r="L962" s="243">
        <f t="shared" si="64"/>
        <v>0</v>
      </c>
      <c r="M962" s="272"/>
      <c r="N962" s="273"/>
      <c r="O962" s="273"/>
      <c r="P962" s="273"/>
      <c r="Q962" s="273"/>
      <c r="R962" s="273"/>
      <c r="S962" s="273"/>
      <c r="T962" s="273"/>
      <c r="U962" s="274"/>
      <c r="V962" s="273"/>
      <c r="W962" s="273"/>
      <c r="X962" s="273"/>
      <c r="Y962" s="281">
        <f>IF(G962=Precios!$EN$4,Precios!$EQ$4,IF(G962=Precios!$EN$5,Precios!$EQ$5,IF(G962=Precios!$EN$6,Precios!$EQ$6,IF(G962=Precios!$EN$7,Precios!$EQ$7,IF(G962=Precios!$EN$8,Precios!$EQ$8,IF(G962=Precios!$EN$9,Precios!$EQ$9,IF(G962=Precios!$EN$10,Precios!$EQ$10,IF(G962=Precios!$EN$11,Precios!$EQ$11,IF(G962=Precios!$EN$12,Precios!$EQ$12,IF(G962=Precios!$EN$1173,Precios!$EQ$1173,IF(G962=Precios!$EN$14,Precios!$EQ$14,IF(G962=Precios!$EN$15,Precios!$EQ$15,IF(G962=Precios!$EN$16,Precios!$EQ$16,IF(G962=Precios!$EN$17,Precios!$EQ$17,IF(G962=Precios!$EN$18,Precios!$EQ$18,0)))))))))))))))*H962</f>
        <v>0</v>
      </c>
      <c r="Z962" s="275"/>
      <c r="AA962" s="276"/>
    </row>
    <row r="963" spans="1:27" x14ac:dyDescent="0.25">
      <c r="A963" s="225"/>
      <c r="B963" s="226"/>
      <c r="C963" s="227"/>
      <c r="D963" s="228"/>
      <c r="E963" s="228"/>
      <c r="F963" s="228"/>
      <c r="G963" s="230"/>
      <c r="H963" s="231"/>
      <c r="I963" s="232">
        <f>IF(G963=Precios!$EN$4,Precios!$EO$4,IF(G963=Precios!$EN$5,Precios!$EO$5,IF(G963=Precios!$EN$6,Precios!$EO$6,IF(G963=Precios!$EN$7,Precios!$EO$7,IF(G963=Precios!$EN$8,Precios!$EO$8,IF(G963=Precios!$EN$9,Precios!$EO$9,IF(G963=Precios!$EN$10,Precios!$EO$10,IF(G963=Precios!$EN$11,Precios!$EO$11,IF(G963=Precios!$EN$12,Precios!$EO$12,IF(G963=Precios!$EN$1173,Precios!$EO$1173,IF(G963=Precios!$EN$14,Precios!$EO$14,IF(G963=Precios!$EN$15,Precios!$EO$15,IF(G963=Precios!$EN$16,Precios!$EO$16,IF(G963=Precios!$EN$17,Precios!$EO$17,IF(G963=Precios!$EN$18,Precios!$EO$18,0)))))))))))))))</f>
        <v>0</v>
      </c>
      <c r="J963" s="230"/>
      <c r="K963" s="233">
        <f>+IF(J963=1,I963,IF(J963=2,I963*(1-Precios!$ET$3),0))</f>
        <v>0</v>
      </c>
      <c r="L963" s="233">
        <f t="shared" ref="L963:L972" si="65">H963*K963</f>
        <v>0</v>
      </c>
      <c r="M963" s="259">
        <f>+SUM(L963:L967)</f>
        <v>0</v>
      </c>
      <c r="N963" s="260">
        <f>+M963+P963+R963+S963</f>
        <v>0</v>
      </c>
      <c r="O963" s="261">
        <f>+IF(J963=1,N963*$O$917,0)</f>
        <v>0</v>
      </c>
      <c r="P963" s="262"/>
      <c r="Q963" s="263">
        <f>+N963-SUM(O963:P963)</f>
        <v>0</v>
      </c>
      <c r="R963" s="262"/>
      <c r="S963" s="262"/>
      <c r="T963" s="262"/>
      <c r="U963" s="264" t="e">
        <f>+(+O963+#REF!)/M963</f>
        <v>#REF!</v>
      </c>
      <c r="V963" s="265">
        <f>+Q963-SUM(R963:T963)</f>
        <v>0</v>
      </c>
      <c r="W963" s="266">
        <f>IF(J963=2,V963,0)</f>
        <v>0</v>
      </c>
      <c r="X963" s="267">
        <f>IF(J963=1,V963,0)</f>
        <v>0</v>
      </c>
      <c r="Y963" s="268">
        <f>IF(G963=Precios!$EN$4,Precios!$EQ$4,IF(G963=Precios!$EN$5,Precios!$EQ$5,IF(G963=Precios!$EN$6,Precios!$EQ$6,IF(G963=Precios!$EN$7,Precios!$EQ$7,IF(G963=Precios!$EN$8,Precios!$EQ$8,IF(G963=Precios!$EN$9,Precios!$EQ$9,IF(G963=Precios!$EN$10,Precios!$EQ$10,IF(G963=Precios!$EN$11,Precios!$EQ$11,IF(G963=Precios!$EN$12,Precios!$EQ$12,IF(G963=Precios!$EN$1173,Precios!$EQ$1173,IF(G963=Precios!$EN$14,Precios!$EQ$14,IF(G963=Precios!$EN$15,Precios!$EQ$15,IF(G963=Precios!$EN$16,Precios!$EQ$16,IF(G963=Precios!$EN$17,Precios!$EQ$17,IF(G963=Precios!$EN$18,Precios!$EQ$18,0)))))))))))))))*H963</f>
        <v>0</v>
      </c>
      <c r="Z963" s="269">
        <f>+V963-SUM(Y963:Y967)</f>
        <v>0</v>
      </c>
      <c r="AA963" s="270" t="e">
        <f>+Z963/M963</f>
        <v>#DIV/0!</v>
      </c>
    </row>
    <row r="964" spans="1:27" x14ac:dyDescent="0.25">
      <c r="A964" s="234"/>
      <c r="B964" s="40"/>
      <c r="C964" s="41"/>
      <c r="D964" s="42"/>
      <c r="E964" s="42"/>
      <c r="F964" s="42"/>
      <c r="G964" s="48"/>
      <c r="H964" s="50"/>
      <c r="I964" s="168">
        <f>IF(G964=Precios!$EN$4,Precios!$EO$4,IF(G964=Precios!$EN$5,Precios!$EO$5,IF(G964=Precios!$EN$6,Precios!$EO$6,IF(G964=Precios!$EN$7,Precios!$EO$7,IF(G964=Precios!$EN$8,Precios!$EO$8,IF(G964=Precios!$EN$9,Precios!$EO$9,IF(G964=Precios!$EN$10,Precios!$EO$10,IF(G964=Precios!$EN$11,Precios!$EO$11,IF(G964=Precios!$EN$12,Precios!$EO$12,IF(G964=Precios!$EN$1173,Precios!$EO$1173,IF(G964=Precios!$EN$14,Precios!$EO$14,IF(G964=Precios!$EN$15,Precios!$EO$15,IF(G964=Precios!$EN$16,Precios!$EO$16,IF(G964=Precios!$EN$17,Precios!$EO$17,IF(G964=Precios!$EN$18,Precios!$EO$18,0)))))))))))))))</f>
        <v>0</v>
      </c>
      <c r="J964" s="50"/>
      <c r="K964" s="169">
        <f>+IF(J964=1,I964,IF(J964=2,I964*(1-Precios!$ET$3),0))</f>
        <v>0</v>
      </c>
      <c r="L964" s="169">
        <f t="shared" si="65"/>
        <v>0</v>
      </c>
      <c r="M964" s="49"/>
      <c r="N964" s="43"/>
      <c r="O964" s="43"/>
      <c r="P964" s="43"/>
      <c r="Q964" s="43"/>
      <c r="R964" s="43"/>
      <c r="S964" s="43"/>
      <c r="T964" s="43"/>
      <c r="U964" s="91"/>
      <c r="V964" s="43"/>
      <c r="W964" s="43"/>
      <c r="X964" s="43"/>
      <c r="Y964" s="38">
        <f>IF(G964=Precios!$EN$4,Precios!$EQ$4,IF(G964=Precios!$EN$5,Precios!$EQ$5,IF(G964=Precios!$EN$6,Precios!$EQ$6,IF(G964=Precios!$EN$7,Precios!$EQ$7,IF(G964=Precios!$EN$8,Precios!$EQ$8,IF(G964=Precios!$EN$9,Precios!$EQ$9,IF(G964=Precios!$EN$10,Precios!$EQ$10,IF(G964=Precios!$EN$11,Precios!$EQ$11,IF(G964=Precios!$EN$12,Precios!$EQ$12,IF(G964=Precios!$EN$1173,Precios!$EQ$1173,IF(G964=Precios!$EN$14,Precios!$EQ$14,IF(G964=Precios!$EN$15,Precios!$EQ$15,IF(G964=Precios!$EN$16,Precios!$EQ$16,IF(G964=Precios!$EN$17,Precios!$EQ$17,IF(G964=Precios!$EN$18,Precios!$EQ$18,0)))))))))))))))*H964</f>
        <v>0</v>
      </c>
      <c r="Z964" s="46"/>
      <c r="AA964" s="271"/>
    </row>
    <row r="965" spans="1:27" x14ac:dyDescent="0.25">
      <c r="A965" s="234"/>
      <c r="B965" s="40"/>
      <c r="C965" s="41"/>
      <c r="D965" s="42"/>
      <c r="E965" s="42"/>
      <c r="F965" s="42"/>
      <c r="G965" s="48"/>
      <c r="H965" s="50"/>
      <c r="I965" s="168">
        <f>IF(G965=Precios!$EN$4,Precios!$EO$4,IF(G965=Precios!$EN$5,Precios!$EO$5,IF(G965=Precios!$EN$6,Precios!$EO$6,IF(G965=Precios!$EN$7,Precios!$EO$7,IF(G965=Precios!$EN$8,Precios!$EO$8,IF(G965=Precios!$EN$9,Precios!$EO$9,IF(G965=Precios!$EN$10,Precios!$EO$10,IF(G965=Precios!$EN$11,Precios!$EO$11,IF(G965=Precios!$EN$12,Precios!$EO$12,IF(G965=Precios!$EN$1173,Precios!$EO$1173,IF(G965=Precios!$EN$14,Precios!$EO$14,IF(G965=Precios!$EN$15,Precios!$EO$15,IF(G965=Precios!$EN$16,Precios!$EO$16,IF(G965=Precios!$EN$17,Precios!$EO$17,IF(G965=Precios!$EN$18,Precios!$EO$18,0)))))))))))))))</f>
        <v>0</v>
      </c>
      <c r="J965" s="50"/>
      <c r="K965" s="169">
        <f>+IF(J965=1,I965,IF(J965=2,I965*(1-Precios!$ET$3),0))</f>
        <v>0</v>
      </c>
      <c r="L965" s="169">
        <f t="shared" si="65"/>
        <v>0</v>
      </c>
      <c r="M965" s="49"/>
      <c r="N965" s="43"/>
      <c r="O965" s="43"/>
      <c r="P965" s="43"/>
      <c r="Q965" s="43"/>
      <c r="R965" s="43"/>
      <c r="S965" s="43"/>
      <c r="T965" s="43"/>
      <c r="U965" s="91"/>
      <c r="V965" s="43"/>
      <c r="W965" s="43"/>
      <c r="X965" s="43"/>
      <c r="Y965" s="38">
        <f>IF(G965=Precios!$EN$4,Precios!$EQ$4,IF(G965=Precios!$EN$5,Precios!$EQ$5,IF(G965=Precios!$EN$6,Precios!$EQ$6,IF(G965=Precios!$EN$7,Precios!$EQ$7,IF(G965=Precios!$EN$8,Precios!$EQ$8,IF(G965=Precios!$EN$9,Precios!$EQ$9,IF(G965=Precios!$EN$10,Precios!$EQ$10,IF(G965=Precios!$EN$11,Precios!$EQ$11,IF(G965=Precios!$EN$12,Precios!$EQ$12,IF(G965=Precios!$EN$1173,Precios!$EQ$1173,IF(G965=Precios!$EN$14,Precios!$EQ$14,IF(G965=Precios!$EN$15,Precios!$EQ$15,IF(G965=Precios!$EN$16,Precios!$EQ$16,IF(G965=Precios!$EN$17,Precios!$EQ$17,IF(G965=Precios!$EN$18,Precios!$EQ$18,0)))))))))))))))*H965</f>
        <v>0</v>
      </c>
      <c r="Z965" s="46"/>
      <c r="AA965" s="271"/>
    </row>
    <row r="966" spans="1:27" x14ac:dyDescent="0.25">
      <c r="A966" s="234"/>
      <c r="B966" s="40"/>
      <c r="C966" s="41"/>
      <c r="D966" s="42"/>
      <c r="E966" s="42"/>
      <c r="F966" s="42"/>
      <c r="G966" s="48"/>
      <c r="H966" s="50"/>
      <c r="I966" s="168">
        <f>IF(G966=Precios!$EN$4,Precios!$EO$4,IF(G966=Precios!$EN$5,Precios!$EO$5,IF(G966=Precios!$EN$6,Precios!$EO$6,IF(G966=Precios!$EN$7,Precios!$EO$7,IF(G966=Precios!$EN$8,Precios!$EO$8,IF(G966=Precios!$EN$9,Precios!$EO$9,IF(G966=Precios!$EN$10,Precios!$EO$10,IF(G966=Precios!$EN$11,Precios!$EO$11,IF(G966=Precios!$EN$12,Precios!$EO$12,IF(G966=Precios!$EN$1173,Precios!$EO$1173,IF(G966=Precios!$EN$14,Precios!$EO$14,IF(G966=Precios!$EN$15,Precios!$EO$15,IF(G966=Precios!$EN$16,Precios!$EO$16,IF(G966=Precios!$EN$17,Precios!$EO$17,IF(G966=Precios!$EN$18,Precios!$EO$18,0)))))))))))))))</f>
        <v>0</v>
      </c>
      <c r="J966" s="50"/>
      <c r="K966" s="169">
        <f>+IF(J966=1,I966,IF(J966=2,I966*(1-Precios!$ET$3),0))</f>
        <v>0</v>
      </c>
      <c r="L966" s="169">
        <f t="shared" si="65"/>
        <v>0</v>
      </c>
      <c r="M966" s="49"/>
      <c r="N966" s="43"/>
      <c r="O966" s="43"/>
      <c r="P966" s="43"/>
      <c r="Q966" s="43"/>
      <c r="R966" s="43"/>
      <c r="S966" s="43"/>
      <c r="T966" s="43"/>
      <c r="U966" s="91"/>
      <c r="V966" s="43"/>
      <c r="W966" s="43"/>
      <c r="X966" s="43"/>
      <c r="Y966" s="38">
        <f>IF(G966=Precios!$EN$4,Precios!$EQ$4,IF(G966=Precios!$EN$5,Precios!$EQ$5,IF(G966=Precios!$EN$6,Precios!$EQ$6,IF(G966=Precios!$EN$7,Precios!$EQ$7,IF(G966=Precios!$EN$8,Precios!$EQ$8,IF(G966=Precios!$EN$9,Precios!$EQ$9,IF(G966=Precios!$EN$10,Precios!$EQ$10,IF(G966=Precios!$EN$11,Precios!$EQ$11,IF(G966=Precios!$EN$12,Precios!$EQ$12,IF(G966=Precios!$EN$1173,Precios!$EQ$1173,IF(G966=Precios!$EN$14,Precios!$EQ$14,IF(G966=Precios!$EN$15,Precios!$EQ$15,IF(G966=Precios!$EN$16,Precios!$EQ$16,IF(G966=Precios!$EN$17,Precios!$EQ$17,IF(G966=Precios!$EN$18,Precios!$EQ$18,0)))))))))))))))*H966</f>
        <v>0</v>
      </c>
      <c r="Z966" s="46"/>
      <c r="AA966" s="271"/>
    </row>
    <row r="967" spans="1:27" ht="15.75" thickBot="1" x14ac:dyDescent="0.3">
      <c r="A967" s="236"/>
      <c r="B967" s="237"/>
      <c r="C967" s="247"/>
      <c r="D967" s="239"/>
      <c r="E967" s="239"/>
      <c r="F967" s="239"/>
      <c r="G967" s="240"/>
      <c r="H967" s="241"/>
      <c r="I967" s="242">
        <f>IF(G967=Precios!$EN$4,Precios!$EO$4,IF(G967=Precios!$EN$5,Precios!$EO$5,IF(G967=Precios!$EN$6,Precios!$EO$6,IF(G967=Precios!$EN$7,Precios!$EO$7,IF(G967=Precios!$EN$8,Precios!$EO$8,IF(G967=Precios!$EN$9,Precios!$EO$9,IF(G967=Precios!$EN$10,Precios!$EO$10,IF(G967=Precios!$EN$11,Precios!$EO$11,IF(G967=Precios!$EN$12,Precios!$EO$12,IF(G967=Precios!$EN$1173,Precios!$EO$1173,IF(G967=Precios!$EN$14,Precios!$EO$14,IF(G967=Precios!$EN$15,Precios!$EO$15,IF(G967=Precios!$EN$16,Precios!$EO$16,IF(G967=Precios!$EN$17,Precios!$EO$17,IF(G967=Precios!$EN$18,Precios!$EO$18,0)))))))))))))))</f>
        <v>0</v>
      </c>
      <c r="J967" s="241"/>
      <c r="K967" s="243">
        <f>+IF(J967=1,I967,IF(J967=2,I967*(1-Precios!$ET$3),0))</f>
        <v>0</v>
      </c>
      <c r="L967" s="243">
        <f t="shared" si="65"/>
        <v>0</v>
      </c>
      <c r="M967" s="272"/>
      <c r="N967" s="273"/>
      <c r="O967" s="273"/>
      <c r="P967" s="273"/>
      <c r="Q967" s="273"/>
      <c r="R967" s="273"/>
      <c r="S967" s="273"/>
      <c r="T967" s="273"/>
      <c r="U967" s="274"/>
      <c r="V967" s="273"/>
      <c r="W967" s="273"/>
      <c r="X967" s="273"/>
      <c r="Y967" s="281">
        <f>IF(G967=Precios!$EN$4,Precios!$EQ$4,IF(G967=Precios!$EN$5,Precios!$EQ$5,IF(G967=Precios!$EN$6,Precios!$EQ$6,IF(G967=Precios!$EN$7,Precios!$EQ$7,IF(G967=Precios!$EN$8,Precios!$EQ$8,IF(G967=Precios!$EN$9,Precios!$EQ$9,IF(G967=Precios!$EN$10,Precios!$EQ$10,IF(G967=Precios!$EN$11,Precios!$EQ$11,IF(G967=Precios!$EN$12,Precios!$EQ$12,IF(G967=Precios!$EN$1173,Precios!$EQ$1173,IF(G967=Precios!$EN$14,Precios!$EQ$14,IF(G967=Precios!$EN$15,Precios!$EQ$15,IF(G967=Precios!$EN$16,Precios!$EQ$16,IF(G967=Precios!$EN$17,Precios!$EQ$17,IF(G967=Precios!$EN$18,Precios!$EQ$18,0)))))))))))))))*H967</f>
        <v>0</v>
      </c>
      <c r="Z967" s="275"/>
      <c r="AA967" s="276"/>
    </row>
    <row r="968" spans="1:27" x14ac:dyDescent="0.25">
      <c r="A968" s="225"/>
      <c r="B968" s="226"/>
      <c r="C968" s="227"/>
      <c r="D968" s="228"/>
      <c r="E968" s="228"/>
      <c r="F968" s="228"/>
      <c r="G968" s="230"/>
      <c r="H968" s="231"/>
      <c r="I968" s="232">
        <f>IF(G968=Precios!$EN$4,Precios!$EO$4,IF(G968=Precios!$EN$5,Precios!$EO$5,IF(G968=Precios!$EN$6,Precios!$EO$6,IF(G968=Precios!$EN$7,Precios!$EO$7,IF(G968=Precios!$EN$8,Precios!$EO$8,IF(G968=Precios!$EN$9,Precios!$EO$9,IF(G968=Precios!$EN$10,Precios!$EO$10,IF(G968=Precios!$EN$11,Precios!$EO$11,IF(G968=Precios!$EN$12,Precios!$EO$12,IF(G968=Precios!$EN$1173,Precios!$EO$1173,IF(G968=Precios!$EN$14,Precios!$EO$14,IF(G968=Precios!$EN$15,Precios!$EO$15,IF(G968=Precios!$EN$16,Precios!$EO$16,IF(G968=Precios!$EN$17,Precios!$EO$17,IF(G968=Precios!$EN$18,Precios!$EO$18,0)))))))))))))))</f>
        <v>0</v>
      </c>
      <c r="J968" s="230"/>
      <c r="K968" s="233">
        <f>+IF(J968=1,I968,IF(J968=2,I968*(1-Precios!$ET$3),0))</f>
        <v>0</v>
      </c>
      <c r="L968" s="233">
        <f t="shared" si="65"/>
        <v>0</v>
      </c>
      <c r="M968" s="259">
        <f>+SUM(L968:L972)</f>
        <v>0</v>
      </c>
      <c r="N968" s="260">
        <f>+M968+P968+R968+S968</f>
        <v>0</v>
      </c>
      <c r="O968" s="261">
        <f>+IF(J968=1,N968*$O$917,0)</f>
        <v>0</v>
      </c>
      <c r="P968" s="262"/>
      <c r="Q968" s="263">
        <f>+N968-SUM(O968:P968)</f>
        <v>0</v>
      </c>
      <c r="R968" s="262"/>
      <c r="S968" s="262"/>
      <c r="T968" s="262"/>
      <c r="U968" s="264" t="e">
        <f>+(+O968+#REF!)/M968</f>
        <v>#REF!</v>
      </c>
      <c r="V968" s="265">
        <f>+Q968-SUM(R968:T968)</f>
        <v>0</v>
      </c>
      <c r="W968" s="266">
        <f>IF(J968=2,V968,0)</f>
        <v>0</v>
      </c>
      <c r="X968" s="267">
        <f>IF(J968=1,V968,0)</f>
        <v>0</v>
      </c>
      <c r="Y968" s="268">
        <f>IF(G968=Precios!$EN$4,Precios!$EQ$4,IF(G968=Precios!$EN$5,Precios!$EQ$5,IF(G968=Precios!$EN$6,Precios!$EQ$6,IF(G968=Precios!$EN$7,Precios!$EQ$7,IF(G968=Precios!$EN$8,Precios!$EQ$8,IF(G968=Precios!$EN$9,Precios!$EQ$9,IF(G968=Precios!$EN$10,Precios!$EQ$10,IF(G968=Precios!$EN$11,Precios!$EQ$11,IF(G968=Precios!$EN$12,Precios!$EQ$12,IF(G968=Precios!$EN$1173,Precios!$EQ$1173,IF(G968=Precios!$EN$14,Precios!$EQ$14,IF(G968=Precios!$EN$15,Precios!$EQ$15,IF(G968=Precios!$EN$16,Precios!$EQ$16,IF(G968=Precios!$EN$17,Precios!$EQ$17,IF(G968=Precios!$EN$18,Precios!$EQ$18,0)))))))))))))))*H968</f>
        <v>0</v>
      </c>
      <c r="Z968" s="269">
        <f>+V968-SUM(Y968:Y972)</f>
        <v>0</v>
      </c>
      <c r="AA968" s="270" t="e">
        <f>+Z968/M968</f>
        <v>#DIV/0!</v>
      </c>
    </row>
    <row r="969" spans="1:27" x14ac:dyDescent="0.25">
      <c r="A969" s="234"/>
      <c r="B969" s="40"/>
      <c r="C969" s="41"/>
      <c r="D969" s="42"/>
      <c r="E969" s="42"/>
      <c r="F969" s="42"/>
      <c r="G969" s="48"/>
      <c r="H969" s="50"/>
      <c r="I969" s="168">
        <f>IF(G969=Precios!$EN$4,Precios!$EO$4,IF(G969=Precios!$EN$5,Precios!$EO$5,IF(G969=Precios!$EN$6,Precios!$EO$6,IF(G969=Precios!$EN$7,Precios!$EO$7,IF(G969=Precios!$EN$8,Precios!$EO$8,IF(G969=Precios!$EN$9,Precios!$EO$9,IF(G969=Precios!$EN$10,Precios!$EO$10,IF(G969=Precios!$EN$11,Precios!$EO$11,IF(G969=Precios!$EN$12,Precios!$EO$12,IF(G969=Precios!$EN$1173,Precios!$EO$1173,IF(G969=Precios!$EN$14,Precios!$EO$14,IF(G969=Precios!$EN$15,Precios!$EO$15,IF(G969=Precios!$EN$16,Precios!$EO$16,IF(G969=Precios!$EN$17,Precios!$EO$17,IF(G969=Precios!$EN$18,Precios!$EO$18,0)))))))))))))))</f>
        <v>0</v>
      </c>
      <c r="J969" s="50"/>
      <c r="K969" s="169">
        <f>+IF(J969=1,I969,IF(J969=2,I969*(1-Precios!$ET$3),0))</f>
        <v>0</v>
      </c>
      <c r="L969" s="169">
        <f t="shared" si="65"/>
        <v>0</v>
      </c>
      <c r="M969" s="49"/>
      <c r="N969" s="43"/>
      <c r="O969" s="43"/>
      <c r="P969" s="43"/>
      <c r="Q969" s="43"/>
      <c r="R969" s="43"/>
      <c r="S969" s="43"/>
      <c r="T969" s="43"/>
      <c r="U969" s="91"/>
      <c r="V969" s="43"/>
      <c r="W969" s="43"/>
      <c r="X969" s="43"/>
      <c r="Y969" s="38">
        <f>IF(G969=Precios!$EN$4,Precios!$EQ$4,IF(G969=Precios!$EN$5,Precios!$EQ$5,IF(G969=Precios!$EN$6,Precios!$EQ$6,IF(G969=Precios!$EN$7,Precios!$EQ$7,IF(G969=Precios!$EN$8,Precios!$EQ$8,IF(G969=Precios!$EN$9,Precios!$EQ$9,IF(G969=Precios!$EN$10,Precios!$EQ$10,IF(G969=Precios!$EN$11,Precios!$EQ$11,IF(G969=Precios!$EN$12,Precios!$EQ$12,IF(G969=Precios!$EN$1173,Precios!$EQ$1173,IF(G969=Precios!$EN$14,Precios!$EQ$14,IF(G969=Precios!$EN$15,Precios!$EQ$15,IF(G969=Precios!$EN$16,Precios!$EQ$16,IF(G969=Precios!$EN$17,Precios!$EQ$17,IF(G969=Precios!$EN$18,Precios!$EQ$18,0)))))))))))))))*H969</f>
        <v>0</v>
      </c>
      <c r="Z969" s="46"/>
      <c r="AA969" s="271"/>
    </row>
    <row r="970" spans="1:27" x14ac:dyDescent="0.25">
      <c r="A970" s="234"/>
      <c r="B970" s="40"/>
      <c r="C970" s="41"/>
      <c r="D970" s="42"/>
      <c r="E970" s="42"/>
      <c r="F970" s="42"/>
      <c r="G970" s="48"/>
      <c r="H970" s="50"/>
      <c r="I970" s="168">
        <f>IF(G970=Precios!$EN$4,Precios!$EO$4,IF(G970=Precios!$EN$5,Precios!$EO$5,IF(G970=Precios!$EN$6,Precios!$EO$6,IF(G970=Precios!$EN$7,Precios!$EO$7,IF(G970=Precios!$EN$8,Precios!$EO$8,IF(G970=Precios!$EN$9,Precios!$EO$9,IF(G970=Precios!$EN$10,Precios!$EO$10,IF(G970=Precios!$EN$11,Precios!$EO$11,IF(G970=Precios!$EN$12,Precios!$EO$12,IF(G970=Precios!$EN$1173,Precios!$EO$1173,IF(G970=Precios!$EN$14,Precios!$EO$14,IF(G970=Precios!$EN$15,Precios!$EO$15,IF(G970=Precios!$EN$16,Precios!$EO$16,IF(G970=Precios!$EN$17,Precios!$EO$17,IF(G970=Precios!$EN$18,Precios!$EO$18,0)))))))))))))))</f>
        <v>0</v>
      </c>
      <c r="J970" s="50"/>
      <c r="K970" s="169">
        <f>+IF(J970=1,I970,IF(J970=2,I970*(1-Precios!$ET$3),0))</f>
        <v>0</v>
      </c>
      <c r="L970" s="169">
        <f t="shared" si="65"/>
        <v>0</v>
      </c>
      <c r="M970" s="49"/>
      <c r="N970" s="43"/>
      <c r="O970" s="43"/>
      <c r="P970" s="43"/>
      <c r="Q970" s="43"/>
      <c r="R970" s="43"/>
      <c r="S970" s="43"/>
      <c r="T970" s="43"/>
      <c r="U970" s="91"/>
      <c r="V970" s="43"/>
      <c r="W970" s="43"/>
      <c r="X970" s="43"/>
      <c r="Y970" s="38">
        <f>IF(G970=Precios!$EN$4,Precios!$EQ$4,IF(G970=Precios!$EN$5,Precios!$EQ$5,IF(G970=Precios!$EN$6,Precios!$EQ$6,IF(G970=Precios!$EN$7,Precios!$EQ$7,IF(G970=Precios!$EN$8,Precios!$EQ$8,IF(G970=Precios!$EN$9,Precios!$EQ$9,IF(G970=Precios!$EN$10,Precios!$EQ$10,IF(G970=Precios!$EN$11,Precios!$EQ$11,IF(G970=Precios!$EN$12,Precios!$EQ$12,IF(G970=Precios!$EN$1173,Precios!$EQ$1173,IF(G970=Precios!$EN$14,Precios!$EQ$14,IF(G970=Precios!$EN$15,Precios!$EQ$15,IF(G970=Precios!$EN$16,Precios!$EQ$16,IF(G970=Precios!$EN$17,Precios!$EQ$17,IF(G970=Precios!$EN$18,Precios!$EQ$18,0)))))))))))))))*H970</f>
        <v>0</v>
      </c>
      <c r="Z970" s="46"/>
      <c r="AA970" s="271"/>
    </row>
    <row r="971" spans="1:27" x14ac:dyDescent="0.25">
      <c r="A971" s="234"/>
      <c r="B971" s="40"/>
      <c r="C971" s="41"/>
      <c r="D971" s="42"/>
      <c r="E971" s="42"/>
      <c r="F971" s="42"/>
      <c r="G971" s="48"/>
      <c r="H971" s="50"/>
      <c r="I971" s="168">
        <f>IF(G971=Precios!$EN$4,Precios!$EO$4,IF(G971=Precios!$EN$5,Precios!$EO$5,IF(G971=Precios!$EN$6,Precios!$EO$6,IF(G971=Precios!$EN$7,Precios!$EO$7,IF(G971=Precios!$EN$8,Precios!$EO$8,IF(G971=Precios!$EN$9,Precios!$EO$9,IF(G971=Precios!$EN$10,Precios!$EO$10,IF(G971=Precios!$EN$11,Precios!$EO$11,IF(G971=Precios!$EN$12,Precios!$EO$12,IF(G971=Precios!$EN$1173,Precios!$EO$1173,IF(G971=Precios!$EN$14,Precios!$EO$14,IF(G971=Precios!$EN$15,Precios!$EO$15,IF(G971=Precios!$EN$16,Precios!$EO$16,IF(G971=Precios!$EN$17,Precios!$EO$17,IF(G971=Precios!$EN$18,Precios!$EO$18,0)))))))))))))))</f>
        <v>0</v>
      </c>
      <c r="J971" s="50"/>
      <c r="K971" s="169">
        <f>+IF(J971=1,I971,IF(J971=2,I971*(1-Precios!$ET$3),0))</f>
        <v>0</v>
      </c>
      <c r="L971" s="169">
        <f t="shared" si="65"/>
        <v>0</v>
      </c>
      <c r="M971" s="49"/>
      <c r="N971" s="43"/>
      <c r="O971" s="43"/>
      <c r="P971" s="43"/>
      <c r="Q971" s="43"/>
      <c r="R971" s="43"/>
      <c r="S971" s="43"/>
      <c r="T971" s="43"/>
      <c r="U971" s="91"/>
      <c r="V971" s="43"/>
      <c r="W971" s="43"/>
      <c r="X971" s="43"/>
      <c r="Y971" s="38">
        <f>IF(G971=Precios!$EN$4,Precios!$EQ$4,IF(G971=Precios!$EN$5,Precios!$EQ$5,IF(G971=Precios!$EN$6,Precios!$EQ$6,IF(G971=Precios!$EN$7,Precios!$EQ$7,IF(G971=Precios!$EN$8,Precios!$EQ$8,IF(G971=Precios!$EN$9,Precios!$EQ$9,IF(G971=Precios!$EN$10,Precios!$EQ$10,IF(G971=Precios!$EN$11,Precios!$EQ$11,IF(G971=Precios!$EN$12,Precios!$EQ$12,IF(G971=Precios!$EN$1173,Precios!$EQ$1173,IF(G971=Precios!$EN$14,Precios!$EQ$14,IF(G971=Precios!$EN$15,Precios!$EQ$15,IF(G971=Precios!$EN$16,Precios!$EQ$16,IF(G971=Precios!$EN$17,Precios!$EQ$17,IF(G971=Precios!$EN$18,Precios!$EQ$18,0)))))))))))))))*H971</f>
        <v>0</v>
      </c>
      <c r="Z971" s="46"/>
      <c r="AA971" s="271"/>
    </row>
    <row r="972" spans="1:27" ht="15.75" thickBot="1" x14ac:dyDescent="0.3">
      <c r="A972" s="236"/>
      <c r="B972" s="237"/>
      <c r="C972" s="247"/>
      <c r="D972" s="239"/>
      <c r="E972" s="239"/>
      <c r="F972" s="239"/>
      <c r="G972" s="240"/>
      <c r="H972" s="241"/>
      <c r="I972" s="242">
        <f>IF(G972=Precios!$EN$4,Precios!$EO$4,IF(G972=Precios!$EN$5,Precios!$EO$5,IF(G972=Precios!$EN$6,Precios!$EO$6,IF(G972=Precios!$EN$7,Precios!$EO$7,IF(G972=Precios!$EN$8,Precios!$EO$8,IF(G972=Precios!$EN$9,Precios!$EO$9,IF(G972=Precios!$EN$10,Precios!$EO$10,IF(G972=Precios!$EN$11,Precios!$EO$11,IF(G972=Precios!$EN$12,Precios!$EO$12,IF(G972=Precios!$EN$1173,Precios!$EO$1173,IF(G972=Precios!$EN$14,Precios!$EO$14,IF(G972=Precios!$EN$15,Precios!$EO$15,IF(G972=Precios!$EN$16,Precios!$EO$16,IF(G972=Precios!$EN$17,Precios!$EO$17,IF(G972=Precios!$EN$18,Precios!$EO$18,0)))))))))))))))</f>
        <v>0</v>
      </c>
      <c r="J972" s="241"/>
      <c r="K972" s="243">
        <f>+IF(J972=1,I972,IF(J972=2,I972*(1-Precios!$ET$3),0))</f>
        <v>0</v>
      </c>
      <c r="L972" s="243">
        <f t="shared" si="65"/>
        <v>0</v>
      </c>
      <c r="M972" s="272"/>
      <c r="N972" s="273"/>
      <c r="O972" s="273"/>
      <c r="P972" s="273"/>
      <c r="Q972" s="273"/>
      <c r="R972" s="273"/>
      <c r="S972" s="273"/>
      <c r="T972" s="273"/>
      <c r="U972" s="274"/>
      <c r="V972" s="273"/>
      <c r="W972" s="273"/>
      <c r="X972" s="273"/>
      <c r="Y972" s="281">
        <f>IF(G972=Precios!$EN$4,Precios!$EQ$4,IF(G972=Precios!$EN$5,Precios!$EQ$5,IF(G972=Precios!$EN$6,Precios!$EQ$6,IF(G972=Precios!$EN$7,Precios!$EQ$7,IF(G972=Precios!$EN$8,Precios!$EQ$8,IF(G972=Precios!$EN$9,Precios!$EQ$9,IF(G972=Precios!$EN$10,Precios!$EQ$10,IF(G972=Precios!$EN$11,Precios!$EQ$11,IF(G972=Precios!$EN$12,Precios!$EQ$12,IF(G972=Precios!$EN$1173,Precios!$EQ$1173,IF(G972=Precios!$EN$14,Precios!$EQ$14,IF(G972=Precios!$EN$15,Precios!$EQ$15,IF(G972=Precios!$EN$16,Precios!$EQ$16,IF(G972=Precios!$EN$17,Precios!$EQ$17,IF(G972=Precios!$EN$18,Precios!$EQ$18,0)))))))))))))))*H972</f>
        <v>0</v>
      </c>
      <c r="Z972" s="275"/>
      <c r="AA972" s="276"/>
    </row>
    <row r="973" spans="1:27" x14ac:dyDescent="0.25">
      <c r="A973" s="225"/>
      <c r="B973" s="226"/>
      <c r="C973" s="227"/>
      <c r="D973" s="228"/>
      <c r="E973" s="228"/>
      <c r="F973" s="228"/>
      <c r="G973" s="230"/>
      <c r="H973" s="231"/>
      <c r="I973" s="232">
        <f>IF(G973=Precios!$EN$4,Precios!$EO$4,IF(G973=Precios!$EN$5,Precios!$EO$5,IF(G973=Precios!$EN$6,Precios!$EO$6,IF(G973=Precios!$EN$7,Precios!$EO$7,IF(G973=Precios!$EN$8,Precios!$EO$8,IF(G973=Precios!$EN$9,Precios!$EO$9,IF(G973=Precios!$EN$10,Precios!$EO$10,IF(G973=Precios!$EN$11,Precios!$EO$11,IF(G973=Precios!$EN$12,Precios!$EO$12,IF(G973=Precios!$EN$1173,Precios!$EO$1173,IF(G973=Precios!$EN$14,Precios!$EO$14,IF(G973=Precios!$EN$15,Precios!$EO$15,IF(G973=Precios!$EN$16,Precios!$EO$16,IF(G973=Precios!$EN$17,Precios!$EO$17,IF(G973=Precios!$EN$18,Precios!$EO$18,0)))))))))))))))</f>
        <v>0</v>
      </c>
      <c r="J973" s="230"/>
      <c r="K973" s="233">
        <f>+IF(J973=1,I973,IF(J973=2,I973*(1-Precios!$ET$3),0))</f>
        <v>0</v>
      </c>
      <c r="L973" s="233">
        <f t="shared" ref="L973:L982" si="66">H973*K973</f>
        <v>0</v>
      </c>
      <c r="M973" s="259">
        <f>+SUM(L973:L977)</f>
        <v>0</v>
      </c>
      <c r="N973" s="260">
        <f>+M973+P973+R973+S973</f>
        <v>0</v>
      </c>
      <c r="O973" s="261">
        <f>+IF(J973=1,N973*$O$917,0)</f>
        <v>0</v>
      </c>
      <c r="P973" s="262"/>
      <c r="Q973" s="263">
        <f>+N973-SUM(O973:P973)</f>
        <v>0</v>
      </c>
      <c r="R973" s="262"/>
      <c r="S973" s="262"/>
      <c r="T973" s="262"/>
      <c r="U973" s="264" t="e">
        <f>+(+O973+#REF!)/M973</f>
        <v>#REF!</v>
      </c>
      <c r="V973" s="265">
        <f>+Q973-SUM(R973:T973)</f>
        <v>0</v>
      </c>
      <c r="W973" s="266">
        <f>IF(J973=2,V973,0)</f>
        <v>0</v>
      </c>
      <c r="X973" s="267">
        <f>IF(J973=1,V973,0)</f>
        <v>0</v>
      </c>
      <c r="Y973" s="268">
        <f>IF(G973=Precios!$EN$4,Precios!$EQ$4,IF(G973=Precios!$EN$5,Precios!$EQ$5,IF(G973=Precios!$EN$6,Precios!$EQ$6,IF(G973=Precios!$EN$7,Precios!$EQ$7,IF(G973=Precios!$EN$8,Precios!$EQ$8,IF(G973=Precios!$EN$9,Precios!$EQ$9,IF(G973=Precios!$EN$10,Precios!$EQ$10,IF(G973=Precios!$EN$11,Precios!$EQ$11,IF(G973=Precios!$EN$12,Precios!$EQ$12,IF(G973=Precios!$EN$1173,Precios!$EQ$1173,IF(G973=Precios!$EN$14,Precios!$EQ$14,IF(G973=Precios!$EN$15,Precios!$EQ$15,IF(G973=Precios!$EN$16,Precios!$EQ$16,IF(G973=Precios!$EN$17,Precios!$EQ$17,IF(G973=Precios!$EN$18,Precios!$EQ$18,0)))))))))))))))*H973</f>
        <v>0</v>
      </c>
      <c r="Z973" s="269">
        <f>+V973-SUM(Y973:Y977)</f>
        <v>0</v>
      </c>
      <c r="AA973" s="270" t="e">
        <f>+Z973/M973</f>
        <v>#DIV/0!</v>
      </c>
    </row>
    <row r="974" spans="1:27" x14ac:dyDescent="0.25">
      <c r="A974" s="234"/>
      <c r="B974" s="40"/>
      <c r="C974" s="41"/>
      <c r="D974" s="42"/>
      <c r="E974" s="42"/>
      <c r="F974" s="42"/>
      <c r="G974" s="48"/>
      <c r="H974" s="50"/>
      <c r="I974" s="168">
        <f>IF(G974=Precios!$EN$4,Precios!$EO$4,IF(G974=Precios!$EN$5,Precios!$EO$5,IF(G974=Precios!$EN$6,Precios!$EO$6,IF(G974=Precios!$EN$7,Precios!$EO$7,IF(G974=Precios!$EN$8,Precios!$EO$8,IF(G974=Precios!$EN$9,Precios!$EO$9,IF(G974=Precios!$EN$10,Precios!$EO$10,IF(G974=Precios!$EN$11,Precios!$EO$11,IF(G974=Precios!$EN$12,Precios!$EO$12,IF(G974=Precios!$EN$1173,Precios!$EO$1173,IF(G974=Precios!$EN$14,Precios!$EO$14,IF(G974=Precios!$EN$15,Precios!$EO$15,IF(G974=Precios!$EN$16,Precios!$EO$16,IF(G974=Precios!$EN$17,Precios!$EO$17,IF(G974=Precios!$EN$18,Precios!$EO$18,0)))))))))))))))</f>
        <v>0</v>
      </c>
      <c r="J974" s="50"/>
      <c r="K974" s="169">
        <f>+IF(J974=1,I974,IF(J974=2,I974*(1-Precios!$ET$3),0))</f>
        <v>0</v>
      </c>
      <c r="L974" s="169">
        <f t="shared" si="66"/>
        <v>0</v>
      </c>
      <c r="M974" s="49"/>
      <c r="N974" s="43"/>
      <c r="O974" s="43"/>
      <c r="P974" s="43"/>
      <c r="Q974" s="43"/>
      <c r="R974" s="43"/>
      <c r="S974" s="43"/>
      <c r="T974" s="43"/>
      <c r="U974" s="91"/>
      <c r="V974" s="43"/>
      <c r="W974" s="43"/>
      <c r="X974" s="43"/>
      <c r="Y974" s="38">
        <f>IF(G974=Precios!$EN$4,Precios!$EQ$4,IF(G974=Precios!$EN$5,Precios!$EQ$5,IF(G974=Precios!$EN$6,Precios!$EQ$6,IF(G974=Precios!$EN$7,Precios!$EQ$7,IF(G974=Precios!$EN$8,Precios!$EQ$8,IF(G974=Precios!$EN$9,Precios!$EQ$9,IF(G974=Precios!$EN$10,Precios!$EQ$10,IF(G974=Precios!$EN$11,Precios!$EQ$11,IF(G974=Precios!$EN$12,Precios!$EQ$12,IF(G974=Precios!$EN$1173,Precios!$EQ$1173,IF(G974=Precios!$EN$14,Precios!$EQ$14,IF(G974=Precios!$EN$15,Precios!$EQ$15,IF(G974=Precios!$EN$16,Precios!$EQ$16,IF(G974=Precios!$EN$17,Precios!$EQ$17,IF(G974=Precios!$EN$18,Precios!$EQ$18,0)))))))))))))))*H974</f>
        <v>0</v>
      </c>
      <c r="Z974" s="46"/>
      <c r="AA974" s="271"/>
    </row>
    <row r="975" spans="1:27" x14ac:dyDescent="0.25">
      <c r="A975" s="234"/>
      <c r="B975" s="40"/>
      <c r="C975" s="41"/>
      <c r="D975" s="42"/>
      <c r="E975" s="42"/>
      <c r="F975" s="42"/>
      <c r="G975" s="48"/>
      <c r="H975" s="50"/>
      <c r="I975" s="168">
        <f>IF(G975=Precios!$EN$4,Precios!$EO$4,IF(G975=Precios!$EN$5,Precios!$EO$5,IF(G975=Precios!$EN$6,Precios!$EO$6,IF(G975=Precios!$EN$7,Precios!$EO$7,IF(G975=Precios!$EN$8,Precios!$EO$8,IF(G975=Precios!$EN$9,Precios!$EO$9,IF(G975=Precios!$EN$10,Precios!$EO$10,IF(G975=Precios!$EN$11,Precios!$EO$11,IF(G975=Precios!$EN$12,Precios!$EO$12,IF(G975=Precios!$EN$1173,Precios!$EO$1173,IF(G975=Precios!$EN$14,Precios!$EO$14,IF(G975=Precios!$EN$15,Precios!$EO$15,IF(G975=Precios!$EN$16,Precios!$EO$16,IF(G975=Precios!$EN$17,Precios!$EO$17,IF(G975=Precios!$EN$18,Precios!$EO$18,0)))))))))))))))</f>
        <v>0</v>
      </c>
      <c r="J975" s="50"/>
      <c r="K975" s="169">
        <f>+IF(J975=1,I975,IF(J975=2,I975*(1-Precios!$ET$3),0))</f>
        <v>0</v>
      </c>
      <c r="L975" s="169">
        <f t="shared" si="66"/>
        <v>0</v>
      </c>
      <c r="M975" s="49"/>
      <c r="N975" s="43"/>
      <c r="O975" s="43"/>
      <c r="P975" s="43"/>
      <c r="Q975" s="43"/>
      <c r="R975" s="43"/>
      <c r="S975" s="43"/>
      <c r="T975" s="43"/>
      <c r="U975" s="91"/>
      <c r="V975" s="43"/>
      <c r="W975" s="43"/>
      <c r="X975" s="43"/>
      <c r="Y975" s="38">
        <f>IF(G975=Precios!$EN$4,Precios!$EQ$4,IF(G975=Precios!$EN$5,Precios!$EQ$5,IF(G975=Precios!$EN$6,Precios!$EQ$6,IF(G975=Precios!$EN$7,Precios!$EQ$7,IF(G975=Precios!$EN$8,Precios!$EQ$8,IF(G975=Precios!$EN$9,Precios!$EQ$9,IF(G975=Precios!$EN$10,Precios!$EQ$10,IF(G975=Precios!$EN$11,Precios!$EQ$11,IF(G975=Precios!$EN$12,Precios!$EQ$12,IF(G975=Precios!$EN$1173,Precios!$EQ$1173,IF(G975=Precios!$EN$14,Precios!$EQ$14,IF(G975=Precios!$EN$15,Precios!$EQ$15,IF(G975=Precios!$EN$16,Precios!$EQ$16,IF(G975=Precios!$EN$17,Precios!$EQ$17,IF(G975=Precios!$EN$18,Precios!$EQ$18,0)))))))))))))))*H975</f>
        <v>0</v>
      </c>
      <c r="Z975" s="46"/>
      <c r="AA975" s="271"/>
    </row>
    <row r="976" spans="1:27" x14ac:dyDescent="0.25">
      <c r="A976" s="234"/>
      <c r="B976" s="40"/>
      <c r="C976" s="41"/>
      <c r="D976" s="42"/>
      <c r="E976" s="42"/>
      <c r="F976" s="42"/>
      <c r="G976" s="48"/>
      <c r="H976" s="50"/>
      <c r="I976" s="168">
        <f>IF(G976=Precios!$EN$4,Precios!$EO$4,IF(G976=Precios!$EN$5,Precios!$EO$5,IF(G976=Precios!$EN$6,Precios!$EO$6,IF(G976=Precios!$EN$7,Precios!$EO$7,IF(G976=Precios!$EN$8,Precios!$EO$8,IF(G976=Precios!$EN$9,Precios!$EO$9,IF(G976=Precios!$EN$10,Precios!$EO$10,IF(G976=Precios!$EN$11,Precios!$EO$11,IF(G976=Precios!$EN$12,Precios!$EO$12,IF(G976=Precios!$EN$1173,Precios!$EO$1173,IF(G976=Precios!$EN$14,Precios!$EO$14,IF(G976=Precios!$EN$15,Precios!$EO$15,IF(G976=Precios!$EN$16,Precios!$EO$16,IF(G976=Precios!$EN$17,Precios!$EO$17,IF(G976=Precios!$EN$18,Precios!$EO$18,0)))))))))))))))</f>
        <v>0</v>
      </c>
      <c r="J976" s="50"/>
      <c r="K976" s="169">
        <f>+IF(J976=1,I976,IF(J976=2,I976*(1-Precios!$ET$3),0))</f>
        <v>0</v>
      </c>
      <c r="L976" s="169">
        <f t="shared" si="66"/>
        <v>0</v>
      </c>
      <c r="M976" s="49"/>
      <c r="N976" s="43"/>
      <c r="O976" s="43"/>
      <c r="P976" s="43"/>
      <c r="Q976" s="43"/>
      <c r="R976" s="43"/>
      <c r="S976" s="43"/>
      <c r="T976" s="43"/>
      <c r="U976" s="91"/>
      <c r="V976" s="43"/>
      <c r="W976" s="43"/>
      <c r="X976" s="43"/>
      <c r="Y976" s="38">
        <f>IF(G976=Precios!$EN$4,Precios!$EQ$4,IF(G976=Precios!$EN$5,Precios!$EQ$5,IF(G976=Precios!$EN$6,Precios!$EQ$6,IF(G976=Precios!$EN$7,Precios!$EQ$7,IF(G976=Precios!$EN$8,Precios!$EQ$8,IF(G976=Precios!$EN$9,Precios!$EQ$9,IF(G976=Precios!$EN$10,Precios!$EQ$10,IF(G976=Precios!$EN$11,Precios!$EQ$11,IF(G976=Precios!$EN$12,Precios!$EQ$12,IF(G976=Precios!$EN$1173,Precios!$EQ$1173,IF(G976=Precios!$EN$14,Precios!$EQ$14,IF(G976=Precios!$EN$15,Precios!$EQ$15,IF(G976=Precios!$EN$16,Precios!$EQ$16,IF(G976=Precios!$EN$17,Precios!$EQ$17,IF(G976=Precios!$EN$18,Precios!$EQ$18,0)))))))))))))))*H976</f>
        <v>0</v>
      </c>
      <c r="Z976" s="46"/>
      <c r="AA976" s="271"/>
    </row>
    <row r="977" spans="1:27" ht="15.75" thickBot="1" x14ac:dyDescent="0.3">
      <c r="A977" s="236"/>
      <c r="B977" s="237"/>
      <c r="C977" s="247"/>
      <c r="D977" s="239"/>
      <c r="E977" s="239"/>
      <c r="F977" s="239"/>
      <c r="G977" s="240"/>
      <c r="H977" s="241"/>
      <c r="I977" s="242">
        <f>IF(G977=Precios!$EN$4,Precios!$EO$4,IF(G977=Precios!$EN$5,Precios!$EO$5,IF(G977=Precios!$EN$6,Precios!$EO$6,IF(G977=Precios!$EN$7,Precios!$EO$7,IF(G977=Precios!$EN$8,Precios!$EO$8,IF(G977=Precios!$EN$9,Precios!$EO$9,IF(G977=Precios!$EN$10,Precios!$EO$10,IF(G977=Precios!$EN$11,Precios!$EO$11,IF(G977=Precios!$EN$12,Precios!$EO$12,IF(G977=Precios!$EN$1173,Precios!$EO$1173,IF(G977=Precios!$EN$14,Precios!$EO$14,IF(G977=Precios!$EN$15,Precios!$EO$15,IF(G977=Precios!$EN$16,Precios!$EO$16,IF(G977=Precios!$EN$17,Precios!$EO$17,IF(G977=Precios!$EN$18,Precios!$EO$18,0)))))))))))))))</f>
        <v>0</v>
      </c>
      <c r="J977" s="241"/>
      <c r="K977" s="243">
        <f>+IF(J977=1,I977,IF(J977=2,I977*(1-Precios!$ET$3),0))</f>
        <v>0</v>
      </c>
      <c r="L977" s="243">
        <f t="shared" si="66"/>
        <v>0</v>
      </c>
      <c r="M977" s="272"/>
      <c r="N977" s="273"/>
      <c r="O977" s="273"/>
      <c r="P977" s="273"/>
      <c r="Q977" s="273"/>
      <c r="R977" s="273"/>
      <c r="S977" s="273"/>
      <c r="T977" s="273"/>
      <c r="U977" s="274"/>
      <c r="V977" s="273"/>
      <c r="W977" s="273"/>
      <c r="X977" s="273"/>
      <c r="Y977" s="281">
        <f>IF(G977=Precios!$EN$4,Precios!$EQ$4,IF(G977=Precios!$EN$5,Precios!$EQ$5,IF(G977=Precios!$EN$6,Precios!$EQ$6,IF(G977=Precios!$EN$7,Precios!$EQ$7,IF(G977=Precios!$EN$8,Precios!$EQ$8,IF(G977=Precios!$EN$9,Precios!$EQ$9,IF(G977=Precios!$EN$10,Precios!$EQ$10,IF(G977=Precios!$EN$11,Precios!$EQ$11,IF(G977=Precios!$EN$12,Precios!$EQ$12,IF(G977=Precios!$EN$1173,Precios!$EQ$1173,IF(G977=Precios!$EN$14,Precios!$EQ$14,IF(G977=Precios!$EN$15,Precios!$EQ$15,IF(G977=Precios!$EN$16,Precios!$EQ$16,IF(G977=Precios!$EN$17,Precios!$EQ$17,IF(G977=Precios!$EN$18,Precios!$EQ$18,0)))))))))))))))*H977</f>
        <v>0</v>
      </c>
      <c r="Z977" s="275"/>
      <c r="AA977" s="276"/>
    </row>
    <row r="978" spans="1:27" x14ac:dyDescent="0.25">
      <c r="A978" s="225"/>
      <c r="B978" s="226"/>
      <c r="C978" s="227"/>
      <c r="D978" s="228"/>
      <c r="E978" s="228"/>
      <c r="F978" s="228"/>
      <c r="G978" s="230"/>
      <c r="H978" s="231"/>
      <c r="I978" s="232">
        <f>IF(G978=Precios!$EN$4,Precios!$EO$4,IF(G978=Precios!$EN$5,Precios!$EO$5,IF(G978=Precios!$EN$6,Precios!$EO$6,IF(G978=Precios!$EN$7,Precios!$EO$7,IF(G978=Precios!$EN$8,Precios!$EO$8,IF(G978=Precios!$EN$9,Precios!$EO$9,IF(G978=Precios!$EN$10,Precios!$EO$10,IF(G978=Precios!$EN$11,Precios!$EO$11,IF(G978=Precios!$EN$12,Precios!$EO$12,IF(G978=Precios!$EN$1173,Precios!$EO$1173,IF(G978=Precios!$EN$14,Precios!$EO$14,IF(G978=Precios!$EN$15,Precios!$EO$15,IF(G978=Precios!$EN$16,Precios!$EO$16,IF(G978=Precios!$EN$17,Precios!$EO$17,IF(G978=Precios!$EN$18,Precios!$EO$18,0)))))))))))))))</f>
        <v>0</v>
      </c>
      <c r="J978" s="230"/>
      <c r="K978" s="233">
        <f>+IF(J978=1,I978,IF(J978=2,I978*(1-Precios!$ET$3),0))</f>
        <v>0</v>
      </c>
      <c r="L978" s="233">
        <f t="shared" si="66"/>
        <v>0</v>
      </c>
      <c r="M978" s="259">
        <f>+SUM(L978:L982)</f>
        <v>0</v>
      </c>
      <c r="N978" s="260">
        <f>+M978+P978+R978+S978</f>
        <v>0</v>
      </c>
      <c r="O978" s="261">
        <f>+IF(J978=1,N978*$O$917,0)</f>
        <v>0</v>
      </c>
      <c r="P978" s="262"/>
      <c r="Q978" s="263">
        <f>+N978-SUM(O978:P978)</f>
        <v>0</v>
      </c>
      <c r="R978" s="262"/>
      <c r="S978" s="262"/>
      <c r="T978" s="262"/>
      <c r="U978" s="264" t="e">
        <f>+(+O978+#REF!)/M978</f>
        <v>#REF!</v>
      </c>
      <c r="V978" s="265">
        <f>+Q978-SUM(R978:T978)</f>
        <v>0</v>
      </c>
      <c r="W978" s="266">
        <f>IF(J978=2,V978,0)</f>
        <v>0</v>
      </c>
      <c r="X978" s="267">
        <f>IF(J978=1,V978,0)</f>
        <v>0</v>
      </c>
      <c r="Y978" s="268">
        <f>IF(G978=Precios!$EN$4,Precios!$EQ$4,IF(G978=Precios!$EN$5,Precios!$EQ$5,IF(G978=Precios!$EN$6,Precios!$EQ$6,IF(G978=Precios!$EN$7,Precios!$EQ$7,IF(G978=Precios!$EN$8,Precios!$EQ$8,IF(G978=Precios!$EN$9,Precios!$EQ$9,IF(G978=Precios!$EN$10,Precios!$EQ$10,IF(G978=Precios!$EN$11,Precios!$EQ$11,IF(G978=Precios!$EN$12,Precios!$EQ$12,IF(G978=Precios!$EN$1173,Precios!$EQ$1173,IF(G978=Precios!$EN$14,Precios!$EQ$14,IF(G978=Precios!$EN$15,Precios!$EQ$15,IF(G978=Precios!$EN$16,Precios!$EQ$16,IF(G978=Precios!$EN$17,Precios!$EQ$17,IF(G978=Precios!$EN$18,Precios!$EQ$18,0)))))))))))))))*H978</f>
        <v>0</v>
      </c>
      <c r="Z978" s="269">
        <f>+V978-SUM(Y978:Y982)</f>
        <v>0</v>
      </c>
      <c r="AA978" s="270" t="e">
        <f>+Z978/M978</f>
        <v>#DIV/0!</v>
      </c>
    </row>
    <row r="979" spans="1:27" x14ac:dyDescent="0.25">
      <c r="A979" s="234"/>
      <c r="B979" s="40"/>
      <c r="C979" s="41"/>
      <c r="D979" s="42"/>
      <c r="E979" s="42"/>
      <c r="F979" s="42"/>
      <c r="G979" s="48"/>
      <c r="H979" s="50"/>
      <c r="I979" s="168">
        <f>IF(G979=Precios!$EN$4,Precios!$EO$4,IF(G979=Precios!$EN$5,Precios!$EO$5,IF(G979=Precios!$EN$6,Precios!$EO$6,IF(G979=Precios!$EN$7,Precios!$EO$7,IF(G979=Precios!$EN$8,Precios!$EO$8,IF(G979=Precios!$EN$9,Precios!$EO$9,IF(G979=Precios!$EN$10,Precios!$EO$10,IF(G979=Precios!$EN$11,Precios!$EO$11,IF(G979=Precios!$EN$12,Precios!$EO$12,IF(G979=Precios!$EN$1173,Precios!$EO$1173,IF(G979=Precios!$EN$14,Precios!$EO$14,IF(G979=Precios!$EN$15,Precios!$EO$15,IF(G979=Precios!$EN$16,Precios!$EO$16,IF(G979=Precios!$EN$17,Precios!$EO$17,IF(G979=Precios!$EN$18,Precios!$EO$18,0)))))))))))))))</f>
        <v>0</v>
      </c>
      <c r="J979" s="50"/>
      <c r="K979" s="169">
        <f>+IF(J979=1,I979,IF(J979=2,I979*(1-Precios!$ET$3),0))</f>
        <v>0</v>
      </c>
      <c r="L979" s="169">
        <f t="shared" si="66"/>
        <v>0</v>
      </c>
      <c r="M979" s="49"/>
      <c r="N979" s="43"/>
      <c r="O979" s="43"/>
      <c r="P979" s="43"/>
      <c r="Q979" s="43"/>
      <c r="R979" s="43"/>
      <c r="S979" s="43"/>
      <c r="T979" s="43"/>
      <c r="U979" s="91"/>
      <c r="V979" s="43"/>
      <c r="W979" s="43"/>
      <c r="X979" s="43"/>
      <c r="Y979" s="38">
        <f>IF(G979=Precios!$EN$4,Precios!$EQ$4,IF(G979=Precios!$EN$5,Precios!$EQ$5,IF(G979=Precios!$EN$6,Precios!$EQ$6,IF(G979=Precios!$EN$7,Precios!$EQ$7,IF(G979=Precios!$EN$8,Precios!$EQ$8,IF(G979=Precios!$EN$9,Precios!$EQ$9,IF(G979=Precios!$EN$10,Precios!$EQ$10,IF(G979=Precios!$EN$11,Precios!$EQ$11,IF(G979=Precios!$EN$12,Precios!$EQ$12,IF(G979=Precios!$EN$1173,Precios!$EQ$1173,IF(G979=Precios!$EN$14,Precios!$EQ$14,IF(G979=Precios!$EN$15,Precios!$EQ$15,IF(G979=Precios!$EN$16,Precios!$EQ$16,IF(G979=Precios!$EN$17,Precios!$EQ$17,IF(G979=Precios!$EN$18,Precios!$EQ$18,0)))))))))))))))*H979</f>
        <v>0</v>
      </c>
      <c r="Z979" s="46"/>
      <c r="AA979" s="271"/>
    </row>
    <row r="980" spans="1:27" x14ac:dyDescent="0.25">
      <c r="A980" s="234"/>
      <c r="B980" s="40"/>
      <c r="C980" s="41"/>
      <c r="D980" s="42"/>
      <c r="E980" s="42"/>
      <c r="F980" s="42"/>
      <c r="G980" s="48"/>
      <c r="H980" s="50"/>
      <c r="I980" s="168">
        <f>IF(G980=Precios!$EN$4,Precios!$EO$4,IF(G980=Precios!$EN$5,Precios!$EO$5,IF(G980=Precios!$EN$6,Precios!$EO$6,IF(G980=Precios!$EN$7,Precios!$EO$7,IF(G980=Precios!$EN$8,Precios!$EO$8,IF(G980=Precios!$EN$9,Precios!$EO$9,IF(G980=Precios!$EN$10,Precios!$EO$10,IF(G980=Precios!$EN$11,Precios!$EO$11,IF(G980=Precios!$EN$12,Precios!$EO$12,IF(G980=Precios!$EN$1173,Precios!$EO$1173,IF(G980=Precios!$EN$14,Precios!$EO$14,IF(G980=Precios!$EN$15,Precios!$EO$15,IF(G980=Precios!$EN$16,Precios!$EO$16,IF(G980=Precios!$EN$17,Precios!$EO$17,IF(G980=Precios!$EN$18,Precios!$EO$18,0)))))))))))))))</f>
        <v>0</v>
      </c>
      <c r="J980" s="50"/>
      <c r="K980" s="169">
        <f>+IF(J980=1,I980,IF(J980=2,I980*(1-Precios!$ET$3),0))</f>
        <v>0</v>
      </c>
      <c r="L980" s="169">
        <f t="shared" si="66"/>
        <v>0</v>
      </c>
      <c r="M980" s="49"/>
      <c r="N980" s="43"/>
      <c r="O980" s="43"/>
      <c r="P980" s="43"/>
      <c r="Q980" s="43"/>
      <c r="R980" s="43"/>
      <c r="S980" s="43"/>
      <c r="T980" s="43"/>
      <c r="U980" s="91"/>
      <c r="V980" s="43"/>
      <c r="W980" s="43"/>
      <c r="X980" s="43"/>
      <c r="Y980" s="38">
        <f>IF(G980=Precios!$EN$4,Precios!$EQ$4,IF(G980=Precios!$EN$5,Precios!$EQ$5,IF(G980=Precios!$EN$6,Precios!$EQ$6,IF(G980=Precios!$EN$7,Precios!$EQ$7,IF(G980=Precios!$EN$8,Precios!$EQ$8,IF(G980=Precios!$EN$9,Precios!$EQ$9,IF(G980=Precios!$EN$10,Precios!$EQ$10,IF(G980=Precios!$EN$11,Precios!$EQ$11,IF(G980=Precios!$EN$12,Precios!$EQ$12,IF(G980=Precios!$EN$1173,Precios!$EQ$1173,IF(G980=Precios!$EN$14,Precios!$EQ$14,IF(G980=Precios!$EN$15,Precios!$EQ$15,IF(G980=Precios!$EN$16,Precios!$EQ$16,IF(G980=Precios!$EN$17,Precios!$EQ$17,IF(G980=Precios!$EN$18,Precios!$EQ$18,0)))))))))))))))*H980</f>
        <v>0</v>
      </c>
      <c r="Z980" s="46"/>
      <c r="AA980" s="271"/>
    </row>
    <row r="981" spans="1:27" x14ac:dyDescent="0.25">
      <c r="A981" s="234"/>
      <c r="B981" s="40"/>
      <c r="C981" s="41"/>
      <c r="D981" s="42"/>
      <c r="E981" s="42"/>
      <c r="F981" s="42"/>
      <c r="G981" s="48"/>
      <c r="H981" s="50"/>
      <c r="I981" s="168">
        <f>IF(G981=Precios!$EN$4,Precios!$EO$4,IF(G981=Precios!$EN$5,Precios!$EO$5,IF(G981=Precios!$EN$6,Precios!$EO$6,IF(G981=Precios!$EN$7,Precios!$EO$7,IF(G981=Precios!$EN$8,Precios!$EO$8,IF(G981=Precios!$EN$9,Precios!$EO$9,IF(G981=Precios!$EN$10,Precios!$EO$10,IF(G981=Precios!$EN$11,Precios!$EO$11,IF(G981=Precios!$EN$12,Precios!$EO$12,IF(G981=Precios!$EN$1173,Precios!$EO$1173,IF(G981=Precios!$EN$14,Precios!$EO$14,IF(G981=Precios!$EN$15,Precios!$EO$15,IF(G981=Precios!$EN$16,Precios!$EO$16,IF(G981=Precios!$EN$17,Precios!$EO$17,IF(G981=Precios!$EN$18,Precios!$EO$18,0)))))))))))))))</f>
        <v>0</v>
      </c>
      <c r="J981" s="50"/>
      <c r="K981" s="169">
        <f>+IF(J981=1,I981,IF(J981=2,I981*(1-Precios!$ET$3),0))</f>
        <v>0</v>
      </c>
      <c r="L981" s="169">
        <f t="shared" si="66"/>
        <v>0</v>
      </c>
      <c r="M981" s="49"/>
      <c r="N981" s="43"/>
      <c r="O981" s="43"/>
      <c r="P981" s="43"/>
      <c r="Q981" s="43"/>
      <c r="R981" s="43"/>
      <c r="S981" s="43"/>
      <c r="T981" s="43"/>
      <c r="U981" s="91"/>
      <c r="V981" s="43"/>
      <c r="W981" s="43"/>
      <c r="X981" s="43"/>
      <c r="Y981" s="38">
        <f>IF(G981=Precios!$EN$4,Precios!$EQ$4,IF(G981=Precios!$EN$5,Precios!$EQ$5,IF(G981=Precios!$EN$6,Precios!$EQ$6,IF(G981=Precios!$EN$7,Precios!$EQ$7,IF(G981=Precios!$EN$8,Precios!$EQ$8,IF(G981=Precios!$EN$9,Precios!$EQ$9,IF(G981=Precios!$EN$10,Precios!$EQ$10,IF(G981=Precios!$EN$11,Precios!$EQ$11,IF(G981=Precios!$EN$12,Precios!$EQ$12,IF(G981=Precios!$EN$1173,Precios!$EQ$1173,IF(G981=Precios!$EN$14,Precios!$EQ$14,IF(G981=Precios!$EN$15,Precios!$EQ$15,IF(G981=Precios!$EN$16,Precios!$EQ$16,IF(G981=Precios!$EN$17,Precios!$EQ$17,IF(G981=Precios!$EN$18,Precios!$EQ$18,0)))))))))))))))*H981</f>
        <v>0</v>
      </c>
      <c r="Z981" s="46"/>
      <c r="AA981" s="271"/>
    </row>
    <row r="982" spans="1:27" ht="15.75" thickBot="1" x14ac:dyDescent="0.3">
      <c r="A982" s="236"/>
      <c r="B982" s="237"/>
      <c r="C982" s="247"/>
      <c r="D982" s="239"/>
      <c r="E982" s="239"/>
      <c r="F982" s="239"/>
      <c r="G982" s="240"/>
      <c r="H982" s="241"/>
      <c r="I982" s="242">
        <f>IF(G982=Precios!$EN$4,Precios!$EO$4,IF(G982=Precios!$EN$5,Precios!$EO$5,IF(G982=Precios!$EN$6,Precios!$EO$6,IF(G982=Precios!$EN$7,Precios!$EO$7,IF(G982=Precios!$EN$8,Precios!$EO$8,IF(G982=Precios!$EN$9,Precios!$EO$9,IF(G982=Precios!$EN$10,Precios!$EO$10,IF(G982=Precios!$EN$11,Precios!$EO$11,IF(G982=Precios!$EN$12,Precios!$EO$12,IF(G982=Precios!$EN$1173,Precios!$EO$1173,IF(G982=Precios!$EN$14,Precios!$EO$14,IF(G982=Precios!$EN$15,Precios!$EO$15,IF(G982=Precios!$EN$16,Precios!$EO$16,IF(G982=Precios!$EN$17,Precios!$EO$17,IF(G982=Precios!$EN$18,Precios!$EO$18,0)))))))))))))))</f>
        <v>0</v>
      </c>
      <c r="J982" s="241"/>
      <c r="K982" s="243">
        <f>+IF(J982=1,I982,IF(J982=2,I982*(1-Precios!$ET$3),0))</f>
        <v>0</v>
      </c>
      <c r="L982" s="243">
        <f t="shared" si="66"/>
        <v>0</v>
      </c>
      <c r="M982" s="272"/>
      <c r="N982" s="273"/>
      <c r="O982" s="273"/>
      <c r="P982" s="273"/>
      <c r="Q982" s="273"/>
      <c r="R982" s="273"/>
      <c r="S982" s="273"/>
      <c r="T982" s="273"/>
      <c r="U982" s="274"/>
      <c r="V982" s="273"/>
      <c r="W982" s="273"/>
      <c r="X982" s="273"/>
      <c r="Y982" s="281">
        <f>IF(G982=Precios!$EN$4,Precios!$EQ$4,IF(G982=Precios!$EN$5,Precios!$EQ$5,IF(G982=Precios!$EN$6,Precios!$EQ$6,IF(G982=Precios!$EN$7,Precios!$EQ$7,IF(G982=Precios!$EN$8,Precios!$EQ$8,IF(G982=Precios!$EN$9,Precios!$EQ$9,IF(G982=Precios!$EN$10,Precios!$EQ$10,IF(G982=Precios!$EN$11,Precios!$EQ$11,IF(G982=Precios!$EN$12,Precios!$EQ$12,IF(G982=Precios!$EN$1173,Precios!$EQ$1173,IF(G982=Precios!$EN$14,Precios!$EQ$14,IF(G982=Precios!$EN$15,Precios!$EQ$15,IF(G982=Precios!$EN$16,Precios!$EQ$16,IF(G982=Precios!$EN$17,Precios!$EQ$17,IF(G982=Precios!$EN$18,Precios!$EQ$18,0)))))))))))))))*H982</f>
        <v>0</v>
      </c>
      <c r="Z982" s="275"/>
      <c r="AA982" s="276"/>
    </row>
    <row r="983" spans="1:27" x14ac:dyDescent="0.25">
      <c r="A983" s="225"/>
      <c r="B983" s="226"/>
      <c r="C983" s="227"/>
      <c r="D983" s="228"/>
      <c r="E983" s="228"/>
      <c r="F983" s="228"/>
      <c r="G983" s="230"/>
      <c r="H983" s="231"/>
      <c r="I983" s="232">
        <f>IF(G983=Precios!$EN$4,Precios!$EO$4,IF(G983=Precios!$EN$5,Precios!$EO$5,IF(G983=Precios!$EN$6,Precios!$EO$6,IF(G983=Precios!$EN$7,Precios!$EO$7,IF(G983=Precios!$EN$8,Precios!$EO$8,IF(G983=Precios!$EN$9,Precios!$EO$9,IF(G983=Precios!$EN$10,Precios!$EO$10,IF(G983=Precios!$EN$11,Precios!$EO$11,IF(G983=Precios!$EN$12,Precios!$EO$12,IF(G983=Precios!$EN$1173,Precios!$EO$1173,IF(G983=Precios!$EN$14,Precios!$EO$14,IF(G983=Precios!$EN$15,Precios!$EO$15,IF(G983=Precios!$EN$16,Precios!$EO$16,IF(G983=Precios!$EN$17,Precios!$EO$17,IF(G983=Precios!$EN$18,Precios!$EO$18,0)))))))))))))))</f>
        <v>0</v>
      </c>
      <c r="J983" s="230"/>
      <c r="K983" s="233">
        <f>+IF(J983=1,I983,IF(J983=2,I983*(1-Precios!$ET$3),0))</f>
        <v>0</v>
      </c>
      <c r="L983" s="233">
        <f t="shared" ref="L983:L997" si="67">H983*K983</f>
        <v>0</v>
      </c>
      <c r="M983" s="259">
        <f>+SUM(L983:L987)</f>
        <v>0</v>
      </c>
      <c r="N983" s="260">
        <f>+M983+P983+R983+S983</f>
        <v>0</v>
      </c>
      <c r="O983" s="261">
        <f>+IF(J983=1,N983*$O$917,0)</f>
        <v>0</v>
      </c>
      <c r="P983" s="262"/>
      <c r="Q983" s="263">
        <f>+N983-SUM(O983:P983)</f>
        <v>0</v>
      </c>
      <c r="R983" s="262"/>
      <c r="S983" s="262"/>
      <c r="T983" s="262"/>
      <c r="U983" s="264" t="e">
        <f>+(+O983+#REF!)/M983</f>
        <v>#REF!</v>
      </c>
      <c r="V983" s="265">
        <f>+Q983-SUM(R983:T983)</f>
        <v>0</v>
      </c>
      <c r="W983" s="266">
        <f>IF(J983=2,V983,0)</f>
        <v>0</v>
      </c>
      <c r="X983" s="267">
        <f>IF(J983=1,V983,0)</f>
        <v>0</v>
      </c>
      <c r="Y983" s="268">
        <f>IF(G983=Precios!$EN$4,Precios!$EQ$4,IF(G983=Precios!$EN$5,Precios!$EQ$5,IF(G983=Precios!$EN$6,Precios!$EQ$6,IF(G983=Precios!$EN$7,Precios!$EQ$7,IF(G983=Precios!$EN$8,Precios!$EQ$8,IF(G983=Precios!$EN$9,Precios!$EQ$9,IF(G983=Precios!$EN$10,Precios!$EQ$10,IF(G983=Precios!$EN$11,Precios!$EQ$11,IF(G983=Precios!$EN$12,Precios!$EQ$12,IF(G983=Precios!$EN$1173,Precios!$EQ$1173,IF(G983=Precios!$EN$14,Precios!$EQ$14,IF(G983=Precios!$EN$15,Precios!$EQ$15,IF(G983=Precios!$EN$16,Precios!$EQ$16,IF(G983=Precios!$EN$17,Precios!$EQ$17,IF(G983=Precios!$EN$18,Precios!$EQ$18,0)))))))))))))))*H983</f>
        <v>0</v>
      </c>
      <c r="Z983" s="269">
        <f>+V983-SUM(Y983:Y987)</f>
        <v>0</v>
      </c>
      <c r="AA983" s="270" t="e">
        <f>+Z983/M983</f>
        <v>#DIV/0!</v>
      </c>
    </row>
    <row r="984" spans="1:27" x14ac:dyDescent="0.25">
      <c r="A984" s="234"/>
      <c r="B984" s="40"/>
      <c r="C984" s="41"/>
      <c r="D984" s="42"/>
      <c r="E984" s="42"/>
      <c r="F984" s="42"/>
      <c r="G984" s="48"/>
      <c r="H984" s="50"/>
      <c r="I984" s="168">
        <f>IF(G984=Precios!$EN$4,Precios!$EO$4,IF(G984=Precios!$EN$5,Precios!$EO$5,IF(G984=Precios!$EN$6,Precios!$EO$6,IF(G984=Precios!$EN$7,Precios!$EO$7,IF(G984=Precios!$EN$8,Precios!$EO$8,IF(G984=Precios!$EN$9,Precios!$EO$9,IF(G984=Precios!$EN$10,Precios!$EO$10,IF(G984=Precios!$EN$11,Precios!$EO$11,IF(G984=Precios!$EN$12,Precios!$EO$12,IF(G984=Precios!$EN$1173,Precios!$EO$1173,IF(G984=Precios!$EN$14,Precios!$EO$14,IF(G984=Precios!$EN$15,Precios!$EO$15,IF(G984=Precios!$EN$16,Precios!$EO$16,IF(G984=Precios!$EN$17,Precios!$EO$17,IF(G984=Precios!$EN$18,Precios!$EO$18,0)))))))))))))))</f>
        <v>0</v>
      </c>
      <c r="J984" s="50"/>
      <c r="K984" s="169">
        <f>+IF(J984=1,I984,IF(J984=2,I984*(1-Precios!$ET$3),0))</f>
        <v>0</v>
      </c>
      <c r="L984" s="169">
        <f t="shared" si="67"/>
        <v>0</v>
      </c>
      <c r="M984" s="49"/>
      <c r="N984" s="43"/>
      <c r="O984" s="43"/>
      <c r="P984" s="43"/>
      <c r="Q984" s="43"/>
      <c r="R984" s="43"/>
      <c r="S984" s="43"/>
      <c r="T984" s="43"/>
      <c r="U984" s="91"/>
      <c r="V984" s="43"/>
      <c r="W984" s="43"/>
      <c r="X984" s="43"/>
      <c r="Y984" s="38">
        <f>IF(G984=Precios!$EN$4,Precios!$EQ$4,IF(G984=Precios!$EN$5,Precios!$EQ$5,IF(G984=Precios!$EN$6,Precios!$EQ$6,IF(G984=Precios!$EN$7,Precios!$EQ$7,IF(G984=Precios!$EN$8,Precios!$EQ$8,IF(G984=Precios!$EN$9,Precios!$EQ$9,IF(G984=Precios!$EN$10,Precios!$EQ$10,IF(G984=Precios!$EN$11,Precios!$EQ$11,IF(G984=Precios!$EN$12,Precios!$EQ$12,IF(G984=Precios!$EN$1173,Precios!$EQ$1173,IF(G984=Precios!$EN$14,Precios!$EQ$14,IF(G984=Precios!$EN$15,Precios!$EQ$15,IF(G984=Precios!$EN$16,Precios!$EQ$16,IF(G984=Precios!$EN$17,Precios!$EQ$17,IF(G984=Precios!$EN$18,Precios!$EQ$18,0)))))))))))))))*H984</f>
        <v>0</v>
      </c>
      <c r="Z984" s="46"/>
      <c r="AA984" s="271"/>
    </row>
    <row r="985" spans="1:27" x14ac:dyDescent="0.25">
      <c r="A985" s="234"/>
      <c r="B985" s="40"/>
      <c r="C985" s="41"/>
      <c r="D985" s="42"/>
      <c r="E985" s="42"/>
      <c r="F985" s="42"/>
      <c r="G985" s="48"/>
      <c r="H985" s="50"/>
      <c r="I985" s="168">
        <f>IF(G985=Precios!$EN$4,Precios!$EO$4,IF(G985=Precios!$EN$5,Precios!$EO$5,IF(G985=Precios!$EN$6,Precios!$EO$6,IF(G985=Precios!$EN$7,Precios!$EO$7,IF(G985=Precios!$EN$8,Precios!$EO$8,IF(G985=Precios!$EN$9,Precios!$EO$9,IF(G985=Precios!$EN$10,Precios!$EO$10,IF(G985=Precios!$EN$11,Precios!$EO$11,IF(G985=Precios!$EN$12,Precios!$EO$12,IF(G985=Precios!$EN$1173,Precios!$EO$1173,IF(G985=Precios!$EN$14,Precios!$EO$14,IF(G985=Precios!$EN$15,Precios!$EO$15,IF(G985=Precios!$EN$16,Precios!$EO$16,IF(G985=Precios!$EN$17,Precios!$EO$17,IF(G985=Precios!$EN$18,Precios!$EO$18,0)))))))))))))))</f>
        <v>0</v>
      </c>
      <c r="J985" s="50"/>
      <c r="K985" s="169">
        <f>+IF(J985=1,I985,IF(J985=2,I985*(1-Precios!$ET$3),0))</f>
        <v>0</v>
      </c>
      <c r="L985" s="169">
        <f t="shared" si="67"/>
        <v>0</v>
      </c>
      <c r="M985" s="49"/>
      <c r="N985" s="43"/>
      <c r="O985" s="43"/>
      <c r="P985" s="43"/>
      <c r="Q985" s="43"/>
      <c r="R985" s="43"/>
      <c r="S985" s="43"/>
      <c r="T985" s="43"/>
      <c r="U985" s="91"/>
      <c r="V985" s="43"/>
      <c r="W985" s="43"/>
      <c r="X985" s="43"/>
      <c r="Y985" s="38">
        <f>IF(G985=Precios!$EN$4,Precios!$EQ$4,IF(G985=Precios!$EN$5,Precios!$EQ$5,IF(G985=Precios!$EN$6,Precios!$EQ$6,IF(G985=Precios!$EN$7,Precios!$EQ$7,IF(G985=Precios!$EN$8,Precios!$EQ$8,IF(G985=Precios!$EN$9,Precios!$EQ$9,IF(G985=Precios!$EN$10,Precios!$EQ$10,IF(G985=Precios!$EN$11,Precios!$EQ$11,IF(G985=Precios!$EN$12,Precios!$EQ$12,IF(G985=Precios!$EN$1173,Precios!$EQ$1173,IF(G985=Precios!$EN$14,Precios!$EQ$14,IF(G985=Precios!$EN$15,Precios!$EQ$15,IF(G985=Precios!$EN$16,Precios!$EQ$16,IF(G985=Precios!$EN$17,Precios!$EQ$17,IF(G985=Precios!$EN$18,Precios!$EQ$18,0)))))))))))))))*H985</f>
        <v>0</v>
      </c>
      <c r="Z985" s="46"/>
      <c r="AA985" s="271"/>
    </row>
    <row r="986" spans="1:27" x14ac:dyDescent="0.25">
      <c r="A986" s="234"/>
      <c r="B986" s="40"/>
      <c r="C986" s="41"/>
      <c r="D986" s="42"/>
      <c r="E986" s="42"/>
      <c r="F986" s="42"/>
      <c r="G986" s="48"/>
      <c r="H986" s="50"/>
      <c r="I986" s="168">
        <f>IF(G986=Precios!$EN$4,Precios!$EO$4,IF(G986=Precios!$EN$5,Precios!$EO$5,IF(G986=Precios!$EN$6,Precios!$EO$6,IF(G986=Precios!$EN$7,Precios!$EO$7,IF(G986=Precios!$EN$8,Precios!$EO$8,IF(G986=Precios!$EN$9,Precios!$EO$9,IF(G986=Precios!$EN$10,Precios!$EO$10,IF(G986=Precios!$EN$11,Precios!$EO$11,IF(G986=Precios!$EN$12,Precios!$EO$12,IF(G986=Precios!$EN$1173,Precios!$EO$1173,IF(G986=Precios!$EN$14,Precios!$EO$14,IF(G986=Precios!$EN$15,Precios!$EO$15,IF(G986=Precios!$EN$16,Precios!$EO$16,IF(G986=Precios!$EN$17,Precios!$EO$17,IF(G986=Precios!$EN$18,Precios!$EO$18,0)))))))))))))))</f>
        <v>0</v>
      </c>
      <c r="J986" s="50"/>
      <c r="K986" s="169">
        <f>+IF(J986=1,I986,IF(J986=2,I986*(1-Precios!$ET$3),0))</f>
        <v>0</v>
      </c>
      <c r="L986" s="169">
        <f t="shared" si="67"/>
        <v>0</v>
      </c>
      <c r="M986" s="49"/>
      <c r="N986" s="43"/>
      <c r="O986" s="43"/>
      <c r="P986" s="43"/>
      <c r="Q986" s="43"/>
      <c r="R986" s="43"/>
      <c r="S986" s="43"/>
      <c r="T986" s="43"/>
      <c r="U986" s="91"/>
      <c r="V986" s="43"/>
      <c r="W986" s="43"/>
      <c r="X986" s="43"/>
      <c r="Y986" s="38">
        <f>IF(G986=Precios!$EN$4,Precios!$EQ$4,IF(G986=Precios!$EN$5,Precios!$EQ$5,IF(G986=Precios!$EN$6,Precios!$EQ$6,IF(G986=Precios!$EN$7,Precios!$EQ$7,IF(G986=Precios!$EN$8,Precios!$EQ$8,IF(G986=Precios!$EN$9,Precios!$EQ$9,IF(G986=Precios!$EN$10,Precios!$EQ$10,IF(G986=Precios!$EN$11,Precios!$EQ$11,IF(G986=Precios!$EN$12,Precios!$EQ$12,IF(G986=Precios!$EN$1173,Precios!$EQ$1173,IF(G986=Precios!$EN$14,Precios!$EQ$14,IF(G986=Precios!$EN$15,Precios!$EQ$15,IF(G986=Precios!$EN$16,Precios!$EQ$16,IF(G986=Precios!$EN$17,Precios!$EQ$17,IF(G986=Precios!$EN$18,Precios!$EQ$18,0)))))))))))))))*H986</f>
        <v>0</v>
      </c>
      <c r="Z986" s="46"/>
      <c r="AA986" s="271"/>
    </row>
    <row r="987" spans="1:27" ht="15.75" thickBot="1" x14ac:dyDescent="0.3">
      <c r="A987" s="236"/>
      <c r="B987" s="237"/>
      <c r="C987" s="247"/>
      <c r="D987" s="239"/>
      <c r="E987" s="239"/>
      <c r="F987" s="239"/>
      <c r="G987" s="240"/>
      <c r="H987" s="241"/>
      <c r="I987" s="242">
        <f>IF(G987=Precios!$EN$4,Precios!$EO$4,IF(G987=Precios!$EN$5,Precios!$EO$5,IF(G987=Precios!$EN$6,Precios!$EO$6,IF(G987=Precios!$EN$7,Precios!$EO$7,IF(G987=Precios!$EN$8,Precios!$EO$8,IF(G987=Precios!$EN$9,Precios!$EO$9,IF(G987=Precios!$EN$10,Precios!$EO$10,IF(G987=Precios!$EN$11,Precios!$EO$11,IF(G987=Precios!$EN$12,Precios!$EO$12,IF(G987=Precios!$EN$1173,Precios!$EO$1173,IF(G987=Precios!$EN$14,Precios!$EO$14,IF(G987=Precios!$EN$15,Precios!$EO$15,IF(G987=Precios!$EN$16,Precios!$EO$16,IF(G987=Precios!$EN$17,Precios!$EO$17,IF(G987=Precios!$EN$18,Precios!$EO$18,0)))))))))))))))</f>
        <v>0</v>
      </c>
      <c r="J987" s="241"/>
      <c r="K987" s="243">
        <f>+IF(J987=1,I987,IF(J987=2,I987*(1-Precios!$ET$3),0))</f>
        <v>0</v>
      </c>
      <c r="L987" s="243">
        <f t="shared" si="67"/>
        <v>0</v>
      </c>
      <c r="M987" s="272"/>
      <c r="N987" s="273"/>
      <c r="O987" s="273"/>
      <c r="P987" s="273"/>
      <c r="Q987" s="273"/>
      <c r="R987" s="273"/>
      <c r="S987" s="273"/>
      <c r="T987" s="273"/>
      <c r="U987" s="274"/>
      <c r="V987" s="273"/>
      <c r="W987" s="273"/>
      <c r="X987" s="273"/>
      <c r="Y987" s="281">
        <f>IF(G987=Precios!$EN$4,Precios!$EQ$4,IF(G987=Precios!$EN$5,Precios!$EQ$5,IF(G987=Precios!$EN$6,Precios!$EQ$6,IF(G987=Precios!$EN$7,Precios!$EQ$7,IF(G987=Precios!$EN$8,Precios!$EQ$8,IF(G987=Precios!$EN$9,Precios!$EQ$9,IF(G987=Precios!$EN$10,Precios!$EQ$10,IF(G987=Precios!$EN$11,Precios!$EQ$11,IF(G987=Precios!$EN$12,Precios!$EQ$12,IF(G987=Precios!$EN$1173,Precios!$EQ$1173,IF(G987=Precios!$EN$14,Precios!$EQ$14,IF(G987=Precios!$EN$15,Precios!$EQ$15,IF(G987=Precios!$EN$16,Precios!$EQ$16,IF(G987=Precios!$EN$17,Precios!$EQ$17,IF(G987=Precios!$EN$18,Precios!$EQ$18,0)))))))))))))))*H987</f>
        <v>0</v>
      </c>
      <c r="Z987" s="275"/>
      <c r="AA987" s="276"/>
    </row>
    <row r="988" spans="1:27" x14ac:dyDescent="0.25">
      <c r="A988" s="225"/>
      <c r="B988" s="226"/>
      <c r="C988" s="227"/>
      <c r="D988" s="228"/>
      <c r="E988" s="228"/>
      <c r="F988" s="228"/>
      <c r="G988" s="230"/>
      <c r="H988" s="231"/>
      <c r="I988" s="232">
        <f>IF(G988=Precios!$EN$4,Precios!$EO$4,IF(G988=Precios!$EN$5,Precios!$EO$5,IF(G988=Precios!$EN$6,Precios!$EO$6,IF(G988=Precios!$EN$7,Precios!$EO$7,IF(G988=Precios!$EN$8,Precios!$EO$8,IF(G988=Precios!$EN$9,Precios!$EO$9,IF(G988=Precios!$EN$10,Precios!$EO$10,IF(G988=Precios!$EN$11,Precios!$EO$11,IF(G988=Precios!$EN$12,Precios!$EO$12,IF(G988=Precios!$EN$1173,Precios!$EO$1173,IF(G988=Precios!$EN$14,Precios!$EO$14,IF(G988=Precios!$EN$15,Precios!$EO$15,IF(G988=Precios!$EN$16,Precios!$EO$16,IF(G988=Precios!$EN$17,Precios!$EO$17,IF(G988=Precios!$EN$18,Precios!$EO$18,0)))))))))))))))</f>
        <v>0</v>
      </c>
      <c r="J988" s="230"/>
      <c r="K988" s="233">
        <f>+IF(J988=1,I988,IF(J988=2,I988*(1-Precios!$ET$3),0))</f>
        <v>0</v>
      </c>
      <c r="L988" s="233">
        <f t="shared" si="67"/>
        <v>0</v>
      </c>
      <c r="M988" s="259">
        <f>+SUM(L988:L992)</f>
        <v>0</v>
      </c>
      <c r="N988" s="260">
        <f>+M988+P988+R988+S988</f>
        <v>0</v>
      </c>
      <c r="O988" s="261">
        <f>+IF(J988=1,N988*$O$917,0)</f>
        <v>0</v>
      </c>
      <c r="P988" s="262"/>
      <c r="Q988" s="263">
        <f>+N988-SUM(O988:P988)</f>
        <v>0</v>
      </c>
      <c r="R988" s="262"/>
      <c r="S988" s="262"/>
      <c r="T988" s="262"/>
      <c r="U988" s="264" t="e">
        <f>+(+O988+#REF!)/M988</f>
        <v>#REF!</v>
      </c>
      <c r="V988" s="265">
        <f>+Q988-SUM(R988:T988)</f>
        <v>0</v>
      </c>
      <c r="W988" s="266">
        <f>IF(J988=2,V988,0)</f>
        <v>0</v>
      </c>
      <c r="X988" s="267">
        <f>IF(J988=1,V988,0)</f>
        <v>0</v>
      </c>
      <c r="Y988" s="268">
        <f>IF(G988=Precios!$EN$4,Precios!$EQ$4,IF(G988=Precios!$EN$5,Precios!$EQ$5,IF(G988=Precios!$EN$6,Precios!$EQ$6,IF(G988=Precios!$EN$7,Precios!$EQ$7,IF(G988=Precios!$EN$8,Precios!$EQ$8,IF(G988=Precios!$EN$9,Precios!$EQ$9,IF(G988=Precios!$EN$10,Precios!$EQ$10,IF(G988=Precios!$EN$11,Precios!$EQ$11,IF(G988=Precios!$EN$12,Precios!$EQ$12,IF(G988=Precios!$EN$1173,Precios!$EQ$1173,IF(G988=Precios!$EN$14,Precios!$EQ$14,IF(G988=Precios!$EN$15,Precios!$EQ$15,IF(G988=Precios!$EN$16,Precios!$EQ$16,IF(G988=Precios!$EN$17,Precios!$EQ$17,IF(G988=Precios!$EN$18,Precios!$EQ$18,0)))))))))))))))*H988</f>
        <v>0</v>
      </c>
      <c r="Z988" s="269">
        <f>+V988-SUM(Y988:Y992)</f>
        <v>0</v>
      </c>
      <c r="AA988" s="270" t="e">
        <f>+Z988/M988</f>
        <v>#DIV/0!</v>
      </c>
    </row>
    <row r="989" spans="1:27" x14ac:dyDescent="0.25">
      <c r="A989" s="234"/>
      <c r="B989" s="40"/>
      <c r="C989" s="41"/>
      <c r="D989" s="42"/>
      <c r="E989" s="42"/>
      <c r="F989" s="42"/>
      <c r="G989" s="48"/>
      <c r="H989" s="50"/>
      <c r="I989" s="168">
        <f>IF(G989=Precios!$EN$4,Precios!$EO$4,IF(G989=Precios!$EN$5,Precios!$EO$5,IF(G989=Precios!$EN$6,Precios!$EO$6,IF(G989=Precios!$EN$7,Precios!$EO$7,IF(G989=Precios!$EN$8,Precios!$EO$8,IF(G989=Precios!$EN$9,Precios!$EO$9,IF(G989=Precios!$EN$10,Precios!$EO$10,IF(G989=Precios!$EN$11,Precios!$EO$11,IF(G989=Precios!$EN$12,Precios!$EO$12,IF(G989=Precios!$EN$1173,Precios!$EO$1173,IF(G989=Precios!$EN$14,Precios!$EO$14,IF(G989=Precios!$EN$15,Precios!$EO$15,IF(G989=Precios!$EN$16,Precios!$EO$16,IF(G989=Precios!$EN$17,Precios!$EO$17,IF(G989=Precios!$EN$18,Precios!$EO$18,0)))))))))))))))</f>
        <v>0</v>
      </c>
      <c r="J989" s="50"/>
      <c r="K989" s="169">
        <f>+IF(J989=1,I989,IF(J989=2,I989*(1-Precios!$ET$3),0))</f>
        <v>0</v>
      </c>
      <c r="L989" s="169">
        <f t="shared" si="67"/>
        <v>0</v>
      </c>
      <c r="M989" s="49"/>
      <c r="N989" s="43"/>
      <c r="O989" s="43"/>
      <c r="P989" s="43"/>
      <c r="Q989" s="43"/>
      <c r="R989" s="43"/>
      <c r="S989" s="43"/>
      <c r="T989" s="43"/>
      <c r="U989" s="91"/>
      <c r="V989" s="43"/>
      <c r="W989" s="43"/>
      <c r="X989" s="43"/>
      <c r="Y989" s="38">
        <f>IF(G989=Precios!$EN$4,Precios!$EQ$4,IF(G989=Precios!$EN$5,Precios!$EQ$5,IF(G989=Precios!$EN$6,Precios!$EQ$6,IF(G989=Precios!$EN$7,Precios!$EQ$7,IF(G989=Precios!$EN$8,Precios!$EQ$8,IF(G989=Precios!$EN$9,Precios!$EQ$9,IF(G989=Precios!$EN$10,Precios!$EQ$10,IF(G989=Precios!$EN$11,Precios!$EQ$11,IF(G989=Precios!$EN$12,Precios!$EQ$12,IF(G989=Precios!$EN$1173,Precios!$EQ$1173,IF(G989=Precios!$EN$14,Precios!$EQ$14,IF(G989=Precios!$EN$15,Precios!$EQ$15,IF(G989=Precios!$EN$16,Precios!$EQ$16,IF(G989=Precios!$EN$17,Precios!$EQ$17,IF(G989=Precios!$EN$18,Precios!$EQ$18,0)))))))))))))))*H989</f>
        <v>0</v>
      </c>
      <c r="Z989" s="46"/>
      <c r="AA989" s="271"/>
    </row>
    <row r="990" spans="1:27" x14ac:dyDescent="0.25">
      <c r="A990" s="234"/>
      <c r="B990" s="40"/>
      <c r="C990" s="41"/>
      <c r="D990" s="42"/>
      <c r="E990" s="42"/>
      <c r="F990" s="42"/>
      <c r="G990" s="48"/>
      <c r="H990" s="50"/>
      <c r="I990" s="168">
        <f>IF(G990=Precios!$EN$4,Precios!$EO$4,IF(G990=Precios!$EN$5,Precios!$EO$5,IF(G990=Precios!$EN$6,Precios!$EO$6,IF(G990=Precios!$EN$7,Precios!$EO$7,IF(G990=Precios!$EN$8,Precios!$EO$8,IF(G990=Precios!$EN$9,Precios!$EO$9,IF(G990=Precios!$EN$10,Precios!$EO$10,IF(G990=Precios!$EN$11,Precios!$EO$11,IF(G990=Precios!$EN$12,Precios!$EO$12,IF(G990=Precios!$EN$1173,Precios!$EO$1173,IF(G990=Precios!$EN$14,Precios!$EO$14,IF(G990=Precios!$EN$15,Precios!$EO$15,IF(G990=Precios!$EN$16,Precios!$EO$16,IF(G990=Precios!$EN$17,Precios!$EO$17,IF(G990=Precios!$EN$18,Precios!$EO$18,0)))))))))))))))</f>
        <v>0</v>
      </c>
      <c r="J990" s="50"/>
      <c r="K990" s="169">
        <f>+IF(J990=1,I990,IF(J990=2,I990*(1-Precios!$ET$3),0))</f>
        <v>0</v>
      </c>
      <c r="L990" s="169">
        <f t="shared" si="67"/>
        <v>0</v>
      </c>
      <c r="M990" s="49"/>
      <c r="N990" s="43"/>
      <c r="O990" s="43"/>
      <c r="P990" s="43"/>
      <c r="Q990" s="43"/>
      <c r="R990" s="43"/>
      <c r="S990" s="43"/>
      <c r="T990" s="43"/>
      <c r="U990" s="91"/>
      <c r="V990" s="43"/>
      <c r="W990" s="43"/>
      <c r="X990" s="43"/>
      <c r="Y990" s="38">
        <f>IF(G990=Precios!$EN$4,Precios!$EQ$4,IF(G990=Precios!$EN$5,Precios!$EQ$5,IF(G990=Precios!$EN$6,Precios!$EQ$6,IF(G990=Precios!$EN$7,Precios!$EQ$7,IF(G990=Precios!$EN$8,Precios!$EQ$8,IF(G990=Precios!$EN$9,Precios!$EQ$9,IF(G990=Precios!$EN$10,Precios!$EQ$10,IF(G990=Precios!$EN$11,Precios!$EQ$11,IF(G990=Precios!$EN$12,Precios!$EQ$12,IF(G990=Precios!$EN$1173,Precios!$EQ$1173,IF(G990=Precios!$EN$14,Precios!$EQ$14,IF(G990=Precios!$EN$15,Precios!$EQ$15,IF(G990=Precios!$EN$16,Precios!$EQ$16,IF(G990=Precios!$EN$17,Precios!$EQ$17,IF(G990=Precios!$EN$18,Precios!$EQ$18,0)))))))))))))))*H990</f>
        <v>0</v>
      </c>
      <c r="Z990" s="46"/>
      <c r="AA990" s="271"/>
    </row>
    <row r="991" spans="1:27" x14ac:dyDescent="0.25">
      <c r="A991" s="234"/>
      <c r="B991" s="40"/>
      <c r="C991" s="41"/>
      <c r="D991" s="42"/>
      <c r="E991" s="42"/>
      <c r="F991" s="42"/>
      <c r="G991" s="48"/>
      <c r="H991" s="50"/>
      <c r="I991" s="168">
        <f>IF(G991=Precios!$EN$4,Precios!$EO$4,IF(G991=Precios!$EN$5,Precios!$EO$5,IF(G991=Precios!$EN$6,Precios!$EO$6,IF(G991=Precios!$EN$7,Precios!$EO$7,IF(G991=Precios!$EN$8,Precios!$EO$8,IF(G991=Precios!$EN$9,Precios!$EO$9,IF(G991=Precios!$EN$10,Precios!$EO$10,IF(G991=Precios!$EN$11,Precios!$EO$11,IF(G991=Precios!$EN$12,Precios!$EO$12,IF(G991=Precios!$EN$1173,Precios!$EO$1173,IF(G991=Precios!$EN$14,Precios!$EO$14,IF(G991=Precios!$EN$15,Precios!$EO$15,IF(G991=Precios!$EN$16,Precios!$EO$16,IF(G991=Precios!$EN$17,Precios!$EO$17,IF(G991=Precios!$EN$18,Precios!$EO$18,0)))))))))))))))</f>
        <v>0</v>
      </c>
      <c r="J991" s="50"/>
      <c r="K991" s="169">
        <f>+IF(J991=1,I991,IF(J991=2,I991*(1-Precios!$ET$3),0))</f>
        <v>0</v>
      </c>
      <c r="L991" s="169">
        <f t="shared" si="67"/>
        <v>0</v>
      </c>
      <c r="M991" s="49"/>
      <c r="N991" s="43"/>
      <c r="O991" s="43"/>
      <c r="P991" s="43"/>
      <c r="Q991" s="43"/>
      <c r="R991" s="43"/>
      <c r="S991" s="43"/>
      <c r="T991" s="43"/>
      <c r="U991" s="91"/>
      <c r="V991" s="43"/>
      <c r="W991" s="43"/>
      <c r="X991" s="43"/>
      <c r="Y991" s="38">
        <f>IF(G991=Precios!$EN$4,Precios!$EQ$4,IF(G991=Precios!$EN$5,Precios!$EQ$5,IF(G991=Precios!$EN$6,Precios!$EQ$6,IF(G991=Precios!$EN$7,Precios!$EQ$7,IF(G991=Precios!$EN$8,Precios!$EQ$8,IF(G991=Precios!$EN$9,Precios!$EQ$9,IF(G991=Precios!$EN$10,Precios!$EQ$10,IF(G991=Precios!$EN$11,Precios!$EQ$11,IF(G991=Precios!$EN$12,Precios!$EQ$12,IF(G991=Precios!$EN$1173,Precios!$EQ$1173,IF(G991=Precios!$EN$14,Precios!$EQ$14,IF(G991=Precios!$EN$15,Precios!$EQ$15,IF(G991=Precios!$EN$16,Precios!$EQ$16,IF(G991=Precios!$EN$17,Precios!$EQ$17,IF(G991=Precios!$EN$18,Precios!$EQ$18,0)))))))))))))))*H991</f>
        <v>0</v>
      </c>
      <c r="Z991" s="46"/>
      <c r="AA991" s="271"/>
    </row>
    <row r="992" spans="1:27" ht="15.75" thickBot="1" x14ac:dyDescent="0.3">
      <c r="A992" s="236"/>
      <c r="B992" s="237"/>
      <c r="C992" s="247"/>
      <c r="D992" s="239"/>
      <c r="E992" s="239"/>
      <c r="F992" s="239"/>
      <c r="G992" s="240"/>
      <c r="H992" s="241"/>
      <c r="I992" s="242">
        <f>IF(G992=Precios!$EN$4,Precios!$EO$4,IF(G992=Precios!$EN$5,Precios!$EO$5,IF(G992=Precios!$EN$6,Precios!$EO$6,IF(G992=Precios!$EN$7,Precios!$EO$7,IF(G992=Precios!$EN$8,Precios!$EO$8,IF(G992=Precios!$EN$9,Precios!$EO$9,IF(G992=Precios!$EN$10,Precios!$EO$10,IF(G992=Precios!$EN$11,Precios!$EO$11,IF(G992=Precios!$EN$12,Precios!$EO$12,IF(G992=Precios!$EN$1173,Precios!$EO$1173,IF(G992=Precios!$EN$14,Precios!$EO$14,IF(G992=Precios!$EN$15,Precios!$EO$15,IF(G992=Precios!$EN$16,Precios!$EO$16,IF(G992=Precios!$EN$17,Precios!$EO$17,IF(G992=Precios!$EN$18,Precios!$EO$18,0)))))))))))))))</f>
        <v>0</v>
      </c>
      <c r="J992" s="241"/>
      <c r="K992" s="243">
        <f>+IF(J992=1,I992,IF(J992=2,I992*(1-Precios!$ET$3),0))</f>
        <v>0</v>
      </c>
      <c r="L992" s="243">
        <f t="shared" si="67"/>
        <v>0</v>
      </c>
      <c r="M992" s="272"/>
      <c r="N992" s="273"/>
      <c r="O992" s="273"/>
      <c r="P992" s="273"/>
      <c r="Q992" s="273"/>
      <c r="R992" s="273"/>
      <c r="S992" s="273"/>
      <c r="T992" s="273"/>
      <c r="U992" s="274"/>
      <c r="V992" s="273"/>
      <c r="W992" s="273"/>
      <c r="X992" s="273"/>
      <c r="Y992" s="281">
        <f>IF(G992=Precios!$EN$4,Precios!$EQ$4,IF(G992=Precios!$EN$5,Precios!$EQ$5,IF(G992=Precios!$EN$6,Precios!$EQ$6,IF(G992=Precios!$EN$7,Precios!$EQ$7,IF(G992=Precios!$EN$8,Precios!$EQ$8,IF(G992=Precios!$EN$9,Precios!$EQ$9,IF(G992=Precios!$EN$10,Precios!$EQ$10,IF(G992=Precios!$EN$11,Precios!$EQ$11,IF(G992=Precios!$EN$12,Precios!$EQ$12,IF(G992=Precios!$EN$1173,Precios!$EQ$1173,IF(G992=Precios!$EN$14,Precios!$EQ$14,IF(G992=Precios!$EN$15,Precios!$EQ$15,IF(G992=Precios!$EN$16,Precios!$EQ$16,IF(G992=Precios!$EN$17,Precios!$EQ$17,IF(G992=Precios!$EN$18,Precios!$EQ$18,0)))))))))))))))*H992</f>
        <v>0</v>
      </c>
      <c r="Z992" s="275"/>
      <c r="AA992" s="276"/>
    </row>
    <row r="993" spans="1:27" x14ac:dyDescent="0.25">
      <c r="A993" s="225"/>
      <c r="B993" s="226"/>
      <c r="C993" s="227"/>
      <c r="D993" s="228"/>
      <c r="E993" s="228"/>
      <c r="F993" s="228"/>
      <c r="G993" s="230"/>
      <c r="H993" s="231"/>
      <c r="I993" s="232">
        <f>IF(G993=Precios!$EN$4,Precios!$EO$4,IF(G993=Precios!$EN$5,Precios!$EO$5,IF(G993=Precios!$EN$6,Precios!$EO$6,IF(G993=Precios!$EN$7,Precios!$EO$7,IF(G993=Precios!$EN$8,Precios!$EO$8,IF(G993=Precios!$EN$9,Precios!$EO$9,IF(G993=Precios!$EN$10,Precios!$EO$10,IF(G993=Precios!$EN$11,Precios!$EO$11,IF(G993=Precios!$EN$12,Precios!$EO$12,IF(G993=Precios!$EN$1173,Precios!$EO$1173,IF(G993=Precios!$EN$14,Precios!$EO$14,IF(G993=Precios!$EN$15,Precios!$EO$15,IF(G993=Precios!$EN$16,Precios!$EO$16,IF(G993=Precios!$EN$17,Precios!$EO$17,IF(G993=Precios!$EN$18,Precios!$EO$18,0)))))))))))))))</f>
        <v>0</v>
      </c>
      <c r="J993" s="230"/>
      <c r="K993" s="233">
        <f>+IF(J993=1,I993,IF(J993=2,I993*(1-Precios!$ET$3),0))</f>
        <v>0</v>
      </c>
      <c r="L993" s="233">
        <f t="shared" si="67"/>
        <v>0</v>
      </c>
      <c r="M993" s="259">
        <f>+SUM(L993:L997)</f>
        <v>0</v>
      </c>
      <c r="N993" s="260">
        <f>+M993+P993+R993+S993</f>
        <v>0</v>
      </c>
      <c r="O993" s="261">
        <f>+IF(J993=1,N993*$O$917,0)</f>
        <v>0</v>
      </c>
      <c r="P993" s="262"/>
      <c r="Q993" s="263">
        <f>+N993-SUM(O993:P993)</f>
        <v>0</v>
      </c>
      <c r="R993" s="262"/>
      <c r="S993" s="262"/>
      <c r="T993" s="262"/>
      <c r="U993" s="264" t="e">
        <f>+(+O993+#REF!)/M993</f>
        <v>#REF!</v>
      </c>
      <c r="V993" s="265">
        <f>+Q993-SUM(R993:T993)</f>
        <v>0</v>
      </c>
      <c r="W993" s="266">
        <f>IF(J993=2,V993,0)</f>
        <v>0</v>
      </c>
      <c r="X993" s="267">
        <f>IF(J993=1,V993,0)</f>
        <v>0</v>
      </c>
      <c r="Y993" s="268">
        <f>IF(G993=Precios!$EN$4,Precios!$EQ$4,IF(G993=Precios!$EN$5,Precios!$EQ$5,IF(G993=Precios!$EN$6,Precios!$EQ$6,IF(G993=Precios!$EN$7,Precios!$EQ$7,IF(G993=Precios!$EN$8,Precios!$EQ$8,IF(G993=Precios!$EN$9,Precios!$EQ$9,IF(G993=Precios!$EN$10,Precios!$EQ$10,IF(G993=Precios!$EN$11,Precios!$EQ$11,IF(G993=Precios!$EN$12,Precios!$EQ$12,IF(G993=Precios!$EN$1173,Precios!$EQ$1173,IF(G993=Precios!$EN$14,Precios!$EQ$14,IF(G993=Precios!$EN$15,Precios!$EQ$15,IF(G993=Precios!$EN$16,Precios!$EQ$16,IF(G993=Precios!$EN$17,Precios!$EQ$17,IF(G993=Precios!$EN$18,Precios!$EQ$18,0)))))))))))))))*H993</f>
        <v>0</v>
      </c>
      <c r="Z993" s="269">
        <f>+V993-SUM(Y993:Y997)</f>
        <v>0</v>
      </c>
      <c r="AA993" s="270" t="e">
        <f>+Z993/M993</f>
        <v>#DIV/0!</v>
      </c>
    </row>
    <row r="994" spans="1:27" x14ac:dyDescent="0.25">
      <c r="A994" s="234"/>
      <c r="B994" s="40"/>
      <c r="C994" s="41"/>
      <c r="D994" s="42"/>
      <c r="E994" s="42"/>
      <c r="F994" s="42"/>
      <c r="G994" s="48"/>
      <c r="H994" s="50"/>
      <c r="I994" s="168">
        <f>IF(G994=Precios!$EN$4,Precios!$EO$4,IF(G994=Precios!$EN$5,Precios!$EO$5,IF(G994=Precios!$EN$6,Precios!$EO$6,IF(G994=Precios!$EN$7,Precios!$EO$7,IF(G994=Precios!$EN$8,Precios!$EO$8,IF(G994=Precios!$EN$9,Precios!$EO$9,IF(G994=Precios!$EN$10,Precios!$EO$10,IF(G994=Precios!$EN$11,Precios!$EO$11,IF(G994=Precios!$EN$12,Precios!$EO$12,IF(G994=Precios!$EN$1173,Precios!$EO$1173,IF(G994=Precios!$EN$14,Precios!$EO$14,IF(G994=Precios!$EN$15,Precios!$EO$15,IF(G994=Precios!$EN$16,Precios!$EO$16,IF(G994=Precios!$EN$17,Precios!$EO$17,IF(G994=Precios!$EN$18,Precios!$EO$18,0)))))))))))))))</f>
        <v>0</v>
      </c>
      <c r="J994" s="50"/>
      <c r="K994" s="169">
        <f>+IF(J994=1,I994,IF(J994=2,I994*(1-Precios!$ET$3),0))</f>
        <v>0</v>
      </c>
      <c r="L994" s="169">
        <f t="shared" si="67"/>
        <v>0</v>
      </c>
      <c r="M994" s="49"/>
      <c r="N994" s="43"/>
      <c r="O994" s="43"/>
      <c r="P994" s="43"/>
      <c r="Q994" s="43"/>
      <c r="R994" s="43"/>
      <c r="S994" s="43"/>
      <c r="T994" s="43"/>
      <c r="U994" s="91"/>
      <c r="V994" s="43"/>
      <c r="W994" s="43"/>
      <c r="X994" s="43"/>
      <c r="Y994" s="38">
        <f>IF(G994=Precios!$EN$4,Precios!$EQ$4,IF(G994=Precios!$EN$5,Precios!$EQ$5,IF(G994=Precios!$EN$6,Precios!$EQ$6,IF(G994=Precios!$EN$7,Precios!$EQ$7,IF(G994=Precios!$EN$8,Precios!$EQ$8,IF(G994=Precios!$EN$9,Precios!$EQ$9,IF(G994=Precios!$EN$10,Precios!$EQ$10,IF(G994=Precios!$EN$11,Precios!$EQ$11,IF(G994=Precios!$EN$12,Precios!$EQ$12,IF(G994=Precios!$EN$1173,Precios!$EQ$1173,IF(G994=Precios!$EN$14,Precios!$EQ$14,IF(G994=Precios!$EN$15,Precios!$EQ$15,IF(G994=Precios!$EN$16,Precios!$EQ$16,IF(G994=Precios!$EN$17,Precios!$EQ$17,IF(G994=Precios!$EN$18,Precios!$EQ$18,0)))))))))))))))*H994</f>
        <v>0</v>
      </c>
      <c r="Z994" s="46"/>
      <c r="AA994" s="271"/>
    </row>
    <row r="995" spans="1:27" x14ac:dyDescent="0.25">
      <c r="A995" s="234"/>
      <c r="B995" s="40"/>
      <c r="C995" s="41"/>
      <c r="D995" s="42"/>
      <c r="E995" s="42"/>
      <c r="F995" s="42"/>
      <c r="G995" s="48"/>
      <c r="H995" s="50"/>
      <c r="I995" s="168">
        <f>IF(G995=Precios!$EN$4,Precios!$EO$4,IF(G995=Precios!$EN$5,Precios!$EO$5,IF(G995=Precios!$EN$6,Precios!$EO$6,IF(G995=Precios!$EN$7,Precios!$EO$7,IF(G995=Precios!$EN$8,Precios!$EO$8,IF(G995=Precios!$EN$9,Precios!$EO$9,IF(G995=Precios!$EN$10,Precios!$EO$10,IF(G995=Precios!$EN$11,Precios!$EO$11,IF(G995=Precios!$EN$12,Precios!$EO$12,IF(G995=Precios!$EN$1173,Precios!$EO$1173,IF(G995=Precios!$EN$14,Precios!$EO$14,IF(G995=Precios!$EN$15,Precios!$EO$15,IF(G995=Precios!$EN$16,Precios!$EO$16,IF(G995=Precios!$EN$17,Precios!$EO$17,IF(G995=Precios!$EN$18,Precios!$EO$18,0)))))))))))))))</f>
        <v>0</v>
      </c>
      <c r="J995" s="50"/>
      <c r="K995" s="169">
        <f>+IF(J995=1,I995,IF(J995=2,I995*(1-Precios!$ET$3),0))</f>
        <v>0</v>
      </c>
      <c r="L995" s="169">
        <f t="shared" si="67"/>
        <v>0</v>
      </c>
      <c r="M995" s="49"/>
      <c r="N995" s="43"/>
      <c r="O995" s="43"/>
      <c r="P995" s="43"/>
      <c r="Q995" s="43"/>
      <c r="R995" s="43"/>
      <c r="S995" s="43"/>
      <c r="T995" s="43"/>
      <c r="U995" s="91"/>
      <c r="V995" s="43"/>
      <c r="W995" s="43"/>
      <c r="X995" s="43"/>
      <c r="Y995" s="38">
        <f>IF(G995=Precios!$EN$4,Precios!$EQ$4,IF(G995=Precios!$EN$5,Precios!$EQ$5,IF(G995=Precios!$EN$6,Precios!$EQ$6,IF(G995=Precios!$EN$7,Precios!$EQ$7,IF(G995=Precios!$EN$8,Precios!$EQ$8,IF(G995=Precios!$EN$9,Precios!$EQ$9,IF(G995=Precios!$EN$10,Precios!$EQ$10,IF(G995=Precios!$EN$11,Precios!$EQ$11,IF(G995=Precios!$EN$12,Precios!$EQ$12,IF(G995=Precios!$EN$1173,Precios!$EQ$1173,IF(G995=Precios!$EN$14,Precios!$EQ$14,IF(G995=Precios!$EN$15,Precios!$EQ$15,IF(G995=Precios!$EN$16,Precios!$EQ$16,IF(G995=Precios!$EN$17,Precios!$EQ$17,IF(G995=Precios!$EN$18,Precios!$EQ$18,0)))))))))))))))*H995</f>
        <v>0</v>
      </c>
      <c r="Z995" s="46"/>
      <c r="AA995" s="271"/>
    </row>
    <row r="996" spans="1:27" x14ac:dyDescent="0.25">
      <c r="A996" s="234"/>
      <c r="B996" s="40"/>
      <c r="C996" s="41"/>
      <c r="D996" s="42"/>
      <c r="E996" s="42"/>
      <c r="F996" s="42"/>
      <c r="G996" s="48"/>
      <c r="H996" s="50"/>
      <c r="I996" s="168">
        <f>IF(G996=Precios!$EN$4,Precios!$EO$4,IF(G996=Precios!$EN$5,Precios!$EO$5,IF(G996=Precios!$EN$6,Precios!$EO$6,IF(G996=Precios!$EN$7,Precios!$EO$7,IF(G996=Precios!$EN$8,Precios!$EO$8,IF(G996=Precios!$EN$9,Precios!$EO$9,IF(G996=Precios!$EN$10,Precios!$EO$10,IF(G996=Precios!$EN$11,Precios!$EO$11,IF(G996=Precios!$EN$12,Precios!$EO$12,IF(G996=Precios!$EN$1173,Precios!$EO$1173,IF(G996=Precios!$EN$14,Precios!$EO$14,IF(G996=Precios!$EN$15,Precios!$EO$15,IF(G996=Precios!$EN$16,Precios!$EO$16,IF(G996=Precios!$EN$17,Precios!$EO$17,IF(G996=Precios!$EN$18,Precios!$EO$18,0)))))))))))))))</f>
        <v>0</v>
      </c>
      <c r="J996" s="50"/>
      <c r="K996" s="169">
        <f>+IF(J996=1,I996,IF(J996=2,I996*(1-Precios!$ET$3),0))</f>
        <v>0</v>
      </c>
      <c r="L996" s="169">
        <f t="shared" si="67"/>
        <v>0</v>
      </c>
      <c r="M996" s="49"/>
      <c r="N996" s="43"/>
      <c r="O996" s="43"/>
      <c r="P996" s="43"/>
      <c r="Q996" s="43"/>
      <c r="R996" s="43"/>
      <c r="S996" s="43"/>
      <c r="T996" s="43"/>
      <c r="U996" s="91"/>
      <c r="V996" s="43"/>
      <c r="W996" s="43"/>
      <c r="X996" s="43"/>
      <c r="Y996" s="38">
        <f>IF(G996=Precios!$EN$4,Precios!$EQ$4,IF(G996=Precios!$EN$5,Precios!$EQ$5,IF(G996=Precios!$EN$6,Precios!$EQ$6,IF(G996=Precios!$EN$7,Precios!$EQ$7,IF(G996=Precios!$EN$8,Precios!$EQ$8,IF(G996=Precios!$EN$9,Precios!$EQ$9,IF(G996=Precios!$EN$10,Precios!$EQ$10,IF(G996=Precios!$EN$11,Precios!$EQ$11,IF(G996=Precios!$EN$12,Precios!$EQ$12,IF(G996=Precios!$EN$1173,Precios!$EQ$1173,IF(G996=Precios!$EN$14,Precios!$EQ$14,IF(G996=Precios!$EN$15,Precios!$EQ$15,IF(G996=Precios!$EN$16,Precios!$EQ$16,IF(G996=Precios!$EN$17,Precios!$EQ$17,IF(G996=Precios!$EN$18,Precios!$EQ$18,0)))))))))))))))*H996</f>
        <v>0</v>
      </c>
      <c r="Z996" s="46"/>
      <c r="AA996" s="271"/>
    </row>
    <row r="997" spans="1:27" ht="15.75" thickBot="1" x14ac:dyDescent="0.3">
      <c r="A997" s="236"/>
      <c r="B997" s="237"/>
      <c r="C997" s="247"/>
      <c r="D997" s="239"/>
      <c r="E997" s="239"/>
      <c r="F997" s="239"/>
      <c r="G997" s="240"/>
      <c r="H997" s="241"/>
      <c r="I997" s="242">
        <f>IF(G997=Precios!$EN$4,Precios!$EO$4,IF(G997=Precios!$EN$5,Precios!$EO$5,IF(G997=Precios!$EN$6,Precios!$EO$6,IF(G997=Precios!$EN$7,Precios!$EO$7,IF(G997=Precios!$EN$8,Precios!$EO$8,IF(G997=Precios!$EN$9,Precios!$EO$9,IF(G997=Precios!$EN$10,Precios!$EO$10,IF(G997=Precios!$EN$11,Precios!$EO$11,IF(G997=Precios!$EN$12,Precios!$EO$12,IF(G997=Precios!$EN$1173,Precios!$EO$1173,IF(G997=Precios!$EN$14,Precios!$EO$14,IF(G997=Precios!$EN$15,Precios!$EO$15,IF(G997=Precios!$EN$16,Precios!$EO$16,IF(G997=Precios!$EN$17,Precios!$EO$17,IF(G997=Precios!$EN$18,Precios!$EO$18,0)))))))))))))))</f>
        <v>0</v>
      </c>
      <c r="J997" s="241"/>
      <c r="K997" s="243">
        <f>+IF(J997=1,I997,IF(J997=2,I997*(1-Precios!$ET$3),0))</f>
        <v>0</v>
      </c>
      <c r="L997" s="243">
        <f t="shared" si="67"/>
        <v>0</v>
      </c>
      <c r="M997" s="272"/>
      <c r="N997" s="273"/>
      <c r="O997" s="273"/>
      <c r="P997" s="273"/>
      <c r="Q997" s="273"/>
      <c r="R997" s="273"/>
      <c r="S997" s="273"/>
      <c r="T997" s="273"/>
      <c r="U997" s="274"/>
      <c r="V997" s="273"/>
      <c r="W997" s="273"/>
      <c r="X997" s="273"/>
      <c r="Y997" s="281">
        <f>IF(G997=Precios!$EN$4,Precios!$EQ$4,IF(G997=Precios!$EN$5,Precios!$EQ$5,IF(G997=Precios!$EN$6,Precios!$EQ$6,IF(G997=Precios!$EN$7,Precios!$EQ$7,IF(G997=Precios!$EN$8,Precios!$EQ$8,IF(G997=Precios!$EN$9,Precios!$EQ$9,IF(G997=Precios!$EN$10,Precios!$EQ$10,IF(G997=Precios!$EN$11,Precios!$EQ$11,IF(G997=Precios!$EN$12,Precios!$EQ$12,IF(G997=Precios!$EN$1173,Precios!$EQ$1173,IF(G997=Precios!$EN$14,Precios!$EQ$14,IF(G997=Precios!$EN$15,Precios!$EQ$15,IF(G997=Precios!$EN$16,Precios!$EQ$16,IF(G997=Precios!$EN$17,Precios!$EQ$17,IF(G997=Precios!$EN$18,Precios!$EQ$18,0)))))))))))))))*H997</f>
        <v>0</v>
      </c>
      <c r="Z997" s="275"/>
      <c r="AA997" s="276"/>
    </row>
    <row r="998" spans="1:27" x14ac:dyDescent="0.25">
      <c r="A998" s="225"/>
      <c r="B998" s="226"/>
      <c r="C998" s="227"/>
      <c r="D998" s="228"/>
      <c r="E998" s="228"/>
      <c r="F998" s="228"/>
      <c r="G998" s="230"/>
      <c r="H998" s="231"/>
      <c r="I998" s="232">
        <f>IF(G998=Precios!$EN$4,Precios!$EO$4,IF(G998=Precios!$EN$5,Precios!$EO$5,IF(G998=Precios!$EN$6,Precios!$EO$6,IF(G998=Precios!$EN$7,Precios!$EO$7,IF(G998=Precios!$EN$8,Precios!$EO$8,IF(G998=Precios!$EN$9,Precios!$EO$9,IF(G998=Precios!$EN$10,Precios!$EO$10,IF(G998=Precios!$EN$11,Precios!$EO$11,IF(G998=Precios!$EN$12,Precios!$EO$12,IF(G998=Precios!$EN$1173,Precios!$EO$1173,IF(G998=Precios!$EN$14,Precios!$EO$14,IF(G998=Precios!$EN$15,Precios!$EO$15,IF(G998=Precios!$EN$16,Precios!$EO$16,IF(G998=Precios!$EN$17,Precios!$EO$17,IF(G998=Precios!$EN$18,Precios!$EO$18,0)))))))))))))))</f>
        <v>0</v>
      </c>
      <c r="J998" s="230"/>
      <c r="K998" s="233">
        <f>+IF(J998=1,I998,IF(J998=2,I998*(1-Precios!$ET$3),0))</f>
        <v>0</v>
      </c>
      <c r="L998" s="233">
        <f t="shared" ref="L998:L1007" si="68">H998*K998</f>
        <v>0</v>
      </c>
      <c r="M998" s="259">
        <f>+SUM(L998:L1002)</f>
        <v>0</v>
      </c>
      <c r="N998" s="260">
        <f>+M998+P998+R998+S998</f>
        <v>0</v>
      </c>
      <c r="O998" s="261">
        <f>+IF(J998=1,N998*$O$917,0)</f>
        <v>0</v>
      </c>
      <c r="P998" s="262"/>
      <c r="Q998" s="263">
        <f>+N998-SUM(O998:P998)</f>
        <v>0</v>
      </c>
      <c r="R998" s="262"/>
      <c r="S998" s="262"/>
      <c r="T998" s="262"/>
      <c r="U998" s="264" t="e">
        <f>+(+O998+#REF!)/M998</f>
        <v>#REF!</v>
      </c>
      <c r="V998" s="265">
        <f>+Q998-SUM(R998:T998)</f>
        <v>0</v>
      </c>
      <c r="W998" s="266">
        <f>IF(J998=2,V998,0)</f>
        <v>0</v>
      </c>
      <c r="X998" s="267">
        <f>IF(J998=1,V998,0)</f>
        <v>0</v>
      </c>
      <c r="Y998" s="268">
        <f>IF(G998=Precios!$EN$4,Precios!$EQ$4,IF(G998=Precios!$EN$5,Precios!$EQ$5,IF(G998=Precios!$EN$6,Precios!$EQ$6,IF(G998=Precios!$EN$7,Precios!$EQ$7,IF(G998=Precios!$EN$8,Precios!$EQ$8,IF(G998=Precios!$EN$9,Precios!$EQ$9,IF(G998=Precios!$EN$10,Precios!$EQ$10,IF(G998=Precios!$EN$11,Precios!$EQ$11,IF(G998=Precios!$EN$12,Precios!$EQ$12,IF(G998=Precios!$EN$1173,Precios!$EQ$1173,IF(G998=Precios!$EN$14,Precios!$EQ$14,IF(G998=Precios!$EN$15,Precios!$EQ$15,IF(G998=Precios!$EN$16,Precios!$EQ$16,IF(G998=Precios!$EN$17,Precios!$EQ$17,IF(G998=Precios!$EN$18,Precios!$EQ$18,0)))))))))))))))*H998</f>
        <v>0</v>
      </c>
      <c r="Z998" s="269">
        <f>+V998-SUM(Y998:Y1002)</f>
        <v>0</v>
      </c>
      <c r="AA998" s="270" t="e">
        <f>+Z998/M998</f>
        <v>#DIV/0!</v>
      </c>
    </row>
    <row r="999" spans="1:27" x14ac:dyDescent="0.25">
      <c r="A999" s="234"/>
      <c r="B999" s="40"/>
      <c r="C999" s="41"/>
      <c r="D999" s="42"/>
      <c r="E999" s="42"/>
      <c r="F999" s="42"/>
      <c r="G999" s="48"/>
      <c r="H999" s="50"/>
      <c r="I999" s="168">
        <f>IF(G999=Precios!$EN$4,Precios!$EO$4,IF(G999=Precios!$EN$5,Precios!$EO$5,IF(G999=Precios!$EN$6,Precios!$EO$6,IF(G999=Precios!$EN$7,Precios!$EO$7,IF(G999=Precios!$EN$8,Precios!$EO$8,IF(G999=Precios!$EN$9,Precios!$EO$9,IF(G999=Precios!$EN$10,Precios!$EO$10,IF(G999=Precios!$EN$11,Precios!$EO$11,IF(G999=Precios!$EN$12,Precios!$EO$12,IF(G999=Precios!$EN$1173,Precios!$EO$1173,IF(G999=Precios!$EN$14,Precios!$EO$14,IF(G999=Precios!$EN$15,Precios!$EO$15,IF(G999=Precios!$EN$16,Precios!$EO$16,IF(G999=Precios!$EN$17,Precios!$EO$17,IF(G999=Precios!$EN$18,Precios!$EO$18,0)))))))))))))))</f>
        <v>0</v>
      </c>
      <c r="J999" s="50"/>
      <c r="K999" s="169">
        <f>+IF(J999=1,I999,IF(J999=2,I999*(1-Precios!$ET$3),0))</f>
        <v>0</v>
      </c>
      <c r="L999" s="169">
        <f t="shared" si="68"/>
        <v>0</v>
      </c>
      <c r="M999" s="49"/>
      <c r="N999" s="43"/>
      <c r="O999" s="43"/>
      <c r="P999" s="43"/>
      <c r="Q999" s="43"/>
      <c r="R999" s="43"/>
      <c r="S999" s="43"/>
      <c r="T999" s="43"/>
      <c r="U999" s="91"/>
      <c r="V999" s="43"/>
      <c r="W999" s="43"/>
      <c r="X999" s="43"/>
      <c r="Y999" s="38">
        <f>IF(G999=Precios!$EN$4,Precios!$EQ$4,IF(G999=Precios!$EN$5,Precios!$EQ$5,IF(G999=Precios!$EN$6,Precios!$EQ$6,IF(G999=Precios!$EN$7,Precios!$EQ$7,IF(G999=Precios!$EN$8,Precios!$EQ$8,IF(G999=Precios!$EN$9,Precios!$EQ$9,IF(G999=Precios!$EN$10,Precios!$EQ$10,IF(G999=Precios!$EN$11,Precios!$EQ$11,IF(G999=Precios!$EN$12,Precios!$EQ$12,IF(G999=Precios!$EN$1173,Precios!$EQ$1173,IF(G999=Precios!$EN$14,Precios!$EQ$14,IF(G999=Precios!$EN$15,Precios!$EQ$15,IF(G999=Precios!$EN$16,Precios!$EQ$16,IF(G999=Precios!$EN$17,Precios!$EQ$17,IF(G999=Precios!$EN$18,Precios!$EQ$18,0)))))))))))))))*H999</f>
        <v>0</v>
      </c>
      <c r="Z999" s="46"/>
      <c r="AA999" s="271"/>
    </row>
    <row r="1000" spans="1:27" x14ac:dyDescent="0.25">
      <c r="A1000" s="234"/>
      <c r="B1000" s="40"/>
      <c r="C1000" s="41"/>
      <c r="D1000" s="42"/>
      <c r="E1000" s="42"/>
      <c r="F1000" s="42"/>
      <c r="G1000" s="48"/>
      <c r="H1000" s="50"/>
      <c r="I1000" s="168">
        <f>IF(G1000=Precios!$EN$4,Precios!$EO$4,IF(G1000=Precios!$EN$5,Precios!$EO$5,IF(G1000=Precios!$EN$6,Precios!$EO$6,IF(G1000=Precios!$EN$7,Precios!$EO$7,IF(G1000=Precios!$EN$8,Precios!$EO$8,IF(G1000=Precios!$EN$9,Precios!$EO$9,IF(G1000=Precios!$EN$10,Precios!$EO$10,IF(G1000=Precios!$EN$11,Precios!$EO$11,IF(G1000=Precios!$EN$12,Precios!$EO$12,IF(G1000=Precios!$EN$1173,Precios!$EO$1173,IF(G1000=Precios!$EN$14,Precios!$EO$14,IF(G1000=Precios!$EN$15,Precios!$EO$15,IF(G1000=Precios!$EN$16,Precios!$EO$16,IF(G1000=Precios!$EN$17,Precios!$EO$17,IF(G1000=Precios!$EN$18,Precios!$EO$18,0)))))))))))))))</f>
        <v>0</v>
      </c>
      <c r="J1000" s="50"/>
      <c r="K1000" s="169">
        <f>+IF(J1000=1,I1000,IF(J1000=2,I1000*(1-Precios!$ET$3),0))</f>
        <v>0</v>
      </c>
      <c r="L1000" s="169">
        <f t="shared" si="68"/>
        <v>0</v>
      </c>
      <c r="M1000" s="49"/>
      <c r="N1000" s="43"/>
      <c r="O1000" s="43"/>
      <c r="P1000" s="43"/>
      <c r="Q1000" s="43"/>
      <c r="R1000" s="43"/>
      <c r="S1000" s="43"/>
      <c r="T1000" s="43"/>
      <c r="U1000" s="91"/>
      <c r="V1000" s="43"/>
      <c r="W1000" s="43"/>
      <c r="X1000" s="43"/>
      <c r="Y1000" s="38">
        <f>IF(G1000=Precios!$EN$4,Precios!$EQ$4,IF(G1000=Precios!$EN$5,Precios!$EQ$5,IF(G1000=Precios!$EN$6,Precios!$EQ$6,IF(G1000=Precios!$EN$7,Precios!$EQ$7,IF(G1000=Precios!$EN$8,Precios!$EQ$8,IF(G1000=Precios!$EN$9,Precios!$EQ$9,IF(G1000=Precios!$EN$10,Precios!$EQ$10,IF(G1000=Precios!$EN$11,Precios!$EQ$11,IF(G1000=Precios!$EN$12,Precios!$EQ$12,IF(G1000=Precios!$EN$1173,Precios!$EQ$1173,IF(G1000=Precios!$EN$14,Precios!$EQ$14,IF(G1000=Precios!$EN$15,Precios!$EQ$15,IF(G1000=Precios!$EN$16,Precios!$EQ$16,IF(G1000=Precios!$EN$17,Precios!$EQ$17,IF(G1000=Precios!$EN$18,Precios!$EQ$18,0)))))))))))))))*H1000</f>
        <v>0</v>
      </c>
      <c r="Z1000" s="46"/>
      <c r="AA1000" s="271"/>
    </row>
    <row r="1001" spans="1:27" x14ac:dyDescent="0.25">
      <c r="A1001" s="234"/>
      <c r="B1001" s="40"/>
      <c r="C1001" s="41"/>
      <c r="D1001" s="42"/>
      <c r="E1001" s="42"/>
      <c r="F1001" s="42"/>
      <c r="G1001" s="48"/>
      <c r="H1001" s="50"/>
      <c r="I1001" s="168">
        <f>IF(G1001=Precios!$EN$4,Precios!$EO$4,IF(G1001=Precios!$EN$5,Precios!$EO$5,IF(G1001=Precios!$EN$6,Precios!$EO$6,IF(G1001=Precios!$EN$7,Precios!$EO$7,IF(G1001=Precios!$EN$8,Precios!$EO$8,IF(G1001=Precios!$EN$9,Precios!$EO$9,IF(G1001=Precios!$EN$10,Precios!$EO$10,IF(G1001=Precios!$EN$11,Precios!$EO$11,IF(G1001=Precios!$EN$12,Precios!$EO$12,IF(G1001=Precios!$EN$1173,Precios!$EO$1173,IF(G1001=Precios!$EN$14,Precios!$EO$14,IF(G1001=Precios!$EN$15,Precios!$EO$15,IF(G1001=Precios!$EN$16,Precios!$EO$16,IF(G1001=Precios!$EN$17,Precios!$EO$17,IF(G1001=Precios!$EN$18,Precios!$EO$18,0)))))))))))))))</f>
        <v>0</v>
      </c>
      <c r="J1001" s="50"/>
      <c r="K1001" s="169">
        <f>+IF(J1001=1,I1001,IF(J1001=2,I1001*(1-Precios!$ET$3),0))</f>
        <v>0</v>
      </c>
      <c r="L1001" s="169">
        <f t="shared" si="68"/>
        <v>0</v>
      </c>
      <c r="M1001" s="49"/>
      <c r="N1001" s="43"/>
      <c r="O1001" s="43"/>
      <c r="P1001" s="43"/>
      <c r="Q1001" s="43"/>
      <c r="R1001" s="43"/>
      <c r="S1001" s="43"/>
      <c r="T1001" s="43"/>
      <c r="U1001" s="91"/>
      <c r="V1001" s="43"/>
      <c r="W1001" s="43"/>
      <c r="X1001" s="43"/>
      <c r="Y1001" s="38">
        <f>IF(G1001=Precios!$EN$4,Precios!$EQ$4,IF(G1001=Precios!$EN$5,Precios!$EQ$5,IF(G1001=Precios!$EN$6,Precios!$EQ$6,IF(G1001=Precios!$EN$7,Precios!$EQ$7,IF(G1001=Precios!$EN$8,Precios!$EQ$8,IF(G1001=Precios!$EN$9,Precios!$EQ$9,IF(G1001=Precios!$EN$10,Precios!$EQ$10,IF(G1001=Precios!$EN$11,Precios!$EQ$11,IF(G1001=Precios!$EN$12,Precios!$EQ$12,IF(G1001=Precios!$EN$1173,Precios!$EQ$1173,IF(G1001=Precios!$EN$14,Precios!$EQ$14,IF(G1001=Precios!$EN$15,Precios!$EQ$15,IF(G1001=Precios!$EN$16,Precios!$EQ$16,IF(G1001=Precios!$EN$17,Precios!$EQ$17,IF(G1001=Precios!$EN$18,Precios!$EQ$18,0)))))))))))))))*H1001</f>
        <v>0</v>
      </c>
      <c r="Z1001" s="46"/>
      <c r="AA1001" s="271"/>
    </row>
    <row r="1002" spans="1:27" ht="15.75" thickBot="1" x14ac:dyDescent="0.3">
      <c r="A1002" s="236"/>
      <c r="B1002" s="237"/>
      <c r="C1002" s="247"/>
      <c r="D1002" s="239"/>
      <c r="E1002" s="239"/>
      <c r="F1002" s="239"/>
      <c r="G1002" s="240"/>
      <c r="H1002" s="241"/>
      <c r="I1002" s="242">
        <f>IF(G1002=Precios!$EN$4,Precios!$EO$4,IF(G1002=Precios!$EN$5,Precios!$EO$5,IF(G1002=Precios!$EN$6,Precios!$EO$6,IF(G1002=Precios!$EN$7,Precios!$EO$7,IF(G1002=Precios!$EN$8,Precios!$EO$8,IF(G1002=Precios!$EN$9,Precios!$EO$9,IF(G1002=Precios!$EN$10,Precios!$EO$10,IF(G1002=Precios!$EN$11,Precios!$EO$11,IF(G1002=Precios!$EN$12,Precios!$EO$12,IF(G1002=Precios!$EN$1173,Precios!$EO$1173,IF(G1002=Precios!$EN$14,Precios!$EO$14,IF(G1002=Precios!$EN$15,Precios!$EO$15,IF(G1002=Precios!$EN$16,Precios!$EO$16,IF(G1002=Precios!$EN$17,Precios!$EO$17,IF(G1002=Precios!$EN$18,Precios!$EO$18,0)))))))))))))))</f>
        <v>0</v>
      </c>
      <c r="J1002" s="241"/>
      <c r="K1002" s="243">
        <f>+IF(J1002=1,I1002,IF(J1002=2,I1002*(1-Precios!$ET$3),0))</f>
        <v>0</v>
      </c>
      <c r="L1002" s="243">
        <f t="shared" si="68"/>
        <v>0</v>
      </c>
      <c r="M1002" s="272"/>
      <c r="N1002" s="273"/>
      <c r="O1002" s="273"/>
      <c r="P1002" s="273"/>
      <c r="Q1002" s="273"/>
      <c r="R1002" s="273"/>
      <c r="S1002" s="273"/>
      <c r="T1002" s="273"/>
      <c r="U1002" s="274"/>
      <c r="V1002" s="273"/>
      <c r="W1002" s="273"/>
      <c r="X1002" s="273"/>
      <c r="Y1002" s="281">
        <f>IF(G1002=Precios!$EN$4,Precios!$EQ$4,IF(G1002=Precios!$EN$5,Precios!$EQ$5,IF(G1002=Precios!$EN$6,Precios!$EQ$6,IF(G1002=Precios!$EN$7,Precios!$EQ$7,IF(G1002=Precios!$EN$8,Precios!$EQ$8,IF(G1002=Precios!$EN$9,Precios!$EQ$9,IF(G1002=Precios!$EN$10,Precios!$EQ$10,IF(G1002=Precios!$EN$11,Precios!$EQ$11,IF(G1002=Precios!$EN$12,Precios!$EQ$12,IF(G1002=Precios!$EN$1173,Precios!$EQ$1173,IF(G1002=Precios!$EN$14,Precios!$EQ$14,IF(G1002=Precios!$EN$15,Precios!$EQ$15,IF(G1002=Precios!$EN$16,Precios!$EQ$16,IF(G1002=Precios!$EN$17,Precios!$EQ$17,IF(G1002=Precios!$EN$18,Precios!$EQ$18,0)))))))))))))))*H1002</f>
        <v>0</v>
      </c>
      <c r="Z1002" s="275"/>
      <c r="AA1002" s="276"/>
    </row>
    <row r="1003" spans="1:27" x14ac:dyDescent="0.25">
      <c r="A1003" s="225"/>
      <c r="B1003" s="226"/>
      <c r="C1003" s="227"/>
      <c r="D1003" s="228"/>
      <c r="E1003" s="228"/>
      <c r="F1003" s="228"/>
      <c r="G1003" s="230"/>
      <c r="H1003" s="231"/>
      <c r="I1003" s="232">
        <f>IF(G1003=Precios!$EN$4,Precios!$EO$4,IF(G1003=Precios!$EN$5,Precios!$EO$5,IF(G1003=Precios!$EN$6,Precios!$EO$6,IF(G1003=Precios!$EN$7,Precios!$EO$7,IF(G1003=Precios!$EN$8,Precios!$EO$8,IF(G1003=Precios!$EN$9,Precios!$EO$9,IF(G1003=Precios!$EN$10,Precios!$EO$10,IF(G1003=Precios!$EN$11,Precios!$EO$11,IF(G1003=Precios!$EN$12,Precios!$EO$12,IF(G1003=Precios!$EN$1173,Precios!$EO$1173,IF(G1003=Precios!$EN$14,Precios!$EO$14,IF(G1003=Precios!$EN$15,Precios!$EO$15,IF(G1003=Precios!$EN$16,Precios!$EO$16,IF(G1003=Precios!$EN$17,Precios!$EO$17,IF(G1003=Precios!$EN$18,Precios!$EO$18,0)))))))))))))))</f>
        <v>0</v>
      </c>
      <c r="J1003" s="230"/>
      <c r="K1003" s="233">
        <f>+IF(J1003=1,I1003,IF(J1003=2,I1003*(1-Precios!$ET$3),0))</f>
        <v>0</v>
      </c>
      <c r="L1003" s="233">
        <f t="shared" si="68"/>
        <v>0</v>
      </c>
      <c r="M1003" s="259">
        <f>+SUM(L1003:L1007)</f>
        <v>0</v>
      </c>
      <c r="N1003" s="260">
        <f>+M1003+P1003+R1003+S1003</f>
        <v>0</v>
      </c>
      <c r="O1003" s="261">
        <f>+IF(J1003=1,N1003*$O$917,0)</f>
        <v>0</v>
      </c>
      <c r="P1003" s="262"/>
      <c r="Q1003" s="263">
        <f>+N1003-SUM(O1003:P1003)</f>
        <v>0</v>
      </c>
      <c r="R1003" s="262"/>
      <c r="S1003" s="262"/>
      <c r="T1003" s="262"/>
      <c r="U1003" s="264" t="e">
        <f>+(+O1003+#REF!)/M1003</f>
        <v>#REF!</v>
      </c>
      <c r="V1003" s="265">
        <f>+Q1003-SUM(R1003:T1003)</f>
        <v>0</v>
      </c>
      <c r="W1003" s="266">
        <f>IF(J1003=2,V1003,0)</f>
        <v>0</v>
      </c>
      <c r="X1003" s="267">
        <f>IF(J1003=1,V1003,0)</f>
        <v>0</v>
      </c>
      <c r="Y1003" s="268">
        <f>IF(G1003=Precios!$EN$4,Precios!$EQ$4,IF(G1003=Precios!$EN$5,Precios!$EQ$5,IF(G1003=Precios!$EN$6,Precios!$EQ$6,IF(G1003=Precios!$EN$7,Precios!$EQ$7,IF(G1003=Precios!$EN$8,Precios!$EQ$8,IF(G1003=Precios!$EN$9,Precios!$EQ$9,IF(G1003=Precios!$EN$10,Precios!$EQ$10,IF(G1003=Precios!$EN$11,Precios!$EQ$11,IF(G1003=Precios!$EN$12,Precios!$EQ$12,IF(G1003=Precios!$EN$1173,Precios!$EQ$1173,IF(G1003=Precios!$EN$14,Precios!$EQ$14,IF(G1003=Precios!$EN$15,Precios!$EQ$15,IF(G1003=Precios!$EN$16,Precios!$EQ$16,IF(G1003=Precios!$EN$17,Precios!$EQ$17,IF(G1003=Precios!$EN$18,Precios!$EQ$18,0)))))))))))))))*H1003</f>
        <v>0</v>
      </c>
      <c r="Z1003" s="269">
        <f>+V1003-SUM(Y1003:Y1007)</f>
        <v>0</v>
      </c>
      <c r="AA1003" s="270" t="e">
        <f>+Z1003/M1003</f>
        <v>#DIV/0!</v>
      </c>
    </row>
    <row r="1004" spans="1:27" x14ac:dyDescent="0.25">
      <c r="A1004" s="234"/>
      <c r="B1004" s="40"/>
      <c r="C1004" s="41"/>
      <c r="D1004" s="42"/>
      <c r="E1004" s="42"/>
      <c r="F1004" s="42"/>
      <c r="G1004" s="48"/>
      <c r="H1004" s="50"/>
      <c r="I1004" s="168">
        <f>IF(G1004=Precios!$EN$4,Precios!$EO$4,IF(G1004=Precios!$EN$5,Precios!$EO$5,IF(G1004=Precios!$EN$6,Precios!$EO$6,IF(G1004=Precios!$EN$7,Precios!$EO$7,IF(G1004=Precios!$EN$8,Precios!$EO$8,IF(G1004=Precios!$EN$9,Precios!$EO$9,IF(G1004=Precios!$EN$10,Precios!$EO$10,IF(G1004=Precios!$EN$11,Precios!$EO$11,IF(G1004=Precios!$EN$12,Precios!$EO$12,IF(G1004=Precios!$EN$1173,Precios!$EO$1173,IF(G1004=Precios!$EN$14,Precios!$EO$14,IF(G1004=Precios!$EN$15,Precios!$EO$15,IF(G1004=Precios!$EN$16,Precios!$EO$16,IF(G1004=Precios!$EN$17,Precios!$EO$17,IF(G1004=Precios!$EN$18,Precios!$EO$18,0)))))))))))))))</f>
        <v>0</v>
      </c>
      <c r="J1004" s="50"/>
      <c r="K1004" s="169">
        <f>+IF(J1004=1,I1004,IF(J1004=2,I1004*(1-Precios!$ET$3),0))</f>
        <v>0</v>
      </c>
      <c r="L1004" s="169">
        <f t="shared" si="68"/>
        <v>0</v>
      </c>
      <c r="M1004" s="49"/>
      <c r="N1004" s="43"/>
      <c r="O1004" s="43"/>
      <c r="P1004" s="43"/>
      <c r="Q1004" s="43"/>
      <c r="R1004" s="43"/>
      <c r="S1004" s="43"/>
      <c r="T1004" s="43"/>
      <c r="U1004" s="91"/>
      <c r="V1004" s="43"/>
      <c r="W1004" s="43"/>
      <c r="X1004" s="43"/>
      <c r="Y1004" s="38">
        <f>IF(G1004=Precios!$EN$4,Precios!$EQ$4,IF(G1004=Precios!$EN$5,Precios!$EQ$5,IF(G1004=Precios!$EN$6,Precios!$EQ$6,IF(G1004=Precios!$EN$7,Precios!$EQ$7,IF(G1004=Precios!$EN$8,Precios!$EQ$8,IF(G1004=Precios!$EN$9,Precios!$EQ$9,IF(G1004=Precios!$EN$10,Precios!$EQ$10,IF(G1004=Precios!$EN$11,Precios!$EQ$11,IF(G1004=Precios!$EN$12,Precios!$EQ$12,IF(G1004=Precios!$EN$1173,Precios!$EQ$1173,IF(G1004=Precios!$EN$14,Precios!$EQ$14,IF(G1004=Precios!$EN$15,Precios!$EQ$15,IF(G1004=Precios!$EN$16,Precios!$EQ$16,IF(G1004=Precios!$EN$17,Precios!$EQ$17,IF(G1004=Precios!$EN$18,Precios!$EQ$18,0)))))))))))))))*H1004</f>
        <v>0</v>
      </c>
      <c r="Z1004" s="46"/>
      <c r="AA1004" s="271"/>
    </row>
    <row r="1005" spans="1:27" x14ac:dyDescent="0.25">
      <c r="A1005" s="234"/>
      <c r="B1005" s="40"/>
      <c r="C1005" s="41"/>
      <c r="D1005" s="42"/>
      <c r="E1005" s="42"/>
      <c r="F1005" s="42"/>
      <c r="G1005" s="48"/>
      <c r="H1005" s="50"/>
      <c r="I1005" s="168">
        <f>IF(G1005=Precios!$EN$4,Precios!$EO$4,IF(G1005=Precios!$EN$5,Precios!$EO$5,IF(G1005=Precios!$EN$6,Precios!$EO$6,IF(G1005=Precios!$EN$7,Precios!$EO$7,IF(G1005=Precios!$EN$8,Precios!$EO$8,IF(G1005=Precios!$EN$9,Precios!$EO$9,IF(G1005=Precios!$EN$10,Precios!$EO$10,IF(G1005=Precios!$EN$11,Precios!$EO$11,IF(G1005=Precios!$EN$12,Precios!$EO$12,IF(G1005=Precios!$EN$1173,Precios!$EO$1173,IF(G1005=Precios!$EN$14,Precios!$EO$14,IF(G1005=Precios!$EN$15,Precios!$EO$15,IF(G1005=Precios!$EN$16,Precios!$EO$16,IF(G1005=Precios!$EN$17,Precios!$EO$17,IF(G1005=Precios!$EN$18,Precios!$EO$18,0)))))))))))))))</f>
        <v>0</v>
      </c>
      <c r="J1005" s="50"/>
      <c r="K1005" s="169">
        <f>+IF(J1005=1,I1005,IF(J1005=2,I1005*(1-Precios!$ET$3),0))</f>
        <v>0</v>
      </c>
      <c r="L1005" s="169">
        <f t="shared" si="68"/>
        <v>0</v>
      </c>
      <c r="M1005" s="49"/>
      <c r="N1005" s="43"/>
      <c r="O1005" s="43"/>
      <c r="P1005" s="43"/>
      <c r="Q1005" s="43"/>
      <c r="R1005" s="43"/>
      <c r="S1005" s="43"/>
      <c r="T1005" s="43"/>
      <c r="U1005" s="91"/>
      <c r="V1005" s="43"/>
      <c r="W1005" s="43"/>
      <c r="X1005" s="43"/>
      <c r="Y1005" s="38">
        <f>IF(G1005=Precios!$EN$4,Precios!$EQ$4,IF(G1005=Precios!$EN$5,Precios!$EQ$5,IF(G1005=Precios!$EN$6,Precios!$EQ$6,IF(G1005=Precios!$EN$7,Precios!$EQ$7,IF(G1005=Precios!$EN$8,Precios!$EQ$8,IF(G1005=Precios!$EN$9,Precios!$EQ$9,IF(G1005=Precios!$EN$10,Precios!$EQ$10,IF(G1005=Precios!$EN$11,Precios!$EQ$11,IF(G1005=Precios!$EN$12,Precios!$EQ$12,IF(G1005=Precios!$EN$1173,Precios!$EQ$1173,IF(G1005=Precios!$EN$14,Precios!$EQ$14,IF(G1005=Precios!$EN$15,Precios!$EQ$15,IF(G1005=Precios!$EN$16,Precios!$EQ$16,IF(G1005=Precios!$EN$17,Precios!$EQ$17,IF(G1005=Precios!$EN$18,Precios!$EQ$18,0)))))))))))))))*H1005</f>
        <v>0</v>
      </c>
      <c r="Z1005" s="46"/>
      <c r="AA1005" s="271"/>
    </row>
    <row r="1006" spans="1:27" x14ac:dyDescent="0.25">
      <c r="A1006" s="234"/>
      <c r="B1006" s="40"/>
      <c r="C1006" s="41"/>
      <c r="D1006" s="42"/>
      <c r="E1006" s="42"/>
      <c r="F1006" s="42"/>
      <c r="G1006" s="48"/>
      <c r="H1006" s="50"/>
      <c r="I1006" s="168">
        <f>IF(G1006=Precios!$EN$4,Precios!$EO$4,IF(G1006=Precios!$EN$5,Precios!$EO$5,IF(G1006=Precios!$EN$6,Precios!$EO$6,IF(G1006=Precios!$EN$7,Precios!$EO$7,IF(G1006=Precios!$EN$8,Precios!$EO$8,IF(G1006=Precios!$EN$9,Precios!$EO$9,IF(G1006=Precios!$EN$10,Precios!$EO$10,IF(G1006=Precios!$EN$11,Precios!$EO$11,IF(G1006=Precios!$EN$12,Precios!$EO$12,IF(G1006=Precios!$EN$1173,Precios!$EO$1173,IF(G1006=Precios!$EN$14,Precios!$EO$14,IF(G1006=Precios!$EN$15,Precios!$EO$15,IF(G1006=Precios!$EN$16,Precios!$EO$16,IF(G1006=Precios!$EN$17,Precios!$EO$17,IF(G1006=Precios!$EN$18,Precios!$EO$18,0)))))))))))))))</f>
        <v>0</v>
      </c>
      <c r="J1006" s="50"/>
      <c r="K1006" s="169">
        <f>+IF(J1006=1,I1006,IF(J1006=2,I1006*(1-Precios!$ET$3),0))</f>
        <v>0</v>
      </c>
      <c r="L1006" s="169">
        <f t="shared" si="68"/>
        <v>0</v>
      </c>
      <c r="M1006" s="49"/>
      <c r="N1006" s="43"/>
      <c r="O1006" s="43"/>
      <c r="P1006" s="43"/>
      <c r="Q1006" s="43"/>
      <c r="R1006" s="43"/>
      <c r="S1006" s="43"/>
      <c r="T1006" s="43"/>
      <c r="U1006" s="91"/>
      <c r="V1006" s="43"/>
      <c r="W1006" s="43"/>
      <c r="X1006" s="43"/>
      <c r="Y1006" s="38">
        <f>IF(G1006=Precios!$EN$4,Precios!$EQ$4,IF(G1006=Precios!$EN$5,Precios!$EQ$5,IF(G1006=Precios!$EN$6,Precios!$EQ$6,IF(G1006=Precios!$EN$7,Precios!$EQ$7,IF(G1006=Precios!$EN$8,Precios!$EQ$8,IF(G1006=Precios!$EN$9,Precios!$EQ$9,IF(G1006=Precios!$EN$10,Precios!$EQ$10,IF(G1006=Precios!$EN$11,Precios!$EQ$11,IF(G1006=Precios!$EN$12,Precios!$EQ$12,IF(G1006=Precios!$EN$1173,Precios!$EQ$1173,IF(G1006=Precios!$EN$14,Precios!$EQ$14,IF(G1006=Precios!$EN$15,Precios!$EQ$15,IF(G1006=Precios!$EN$16,Precios!$EQ$16,IF(G1006=Precios!$EN$17,Precios!$EQ$17,IF(G1006=Precios!$EN$18,Precios!$EQ$18,0)))))))))))))))*H1006</f>
        <v>0</v>
      </c>
      <c r="Z1006" s="46"/>
      <c r="AA1006" s="271"/>
    </row>
    <row r="1007" spans="1:27" ht="15.75" thickBot="1" x14ac:dyDescent="0.3">
      <c r="A1007" s="236"/>
      <c r="B1007" s="237"/>
      <c r="C1007" s="247"/>
      <c r="D1007" s="239"/>
      <c r="E1007" s="239"/>
      <c r="F1007" s="239"/>
      <c r="G1007" s="240"/>
      <c r="H1007" s="241"/>
      <c r="I1007" s="242">
        <f>IF(G1007=Precios!$EN$4,Precios!$EO$4,IF(G1007=Precios!$EN$5,Precios!$EO$5,IF(G1007=Precios!$EN$6,Precios!$EO$6,IF(G1007=Precios!$EN$7,Precios!$EO$7,IF(G1007=Precios!$EN$8,Precios!$EO$8,IF(G1007=Precios!$EN$9,Precios!$EO$9,IF(G1007=Precios!$EN$10,Precios!$EO$10,IF(G1007=Precios!$EN$11,Precios!$EO$11,IF(G1007=Precios!$EN$12,Precios!$EO$12,IF(G1007=Precios!$EN$1173,Precios!$EO$1173,IF(G1007=Precios!$EN$14,Precios!$EO$14,IF(G1007=Precios!$EN$15,Precios!$EO$15,IF(G1007=Precios!$EN$16,Precios!$EO$16,IF(G1007=Precios!$EN$17,Precios!$EO$17,IF(G1007=Precios!$EN$18,Precios!$EO$18,0)))))))))))))))</f>
        <v>0</v>
      </c>
      <c r="J1007" s="241"/>
      <c r="K1007" s="243">
        <f>+IF(J1007=1,I1007,IF(J1007=2,I1007*(1-Precios!$ET$3),0))</f>
        <v>0</v>
      </c>
      <c r="L1007" s="243">
        <f t="shared" si="68"/>
        <v>0</v>
      </c>
      <c r="M1007" s="272"/>
      <c r="N1007" s="273"/>
      <c r="O1007" s="273"/>
      <c r="P1007" s="273"/>
      <c r="Q1007" s="273"/>
      <c r="R1007" s="273"/>
      <c r="S1007" s="273"/>
      <c r="T1007" s="273"/>
      <c r="U1007" s="274"/>
      <c r="V1007" s="273"/>
      <c r="W1007" s="273"/>
      <c r="X1007" s="273"/>
      <c r="Y1007" s="281">
        <f>IF(G1007=Precios!$EN$4,Precios!$EQ$4,IF(G1007=Precios!$EN$5,Precios!$EQ$5,IF(G1007=Precios!$EN$6,Precios!$EQ$6,IF(G1007=Precios!$EN$7,Precios!$EQ$7,IF(G1007=Precios!$EN$8,Precios!$EQ$8,IF(G1007=Precios!$EN$9,Precios!$EQ$9,IF(G1007=Precios!$EN$10,Precios!$EQ$10,IF(G1007=Precios!$EN$11,Precios!$EQ$11,IF(G1007=Precios!$EN$12,Precios!$EQ$12,IF(G1007=Precios!$EN$1173,Precios!$EQ$1173,IF(G1007=Precios!$EN$14,Precios!$EQ$14,IF(G1007=Precios!$EN$15,Precios!$EQ$15,IF(G1007=Precios!$EN$16,Precios!$EQ$16,IF(G1007=Precios!$EN$17,Precios!$EQ$17,IF(G1007=Precios!$EN$18,Precios!$EQ$18,0)))))))))))))))*H1007</f>
        <v>0</v>
      </c>
      <c r="Z1007" s="275"/>
      <c r="AA1007" s="276"/>
    </row>
    <row r="1008" spans="1:27" s="21" customFormat="1" x14ac:dyDescent="0.25">
      <c r="A1008" s="248" t="s">
        <v>92</v>
      </c>
      <c r="B1008" s="249">
        <f>COUNT(A918:A1007)</f>
        <v>0</v>
      </c>
      <c r="C1008" s="89"/>
      <c r="D1008" s="89"/>
      <c r="E1008" s="89"/>
      <c r="F1008" s="89"/>
      <c r="G1008" s="90"/>
      <c r="H1008" s="90">
        <f>SUM(H918:H1007)</f>
        <v>0</v>
      </c>
      <c r="I1008" s="89"/>
      <c r="J1008" s="90"/>
      <c r="K1008" s="89"/>
      <c r="L1008" s="89"/>
      <c r="M1008" s="89">
        <f t="shared" ref="M1008:T1008" si="69">SUM(M918:M1007)</f>
        <v>0</v>
      </c>
      <c r="N1008" s="89">
        <f t="shared" si="69"/>
        <v>0</v>
      </c>
      <c r="O1008" s="89">
        <f t="shared" si="69"/>
        <v>0</v>
      </c>
      <c r="P1008" s="89">
        <f t="shared" si="69"/>
        <v>0</v>
      </c>
      <c r="Q1008" s="89">
        <f t="shared" si="69"/>
        <v>0</v>
      </c>
      <c r="R1008" s="89">
        <f t="shared" si="69"/>
        <v>0</v>
      </c>
      <c r="S1008" s="89">
        <f t="shared" si="69"/>
        <v>0</v>
      </c>
      <c r="T1008" s="89">
        <f t="shared" si="69"/>
        <v>0</v>
      </c>
      <c r="U1008" s="277" t="e">
        <f>AVERAGE(U918:U1007)</f>
        <v>#REF!</v>
      </c>
      <c r="V1008" s="89">
        <f>SUM(V918:V1007)</f>
        <v>0</v>
      </c>
      <c r="W1008" s="89">
        <f>SUM(W918:W1007)</f>
        <v>0</v>
      </c>
      <c r="X1008" s="89">
        <f>SUM(X918:X1007)</f>
        <v>0</v>
      </c>
      <c r="Y1008" s="89">
        <f>SUM(Y918:Y1007)</f>
        <v>0</v>
      </c>
      <c r="Z1008" s="89">
        <f>SUM(Z918:Z1007)</f>
        <v>0</v>
      </c>
      <c r="AA1008" s="277" t="e">
        <f>AVERAGE(AA918:AA1007)</f>
        <v>#DIV/0!</v>
      </c>
    </row>
    <row r="1009" spans="1:27" s="53" customFormat="1" ht="15.75" thickBot="1" x14ac:dyDescent="0.3">
      <c r="A1009" s="98" t="s">
        <v>12</v>
      </c>
      <c r="B1009" s="68">
        <f>+B917+B1008</f>
        <v>0</v>
      </c>
      <c r="C1009" s="70"/>
      <c r="D1009" s="69"/>
      <c r="E1009" s="69"/>
      <c r="F1009" s="142"/>
      <c r="G1009" s="280"/>
      <c r="H1009" s="68">
        <f>+H917+H1008</f>
        <v>0</v>
      </c>
      <c r="I1009" s="51"/>
      <c r="J1009" s="164"/>
      <c r="K1009" s="165"/>
      <c r="L1009" s="165"/>
      <c r="M1009" s="51">
        <f>+M917+M1008</f>
        <v>0</v>
      </c>
      <c r="N1009" s="51">
        <f>+N917+N1008</f>
        <v>0</v>
      </c>
      <c r="O1009" s="208">
        <v>0.14510000000000001</v>
      </c>
      <c r="P1009" s="51">
        <f>+P917+P1008</f>
        <v>0</v>
      </c>
      <c r="Q1009" s="51">
        <f>+Q917+Q1008</f>
        <v>0</v>
      </c>
      <c r="R1009" s="51">
        <f>+R917+R1008</f>
        <v>0</v>
      </c>
      <c r="S1009" s="51">
        <f>+S917+S1008</f>
        <v>0</v>
      </c>
      <c r="T1009" s="51">
        <f>+T917+T1008</f>
        <v>0</v>
      </c>
      <c r="U1009" s="177" t="e">
        <f>AVERAGE(U917,U1008)</f>
        <v>#DIV/0!</v>
      </c>
      <c r="V1009" s="51">
        <f>+V917+V1008</f>
        <v>0</v>
      </c>
      <c r="W1009" s="51">
        <f>+W917+W1008</f>
        <v>0</v>
      </c>
      <c r="X1009" s="51">
        <f>+X917+X1008</f>
        <v>0</v>
      </c>
      <c r="Y1009" s="51">
        <f>+Y917+Y1008</f>
        <v>0</v>
      </c>
      <c r="Z1009" s="51">
        <f>+Z917+Z1008</f>
        <v>0</v>
      </c>
      <c r="AA1009" s="177" t="e">
        <f>AVERAGE(AA917,AA1008)</f>
        <v>#DIV/0!</v>
      </c>
    </row>
    <row r="1010" spans="1:27" x14ac:dyDescent="0.25">
      <c r="A1010" s="225"/>
      <c r="B1010" s="226"/>
      <c r="C1010" s="227"/>
      <c r="D1010" s="228"/>
      <c r="E1010" s="228"/>
      <c r="F1010" s="229"/>
      <c r="G1010" s="230"/>
      <c r="H1010" s="231"/>
      <c r="I1010" s="232">
        <f>IF(G1010=Precios!$FB$4,Precios!$FC$4,IF(G1010=Precios!$FB$5,Precios!$FC$5,IF(G1010=Precios!$FB$6,Precios!$FC$6,IF(G1010=Precios!$FB$7,Precios!$FC$7,IF(G1010=Precios!$FB$8,Precios!$FC$8,IF(G1010=Precios!$FB$9,Precios!$FC$9,IF(G1010=Precios!$FB$10,Precios!$FC$10,IF(G1010=Precios!$FB$11,Precios!$FC$11,IF(G1010=Precios!$FB$12,Precios!$FC$12,IF(G1010=Precios!$FB$1190,Precios!$FC$1190,IF(G1010=Precios!$FB$14,Precios!$FC$14,IF(G1010=Precios!$FB$15,Precios!$FC$15,IF(G1010=Precios!$FB$16,Precios!$FC$16,IF(G1010=Precios!$FB$17,Precios!$FC$17,IF(G1010=Precios!$FB$18,Precios!$FC$18,0)))))))))))))))</f>
        <v>0</v>
      </c>
      <c r="J1010" s="230"/>
      <c r="K1010" s="233">
        <f>+IF(J1010=1,I1010,IF(J1010=2,I1010*(1-Precios!$FH$3),0))</f>
        <v>0</v>
      </c>
      <c r="L1010" s="233">
        <f t="shared" ref="L1010:L1029" si="70">H1010*K1010</f>
        <v>0</v>
      </c>
      <c r="M1010" s="259">
        <f>+SUM(L1010:L1014)</f>
        <v>0</v>
      </c>
      <c r="N1010" s="260">
        <f>+M1010+P1010+R1010+S1010</f>
        <v>0</v>
      </c>
      <c r="O1010" s="261">
        <f>+IF(J1010=1,N1010*$O$1009,0)</f>
        <v>0</v>
      </c>
      <c r="P1010" s="262"/>
      <c r="Q1010" s="263">
        <f>+N1010-SUM(O1010:P1010)</f>
        <v>0</v>
      </c>
      <c r="R1010" s="262"/>
      <c r="S1010" s="262"/>
      <c r="T1010" s="262"/>
      <c r="U1010" s="264" t="e">
        <f>+(+O1010+#REF!)/M1010</f>
        <v>#REF!</v>
      </c>
      <c r="V1010" s="265">
        <f>+Q1010-SUM(R1010:T1010)</f>
        <v>0</v>
      </c>
      <c r="W1010" s="266">
        <f>IF(J1010=2,V1010,0)</f>
        <v>0</v>
      </c>
      <c r="X1010" s="267">
        <f>IF(J1010=1,V1010,0)</f>
        <v>0</v>
      </c>
      <c r="Y1010" s="268">
        <f>IF(G1010=Precios!$FB$4,Precios!$FE$4,IF(G1010=Precios!$FB$5,Precios!$FE$5,IF(G1010=Precios!$FB$6,Precios!$FE$6,IF(G1010=Precios!$FB$7,Precios!$FE$7,IF(G1010=Precios!$FB$8,Precios!$FE$8,IF(G1010=Precios!$FB$9,Precios!$FE$9,IF(G1010=Precios!$FB$10,Precios!$FE$10,IF(G1010=Precios!$FB$11,Precios!$FE$11,IF(G1010=Precios!$FB$12,Precios!$FE$12,IF(G1010=Precios!$FB$1190,Precios!$FE$1190,IF(G1010=Precios!$FB$14,Precios!$FE$14,IF(G1010=Precios!$FB$15,Precios!$FE$15,IF(G1010=Precios!$FB$16,Precios!$FE$16,IF(G1010=Precios!$FB$17,Precios!$FE$17,IF(G1010=Precios!$FB$18,Precios!$FE$18,0)))))))))))))))*H1010</f>
        <v>0</v>
      </c>
      <c r="Z1010" s="269">
        <f>+V1010-SUM(Y1010:Y1014)</f>
        <v>0</v>
      </c>
      <c r="AA1010" s="270" t="e">
        <f>+Z1010/M1010</f>
        <v>#DIV/0!</v>
      </c>
    </row>
    <row r="1011" spans="1:27" x14ac:dyDescent="0.25">
      <c r="A1011" s="234"/>
      <c r="B1011" s="40"/>
      <c r="C1011" s="235"/>
      <c r="D1011" s="42"/>
      <c r="E1011" s="42"/>
      <c r="F1011" s="42"/>
      <c r="G1011" s="48"/>
      <c r="H1011" s="50"/>
      <c r="I1011" s="168">
        <f>IF(G1011=Precios!$FB$4,Precios!$FC$4,IF(G1011=Precios!$FB$5,Precios!$FC$5,IF(G1011=Precios!$FB$6,Precios!$FC$6,IF(G1011=Precios!$FB$7,Precios!$FC$7,IF(G1011=Precios!$FB$8,Precios!$FC$8,IF(G1011=Precios!$FB$9,Precios!$FC$9,IF(G1011=Precios!$FB$10,Precios!$FC$10,IF(G1011=Precios!$FB$11,Precios!$FC$11,IF(G1011=Precios!$FB$12,Precios!$FC$12,IF(G1011=Precios!$FB$1190,Precios!$FC$1190,IF(G1011=Precios!$FB$14,Precios!$FC$14,IF(G1011=Precios!$FB$15,Precios!$FC$15,IF(G1011=Precios!$FB$16,Precios!$FC$16,IF(G1011=Precios!$FB$17,Precios!$FC$17,IF(G1011=Precios!$FB$18,Precios!$FC$18,0)))))))))))))))</f>
        <v>0</v>
      </c>
      <c r="J1011" s="50"/>
      <c r="K1011" s="169">
        <f>+IF(J1011=1,I1011,IF(J1011=2,I1011*(1-Precios!$FH$3),0))</f>
        <v>0</v>
      </c>
      <c r="L1011" s="169">
        <f t="shared" si="70"/>
        <v>0</v>
      </c>
      <c r="M1011" s="49"/>
      <c r="N1011" s="43"/>
      <c r="O1011" s="43"/>
      <c r="P1011" s="43"/>
      <c r="Q1011" s="43"/>
      <c r="R1011" s="43"/>
      <c r="S1011" s="43"/>
      <c r="T1011" s="43"/>
      <c r="U1011" s="91"/>
      <c r="V1011" s="43"/>
      <c r="W1011" s="43"/>
      <c r="X1011" s="43"/>
      <c r="Y1011" s="38">
        <f>IF(G1011=Precios!$FB$4,Precios!$FE$4,IF(G1011=Precios!$FB$5,Precios!$FE$5,IF(G1011=Precios!$FB$6,Precios!$FE$6,IF(G1011=Precios!$FB$7,Precios!$FE$7,IF(G1011=Precios!$FB$8,Precios!$FE$8,IF(G1011=Precios!$FB$9,Precios!$FE$9,IF(G1011=Precios!$FB$10,Precios!$FE$10,IF(G1011=Precios!$FB$11,Precios!$FE$11,IF(G1011=Precios!$FB$12,Precios!$FE$12,IF(G1011=Precios!$FB$1190,Precios!$FE$1190,IF(G1011=Precios!$FB$14,Precios!$FE$14,IF(G1011=Precios!$FB$15,Precios!$FE$15,IF(G1011=Precios!$FB$16,Precios!$FE$16,IF(G1011=Precios!$FB$17,Precios!$FE$17,IF(G1011=Precios!$FB$18,Precios!$FE$18,0)))))))))))))))*H1011</f>
        <v>0</v>
      </c>
      <c r="Z1011" s="46"/>
      <c r="AA1011" s="271"/>
    </row>
    <row r="1012" spans="1:27" x14ac:dyDescent="0.25">
      <c r="A1012" s="234"/>
      <c r="B1012" s="40"/>
      <c r="C1012" s="235"/>
      <c r="D1012" s="42"/>
      <c r="E1012" s="42"/>
      <c r="F1012" s="42"/>
      <c r="G1012" s="48"/>
      <c r="H1012" s="50"/>
      <c r="I1012" s="168">
        <f>IF(G1012=Precios!$FB$4,Precios!$FC$4,IF(G1012=Precios!$FB$5,Precios!$FC$5,IF(G1012=Precios!$FB$6,Precios!$FC$6,IF(G1012=Precios!$FB$7,Precios!$FC$7,IF(G1012=Precios!$FB$8,Precios!$FC$8,IF(G1012=Precios!$FB$9,Precios!$FC$9,IF(G1012=Precios!$FB$10,Precios!$FC$10,IF(G1012=Precios!$FB$11,Precios!$FC$11,IF(G1012=Precios!$FB$12,Precios!$FC$12,IF(G1012=Precios!$FB$1190,Precios!$FC$1190,IF(G1012=Precios!$FB$14,Precios!$FC$14,IF(G1012=Precios!$FB$15,Precios!$FC$15,IF(G1012=Precios!$FB$16,Precios!$FC$16,IF(G1012=Precios!$FB$17,Precios!$FC$17,IF(G1012=Precios!$FB$18,Precios!$FC$18,0)))))))))))))))</f>
        <v>0</v>
      </c>
      <c r="J1012" s="50"/>
      <c r="K1012" s="169">
        <f>+IF(J1012=1,I1012,IF(J1012=2,I1012*(1-Precios!$FH$3),0))</f>
        <v>0</v>
      </c>
      <c r="L1012" s="169">
        <f t="shared" si="70"/>
        <v>0</v>
      </c>
      <c r="M1012" s="49"/>
      <c r="N1012" s="43"/>
      <c r="O1012" s="43"/>
      <c r="P1012" s="43"/>
      <c r="Q1012" s="43"/>
      <c r="R1012" s="43"/>
      <c r="S1012" s="43"/>
      <c r="T1012" s="43"/>
      <c r="U1012" s="91"/>
      <c r="V1012" s="43"/>
      <c r="W1012" s="43"/>
      <c r="X1012" s="43"/>
      <c r="Y1012" s="38">
        <f>IF(G1012=Precios!$FB$4,Precios!$FE$4,IF(G1012=Precios!$FB$5,Precios!$FE$5,IF(G1012=Precios!$FB$6,Precios!$FE$6,IF(G1012=Precios!$FB$7,Precios!$FE$7,IF(G1012=Precios!$FB$8,Precios!$FE$8,IF(G1012=Precios!$FB$9,Precios!$FE$9,IF(G1012=Precios!$FB$10,Precios!$FE$10,IF(G1012=Precios!$FB$11,Precios!$FE$11,IF(G1012=Precios!$FB$12,Precios!$FE$12,IF(G1012=Precios!$FB$1190,Precios!$FE$1190,IF(G1012=Precios!$FB$14,Precios!$FE$14,IF(G1012=Precios!$FB$15,Precios!$FE$15,IF(G1012=Precios!$FB$16,Precios!$FE$16,IF(G1012=Precios!$FB$17,Precios!$FE$17,IF(G1012=Precios!$FB$18,Precios!$FE$18,0)))))))))))))))*H1012</f>
        <v>0</v>
      </c>
      <c r="Z1012" s="46"/>
      <c r="AA1012" s="271"/>
    </row>
    <row r="1013" spans="1:27" x14ac:dyDescent="0.25">
      <c r="A1013" s="234"/>
      <c r="B1013" s="40"/>
      <c r="C1013" s="235"/>
      <c r="D1013" s="42"/>
      <c r="E1013" s="42"/>
      <c r="F1013" s="42"/>
      <c r="G1013" s="48"/>
      <c r="H1013" s="50"/>
      <c r="I1013" s="168">
        <f>IF(G1013=Precios!$FB$4,Precios!$FC$4,IF(G1013=Precios!$FB$5,Precios!$FC$5,IF(G1013=Precios!$FB$6,Precios!$FC$6,IF(G1013=Precios!$FB$7,Precios!$FC$7,IF(G1013=Precios!$FB$8,Precios!$FC$8,IF(G1013=Precios!$FB$9,Precios!$FC$9,IF(G1013=Precios!$FB$10,Precios!$FC$10,IF(G1013=Precios!$FB$11,Precios!$FC$11,IF(G1013=Precios!$FB$12,Precios!$FC$12,IF(G1013=Precios!$FB$1190,Precios!$FC$1190,IF(G1013=Precios!$FB$14,Precios!$FC$14,IF(G1013=Precios!$FB$15,Precios!$FC$15,IF(G1013=Precios!$FB$16,Precios!$FC$16,IF(G1013=Precios!$FB$17,Precios!$FC$17,IF(G1013=Precios!$FB$18,Precios!$FC$18,0)))))))))))))))</f>
        <v>0</v>
      </c>
      <c r="J1013" s="50"/>
      <c r="K1013" s="169">
        <f>+IF(J1013=1,I1013,IF(J1013=2,I1013*(1-Precios!$FH$3),0))</f>
        <v>0</v>
      </c>
      <c r="L1013" s="169">
        <f t="shared" si="70"/>
        <v>0</v>
      </c>
      <c r="M1013" s="49"/>
      <c r="N1013" s="43"/>
      <c r="O1013" s="43"/>
      <c r="P1013" s="43"/>
      <c r="Q1013" s="43"/>
      <c r="R1013" s="43"/>
      <c r="S1013" s="43"/>
      <c r="T1013" s="43"/>
      <c r="U1013" s="91"/>
      <c r="V1013" s="43"/>
      <c r="W1013" s="43"/>
      <c r="X1013" s="43"/>
      <c r="Y1013" s="38">
        <f>IF(G1013=Precios!$FB$4,Precios!$FE$4,IF(G1013=Precios!$FB$5,Precios!$FE$5,IF(G1013=Precios!$FB$6,Precios!$FE$6,IF(G1013=Precios!$FB$7,Precios!$FE$7,IF(G1013=Precios!$FB$8,Precios!$FE$8,IF(G1013=Precios!$FB$9,Precios!$FE$9,IF(G1013=Precios!$FB$10,Precios!$FE$10,IF(G1013=Precios!$FB$11,Precios!$FE$11,IF(G1013=Precios!$FB$12,Precios!$FE$12,IF(G1013=Precios!$FB$1190,Precios!$FE$1190,IF(G1013=Precios!$FB$14,Precios!$FE$14,IF(G1013=Precios!$FB$15,Precios!$FE$15,IF(G1013=Precios!$FB$16,Precios!$FE$16,IF(G1013=Precios!$FB$17,Precios!$FE$17,IF(G1013=Precios!$FB$18,Precios!$FE$18,0)))))))))))))))*H1013</f>
        <v>0</v>
      </c>
      <c r="Z1013" s="46"/>
      <c r="AA1013" s="271"/>
    </row>
    <row r="1014" spans="1:27" ht="15.75" thickBot="1" x14ac:dyDescent="0.3">
      <c r="A1014" s="236"/>
      <c r="B1014" s="237"/>
      <c r="C1014" s="238"/>
      <c r="D1014" s="239"/>
      <c r="E1014" s="239"/>
      <c r="F1014" s="239"/>
      <c r="G1014" s="240"/>
      <c r="H1014" s="241"/>
      <c r="I1014" s="242">
        <f>IF(G1014=Precios!$FB$4,Precios!$FC$4,IF(G1014=Precios!$FB$5,Precios!$FC$5,IF(G1014=Precios!$FB$6,Precios!$FC$6,IF(G1014=Precios!$FB$7,Precios!$FC$7,IF(G1014=Precios!$FB$8,Precios!$FC$8,IF(G1014=Precios!$FB$9,Precios!$FC$9,IF(G1014=Precios!$FB$10,Precios!$FC$10,IF(G1014=Precios!$FB$11,Precios!$FC$11,IF(G1014=Precios!$FB$12,Precios!$FC$12,IF(G1014=Precios!$FB$1190,Precios!$FC$1190,IF(G1014=Precios!$FB$14,Precios!$FC$14,IF(G1014=Precios!$FB$15,Precios!$FC$15,IF(G1014=Precios!$FB$16,Precios!$FC$16,IF(G1014=Precios!$FB$17,Precios!$FC$17,IF(G1014=Precios!$FB$18,Precios!$FC$18,0)))))))))))))))</f>
        <v>0</v>
      </c>
      <c r="J1014" s="241"/>
      <c r="K1014" s="243">
        <f>+IF(J1014=1,I1014,IF(J1014=2,I1014*(1-Precios!$FH$3),0))</f>
        <v>0</v>
      </c>
      <c r="L1014" s="243">
        <f t="shared" si="70"/>
        <v>0</v>
      </c>
      <c r="M1014" s="272"/>
      <c r="N1014" s="273"/>
      <c r="O1014" s="273"/>
      <c r="P1014" s="273"/>
      <c r="Q1014" s="273"/>
      <c r="R1014" s="273"/>
      <c r="S1014" s="273"/>
      <c r="T1014" s="273"/>
      <c r="U1014" s="274"/>
      <c r="V1014" s="273"/>
      <c r="W1014" s="273"/>
      <c r="X1014" s="273"/>
      <c r="Y1014" s="281">
        <f>IF(G1014=Precios!$FB$4,Precios!$FE$4,IF(G1014=Precios!$FB$5,Precios!$FE$5,IF(G1014=Precios!$FB$6,Precios!$FE$6,IF(G1014=Precios!$FB$7,Precios!$FE$7,IF(G1014=Precios!$FB$8,Precios!$FE$8,IF(G1014=Precios!$FB$9,Precios!$FE$9,IF(G1014=Precios!$FB$10,Precios!$FE$10,IF(G1014=Precios!$FB$11,Precios!$FE$11,IF(G1014=Precios!$FB$12,Precios!$FE$12,IF(G1014=Precios!$FB$1190,Precios!$FE$1190,IF(G1014=Precios!$FB$14,Precios!$FE$14,IF(G1014=Precios!$FB$15,Precios!$FE$15,IF(G1014=Precios!$FB$16,Precios!$FE$16,IF(G1014=Precios!$FB$17,Precios!$FE$17,IF(G1014=Precios!$FB$18,Precios!$FE$18,0)))))))))))))))*H1014</f>
        <v>0</v>
      </c>
      <c r="Z1014" s="275"/>
      <c r="AA1014" s="276"/>
    </row>
    <row r="1015" spans="1:27" x14ac:dyDescent="0.25">
      <c r="A1015" s="278"/>
      <c r="B1015" s="201"/>
      <c r="C1015" s="219"/>
      <c r="D1015" s="220"/>
      <c r="E1015" s="220"/>
      <c r="F1015" s="221"/>
      <c r="G1015" s="222"/>
      <c r="H1015" s="223"/>
      <c r="I1015" s="232">
        <f>IF(G1015=Precios!$FB$4,Precios!$FC$4,IF(G1015=Precios!$FB$5,Precios!$FC$5,IF(G1015=Precios!$FB$6,Precios!$FC$6,IF(G1015=Precios!$FB$7,Precios!$FC$7,IF(G1015=Precios!$FB$8,Precios!$FC$8,IF(G1015=Precios!$FB$9,Precios!$FC$9,IF(G1015=Precios!$FB$10,Precios!$FC$10,IF(G1015=Precios!$FB$11,Precios!$FC$11,IF(G1015=Precios!$FB$12,Precios!$FC$12,IF(G1015=Precios!$FB$1190,Precios!$FC$1190,IF(G1015=Precios!$FB$14,Precios!$FC$14,IF(G1015=Precios!$FB$15,Precios!$FC$15,IF(G1015=Precios!$FB$16,Precios!$FC$16,IF(G1015=Precios!$FB$17,Precios!$FC$17,IF(G1015=Precios!$FB$18,Precios!$FC$18,0)))))))))))))))</f>
        <v>0</v>
      </c>
      <c r="J1015" s="222"/>
      <c r="K1015" s="224">
        <f>+IF(J1015=1,I1015,IF(J1015=2,I1015*(1-Precios!$FH$3),0))</f>
        <v>0</v>
      </c>
      <c r="L1015" s="224">
        <f t="shared" si="70"/>
        <v>0</v>
      </c>
      <c r="M1015" s="251">
        <f>+SUM(L1015:L1019)</f>
        <v>0</v>
      </c>
      <c r="N1015" s="252">
        <f>+M1015+P1015+R1015+S1015</f>
        <v>0</v>
      </c>
      <c r="O1015" s="253">
        <f>+IF(J1015=1,N1015*$O$1009,0)</f>
        <v>0</v>
      </c>
      <c r="P1015" s="39"/>
      <c r="Q1015" s="29">
        <f>+N1015-SUM(O1015:P1015)</f>
        <v>0</v>
      </c>
      <c r="R1015" s="39"/>
      <c r="S1015" s="39"/>
      <c r="T1015" s="39"/>
      <c r="U1015" s="254" t="e">
        <f>+(+O1015+#REF!)/M1015</f>
        <v>#REF!</v>
      </c>
      <c r="V1015" s="255">
        <f>+Q1015-SUM(R1015:T1015)</f>
        <v>0</v>
      </c>
      <c r="W1015" s="256">
        <f>IF(J1015=2,V1015,0)</f>
        <v>0</v>
      </c>
      <c r="X1015" s="257">
        <f>IF(J1015=1,V1015,0)</f>
        <v>0</v>
      </c>
      <c r="Y1015" s="268">
        <f>IF(G1015=Precios!$FB$4,Precios!$FE$4,IF(G1015=Precios!$FB$5,Precios!$FE$5,IF(G1015=Precios!$FB$6,Precios!$FE$6,IF(G1015=Precios!$FB$7,Precios!$FE$7,IF(G1015=Precios!$FB$8,Precios!$FE$8,IF(G1015=Precios!$FB$9,Precios!$FE$9,IF(G1015=Precios!$FB$10,Precios!$FE$10,IF(G1015=Precios!$FB$11,Precios!$FE$11,IF(G1015=Precios!$FB$12,Precios!$FE$12,IF(G1015=Precios!$FB$1190,Precios!$FE$1190,IF(G1015=Precios!$FB$14,Precios!$FE$14,IF(G1015=Precios!$FB$15,Precios!$FE$15,IF(G1015=Precios!$FB$16,Precios!$FE$16,IF(G1015=Precios!$FB$17,Precios!$FE$17,IF(G1015=Precios!$FB$18,Precios!$FE$18,0)))))))))))))))*H1015</f>
        <v>0</v>
      </c>
      <c r="Z1015" s="258">
        <f>+V1015-SUM(Y1015:Y1019)</f>
        <v>0</v>
      </c>
      <c r="AA1015" s="279" t="e">
        <f>+Z1015/M1015</f>
        <v>#DIV/0!</v>
      </c>
    </row>
    <row r="1016" spans="1:27" x14ac:dyDescent="0.25">
      <c r="A1016" s="234"/>
      <c r="B1016" s="40"/>
      <c r="C1016" s="41"/>
      <c r="D1016" s="42"/>
      <c r="E1016" s="42"/>
      <c r="F1016" s="42"/>
      <c r="G1016" s="48"/>
      <c r="H1016" s="50"/>
      <c r="I1016" s="168">
        <f>IF(G1016=Precios!$FB$4,Precios!$FC$4,IF(G1016=Precios!$FB$5,Precios!$FC$5,IF(G1016=Precios!$FB$6,Precios!$FC$6,IF(G1016=Precios!$FB$7,Precios!$FC$7,IF(G1016=Precios!$FB$8,Precios!$FC$8,IF(G1016=Precios!$FB$9,Precios!$FC$9,IF(G1016=Precios!$FB$10,Precios!$FC$10,IF(G1016=Precios!$FB$11,Precios!$FC$11,IF(G1016=Precios!$FB$12,Precios!$FC$12,IF(G1016=Precios!$FB$1190,Precios!$FC$1190,IF(G1016=Precios!$FB$14,Precios!$FC$14,IF(G1016=Precios!$FB$15,Precios!$FC$15,IF(G1016=Precios!$FB$16,Precios!$FC$16,IF(G1016=Precios!$FB$17,Precios!$FC$17,IF(G1016=Precios!$FB$18,Precios!$FC$18,0)))))))))))))))</f>
        <v>0</v>
      </c>
      <c r="J1016" s="50"/>
      <c r="K1016" s="169">
        <f>+IF(J1016=1,I1016,IF(J1016=2,I1016*(1-Precios!$FH$3),0))</f>
        <v>0</v>
      </c>
      <c r="L1016" s="169">
        <f t="shared" si="70"/>
        <v>0</v>
      </c>
      <c r="M1016" s="49"/>
      <c r="N1016" s="43"/>
      <c r="O1016" s="43"/>
      <c r="P1016" s="43"/>
      <c r="Q1016" s="43"/>
      <c r="R1016" s="43"/>
      <c r="S1016" s="43"/>
      <c r="T1016" s="43"/>
      <c r="U1016" s="91"/>
      <c r="V1016" s="43"/>
      <c r="W1016" s="43"/>
      <c r="X1016" s="43"/>
      <c r="Y1016" s="38">
        <f>IF(G1016=Precios!$FB$4,Precios!$FE$4,IF(G1016=Precios!$FB$5,Precios!$FE$5,IF(G1016=Precios!$FB$6,Precios!$FE$6,IF(G1016=Precios!$FB$7,Precios!$FE$7,IF(G1016=Precios!$FB$8,Precios!$FE$8,IF(G1016=Precios!$FB$9,Precios!$FE$9,IF(G1016=Precios!$FB$10,Precios!$FE$10,IF(G1016=Precios!$FB$11,Precios!$FE$11,IF(G1016=Precios!$FB$12,Precios!$FE$12,IF(G1016=Precios!$FB$1190,Precios!$FE$1190,IF(G1016=Precios!$FB$14,Precios!$FE$14,IF(G1016=Precios!$FB$15,Precios!$FE$15,IF(G1016=Precios!$FB$16,Precios!$FE$16,IF(G1016=Precios!$FB$17,Precios!$FE$17,IF(G1016=Precios!$FB$18,Precios!$FE$18,0)))))))))))))))*H1016</f>
        <v>0</v>
      </c>
      <c r="Z1016" s="46"/>
      <c r="AA1016" s="271"/>
    </row>
    <row r="1017" spans="1:27" x14ac:dyDescent="0.25">
      <c r="A1017" s="234"/>
      <c r="B1017" s="40"/>
      <c r="C1017" s="41"/>
      <c r="D1017" s="42"/>
      <c r="E1017" s="42"/>
      <c r="F1017" s="42"/>
      <c r="G1017" s="48"/>
      <c r="H1017" s="50"/>
      <c r="I1017" s="168">
        <f>IF(G1017=Precios!$FB$4,Precios!$FC$4,IF(G1017=Precios!$FB$5,Precios!$FC$5,IF(G1017=Precios!$FB$6,Precios!$FC$6,IF(G1017=Precios!$FB$7,Precios!$FC$7,IF(G1017=Precios!$FB$8,Precios!$FC$8,IF(G1017=Precios!$FB$9,Precios!$FC$9,IF(G1017=Precios!$FB$10,Precios!$FC$10,IF(G1017=Precios!$FB$11,Precios!$FC$11,IF(G1017=Precios!$FB$12,Precios!$FC$12,IF(G1017=Precios!$FB$1190,Precios!$FC$1190,IF(G1017=Precios!$FB$14,Precios!$FC$14,IF(G1017=Precios!$FB$15,Precios!$FC$15,IF(G1017=Precios!$FB$16,Precios!$FC$16,IF(G1017=Precios!$FB$17,Precios!$FC$17,IF(G1017=Precios!$FB$18,Precios!$FC$18,0)))))))))))))))</f>
        <v>0</v>
      </c>
      <c r="J1017" s="50"/>
      <c r="K1017" s="169">
        <f>+IF(J1017=1,I1017,IF(J1017=2,I1017*(1-Precios!$FH$3),0))</f>
        <v>0</v>
      </c>
      <c r="L1017" s="169">
        <f t="shared" si="70"/>
        <v>0</v>
      </c>
      <c r="M1017" s="49"/>
      <c r="N1017" s="43"/>
      <c r="O1017" s="43"/>
      <c r="P1017" s="43"/>
      <c r="Q1017" s="43"/>
      <c r="R1017" s="43"/>
      <c r="S1017" s="43"/>
      <c r="T1017" s="43"/>
      <c r="U1017" s="91"/>
      <c r="V1017" s="43"/>
      <c r="W1017" s="43"/>
      <c r="X1017" s="43"/>
      <c r="Y1017" s="38">
        <f>IF(G1017=Precios!$FB$4,Precios!$FE$4,IF(G1017=Precios!$FB$5,Precios!$FE$5,IF(G1017=Precios!$FB$6,Precios!$FE$6,IF(G1017=Precios!$FB$7,Precios!$FE$7,IF(G1017=Precios!$FB$8,Precios!$FE$8,IF(G1017=Precios!$FB$9,Precios!$FE$9,IF(G1017=Precios!$FB$10,Precios!$FE$10,IF(G1017=Precios!$FB$11,Precios!$FE$11,IF(G1017=Precios!$FB$12,Precios!$FE$12,IF(G1017=Precios!$FB$1190,Precios!$FE$1190,IF(G1017=Precios!$FB$14,Precios!$FE$14,IF(G1017=Precios!$FB$15,Precios!$FE$15,IF(G1017=Precios!$FB$16,Precios!$FE$16,IF(G1017=Precios!$FB$17,Precios!$FE$17,IF(G1017=Precios!$FB$18,Precios!$FE$18,0)))))))))))))))*H1017</f>
        <v>0</v>
      </c>
      <c r="Z1017" s="46"/>
      <c r="AA1017" s="271"/>
    </row>
    <row r="1018" spans="1:27" x14ac:dyDescent="0.25">
      <c r="A1018" s="234"/>
      <c r="B1018" s="40"/>
      <c r="C1018" s="41"/>
      <c r="D1018" s="42"/>
      <c r="E1018" s="42"/>
      <c r="F1018" s="42"/>
      <c r="G1018" s="48"/>
      <c r="H1018" s="50"/>
      <c r="I1018" s="168">
        <f>IF(G1018=Precios!$FB$4,Precios!$FC$4,IF(G1018=Precios!$FB$5,Precios!$FC$5,IF(G1018=Precios!$FB$6,Precios!$FC$6,IF(G1018=Precios!$FB$7,Precios!$FC$7,IF(G1018=Precios!$FB$8,Precios!$FC$8,IF(G1018=Precios!$FB$9,Precios!$FC$9,IF(G1018=Precios!$FB$10,Precios!$FC$10,IF(G1018=Precios!$FB$11,Precios!$FC$11,IF(G1018=Precios!$FB$12,Precios!$FC$12,IF(G1018=Precios!$FB$1190,Precios!$FC$1190,IF(G1018=Precios!$FB$14,Precios!$FC$14,IF(G1018=Precios!$FB$15,Precios!$FC$15,IF(G1018=Precios!$FB$16,Precios!$FC$16,IF(G1018=Precios!$FB$17,Precios!$FC$17,IF(G1018=Precios!$FB$18,Precios!$FC$18,0)))))))))))))))</f>
        <v>0</v>
      </c>
      <c r="J1018" s="50"/>
      <c r="K1018" s="169">
        <f>+IF(J1018=1,I1018,IF(J1018=2,I1018*(1-Precios!$FH$3),0))</f>
        <v>0</v>
      </c>
      <c r="L1018" s="169">
        <f t="shared" si="70"/>
        <v>0</v>
      </c>
      <c r="M1018" s="49"/>
      <c r="N1018" s="43"/>
      <c r="O1018" s="43"/>
      <c r="P1018" s="43"/>
      <c r="Q1018" s="43"/>
      <c r="R1018" s="43"/>
      <c r="S1018" s="43"/>
      <c r="T1018" s="43"/>
      <c r="U1018" s="91"/>
      <c r="V1018" s="43"/>
      <c r="W1018" s="43"/>
      <c r="X1018" s="43"/>
      <c r="Y1018" s="38">
        <f>IF(G1018=Precios!$FB$4,Precios!$FE$4,IF(G1018=Precios!$FB$5,Precios!$FE$5,IF(G1018=Precios!$FB$6,Precios!$FE$6,IF(G1018=Precios!$FB$7,Precios!$FE$7,IF(G1018=Precios!$FB$8,Precios!$FE$8,IF(G1018=Precios!$FB$9,Precios!$FE$9,IF(G1018=Precios!$FB$10,Precios!$FE$10,IF(G1018=Precios!$FB$11,Precios!$FE$11,IF(G1018=Precios!$FB$12,Precios!$FE$12,IF(G1018=Precios!$FB$1190,Precios!$FE$1190,IF(G1018=Precios!$FB$14,Precios!$FE$14,IF(G1018=Precios!$FB$15,Precios!$FE$15,IF(G1018=Precios!$FB$16,Precios!$FE$16,IF(G1018=Precios!$FB$17,Precios!$FE$17,IF(G1018=Precios!$FB$18,Precios!$FE$18,0)))))))))))))))*H1018</f>
        <v>0</v>
      </c>
      <c r="Z1018" s="46"/>
      <c r="AA1018" s="271"/>
    </row>
    <row r="1019" spans="1:27" ht="15.75" thickBot="1" x14ac:dyDescent="0.3">
      <c r="A1019" s="234"/>
      <c r="B1019" s="40"/>
      <c r="C1019" s="41"/>
      <c r="D1019" s="42"/>
      <c r="E1019" s="42"/>
      <c r="F1019" s="42"/>
      <c r="G1019" s="244"/>
      <c r="H1019" s="245"/>
      <c r="I1019" s="242">
        <f>IF(G1019=Precios!$FB$4,Precios!$FC$4,IF(G1019=Precios!$FB$5,Precios!$FC$5,IF(G1019=Precios!$FB$6,Precios!$FC$6,IF(G1019=Precios!$FB$7,Precios!$FC$7,IF(G1019=Precios!$FB$8,Precios!$FC$8,IF(G1019=Precios!$FB$9,Precios!$FC$9,IF(G1019=Precios!$FB$10,Precios!$FC$10,IF(G1019=Precios!$FB$11,Precios!$FC$11,IF(G1019=Precios!$FB$12,Precios!$FC$12,IF(G1019=Precios!$FB$1190,Precios!$FC$1190,IF(G1019=Precios!$FB$14,Precios!$FC$14,IF(G1019=Precios!$FB$15,Precios!$FC$15,IF(G1019=Precios!$FB$16,Precios!$FC$16,IF(G1019=Precios!$FB$17,Precios!$FC$17,IF(G1019=Precios!$FB$18,Precios!$FC$18,0)))))))))))))))</f>
        <v>0</v>
      </c>
      <c r="J1019" s="245"/>
      <c r="K1019" s="246">
        <f>+IF(J1019=1,I1019,IF(J1019=2,I1019*(1-Precios!$FH$3),0))</f>
        <v>0</v>
      </c>
      <c r="L1019" s="246">
        <f t="shared" si="70"/>
        <v>0</v>
      </c>
      <c r="M1019" s="49"/>
      <c r="N1019" s="43"/>
      <c r="O1019" s="43"/>
      <c r="P1019" s="43"/>
      <c r="Q1019" s="43"/>
      <c r="R1019" s="43"/>
      <c r="S1019" s="43"/>
      <c r="T1019" s="43"/>
      <c r="U1019" s="91"/>
      <c r="V1019" s="43"/>
      <c r="W1019" s="43"/>
      <c r="X1019" s="43"/>
      <c r="Y1019" s="281">
        <f>IF(G1019=Precios!$FB$4,Precios!$FE$4,IF(G1019=Precios!$FB$5,Precios!$FE$5,IF(G1019=Precios!$FB$6,Precios!$FE$6,IF(G1019=Precios!$FB$7,Precios!$FE$7,IF(G1019=Precios!$FB$8,Precios!$FE$8,IF(G1019=Precios!$FB$9,Precios!$FE$9,IF(G1019=Precios!$FB$10,Precios!$FE$10,IF(G1019=Precios!$FB$11,Precios!$FE$11,IF(G1019=Precios!$FB$12,Precios!$FE$12,IF(G1019=Precios!$FB$1190,Precios!$FE$1190,IF(G1019=Precios!$FB$14,Precios!$FE$14,IF(G1019=Precios!$FB$15,Precios!$FE$15,IF(G1019=Precios!$FB$16,Precios!$FE$16,IF(G1019=Precios!$FB$17,Precios!$FE$17,IF(G1019=Precios!$FB$18,Precios!$FE$18,0)))))))))))))))*H1019</f>
        <v>0</v>
      </c>
      <c r="Z1019" s="46"/>
      <c r="AA1019" s="271"/>
    </row>
    <row r="1020" spans="1:27" x14ac:dyDescent="0.25">
      <c r="A1020" s="225"/>
      <c r="B1020" s="226"/>
      <c r="C1020" s="227"/>
      <c r="D1020" s="228"/>
      <c r="E1020" s="228"/>
      <c r="F1020" s="228"/>
      <c r="G1020" s="230"/>
      <c r="H1020" s="231"/>
      <c r="I1020" s="232">
        <f>IF(G1020=Precios!$FB$4,Precios!$FC$4,IF(G1020=Precios!$FB$5,Precios!$FC$5,IF(G1020=Precios!$FB$6,Precios!$FC$6,IF(G1020=Precios!$FB$7,Precios!$FC$7,IF(G1020=Precios!$FB$8,Precios!$FC$8,IF(G1020=Precios!$FB$9,Precios!$FC$9,IF(G1020=Precios!$FB$10,Precios!$FC$10,IF(G1020=Precios!$FB$11,Precios!$FC$11,IF(G1020=Precios!$FB$12,Precios!$FC$12,IF(G1020=Precios!$FB$1190,Precios!$FC$1190,IF(G1020=Precios!$FB$14,Precios!$FC$14,IF(G1020=Precios!$FB$15,Precios!$FC$15,IF(G1020=Precios!$FB$16,Precios!$FC$16,IF(G1020=Precios!$FB$17,Precios!$FC$17,IF(G1020=Precios!$FB$18,Precios!$FC$18,0)))))))))))))))</f>
        <v>0</v>
      </c>
      <c r="J1020" s="230"/>
      <c r="K1020" s="233">
        <f>+IF(J1020=1,I1020,IF(J1020=2,I1020*(1-Precios!$FH$3),0))</f>
        <v>0</v>
      </c>
      <c r="L1020" s="233">
        <f t="shared" si="70"/>
        <v>0</v>
      </c>
      <c r="M1020" s="259">
        <f>+SUM(L1020:L1024)</f>
        <v>0</v>
      </c>
      <c r="N1020" s="260">
        <f>+M1020+P1020+R1020+S1020</f>
        <v>0</v>
      </c>
      <c r="O1020" s="261">
        <f>+IF(J1020=1,N1020*$O$1009,0)</f>
        <v>0</v>
      </c>
      <c r="P1020" s="262"/>
      <c r="Q1020" s="263">
        <f>+N1020-SUM(O1020:P1020)</f>
        <v>0</v>
      </c>
      <c r="R1020" s="262"/>
      <c r="S1020" s="262"/>
      <c r="T1020" s="262"/>
      <c r="U1020" s="264" t="e">
        <f>+(+O1020+#REF!)/M1020</f>
        <v>#REF!</v>
      </c>
      <c r="V1020" s="265">
        <f>+Q1020-SUM(R1020:T1020)</f>
        <v>0</v>
      </c>
      <c r="W1020" s="266">
        <f>IF(J1020=2,V1020,0)</f>
        <v>0</v>
      </c>
      <c r="X1020" s="267">
        <f>IF(J1020=1,V1020,0)</f>
        <v>0</v>
      </c>
      <c r="Y1020" s="268">
        <f>IF(G1020=Precios!$FB$4,Precios!$FE$4,IF(G1020=Precios!$FB$5,Precios!$FE$5,IF(G1020=Precios!$FB$6,Precios!$FE$6,IF(G1020=Precios!$FB$7,Precios!$FE$7,IF(G1020=Precios!$FB$8,Precios!$FE$8,IF(G1020=Precios!$FB$9,Precios!$FE$9,IF(G1020=Precios!$FB$10,Precios!$FE$10,IF(G1020=Precios!$FB$11,Precios!$FE$11,IF(G1020=Precios!$FB$12,Precios!$FE$12,IF(G1020=Precios!$FB$1190,Precios!$FE$1190,IF(G1020=Precios!$FB$14,Precios!$FE$14,IF(G1020=Precios!$FB$15,Precios!$FE$15,IF(G1020=Precios!$FB$16,Precios!$FE$16,IF(G1020=Precios!$FB$17,Precios!$FE$17,IF(G1020=Precios!$FB$18,Precios!$FE$18,0)))))))))))))))*H1020</f>
        <v>0</v>
      </c>
      <c r="Z1020" s="269">
        <f>+V1020-SUM(Y1020:Y1024)</f>
        <v>0</v>
      </c>
      <c r="AA1020" s="270" t="e">
        <f>+Z1020/M1020</f>
        <v>#DIV/0!</v>
      </c>
    </row>
    <row r="1021" spans="1:27" x14ac:dyDescent="0.25">
      <c r="A1021" s="234"/>
      <c r="B1021" s="40"/>
      <c r="C1021" s="41"/>
      <c r="D1021" s="42"/>
      <c r="E1021" s="42"/>
      <c r="F1021" s="42"/>
      <c r="G1021" s="48"/>
      <c r="H1021" s="50"/>
      <c r="I1021" s="168">
        <f>IF(G1021=Precios!$FB$4,Precios!$FC$4,IF(G1021=Precios!$FB$5,Precios!$FC$5,IF(G1021=Precios!$FB$6,Precios!$FC$6,IF(G1021=Precios!$FB$7,Precios!$FC$7,IF(G1021=Precios!$FB$8,Precios!$FC$8,IF(G1021=Precios!$FB$9,Precios!$FC$9,IF(G1021=Precios!$FB$10,Precios!$FC$10,IF(G1021=Precios!$FB$11,Precios!$FC$11,IF(G1021=Precios!$FB$12,Precios!$FC$12,IF(G1021=Precios!$FB$1190,Precios!$FC$1190,IF(G1021=Precios!$FB$14,Precios!$FC$14,IF(G1021=Precios!$FB$15,Precios!$FC$15,IF(G1021=Precios!$FB$16,Precios!$FC$16,IF(G1021=Precios!$FB$17,Precios!$FC$17,IF(G1021=Precios!$FB$18,Precios!$FC$18,0)))))))))))))))</f>
        <v>0</v>
      </c>
      <c r="J1021" s="50"/>
      <c r="K1021" s="169">
        <f>+IF(J1021=1,I1021,IF(J1021=2,I1021*(1-Precios!$FH$3),0))</f>
        <v>0</v>
      </c>
      <c r="L1021" s="169">
        <f t="shared" si="70"/>
        <v>0</v>
      </c>
      <c r="M1021" s="49"/>
      <c r="N1021" s="43"/>
      <c r="O1021" s="43"/>
      <c r="P1021" s="43"/>
      <c r="Q1021" s="43"/>
      <c r="R1021" s="43"/>
      <c r="S1021" s="43"/>
      <c r="T1021" s="43"/>
      <c r="U1021" s="91"/>
      <c r="V1021" s="43"/>
      <c r="W1021" s="43"/>
      <c r="X1021" s="43"/>
      <c r="Y1021" s="38">
        <f>IF(G1021=Precios!$FB$4,Precios!$FE$4,IF(G1021=Precios!$FB$5,Precios!$FE$5,IF(G1021=Precios!$FB$6,Precios!$FE$6,IF(G1021=Precios!$FB$7,Precios!$FE$7,IF(G1021=Precios!$FB$8,Precios!$FE$8,IF(G1021=Precios!$FB$9,Precios!$FE$9,IF(G1021=Precios!$FB$10,Precios!$FE$10,IF(G1021=Precios!$FB$11,Precios!$FE$11,IF(G1021=Precios!$FB$12,Precios!$FE$12,IF(G1021=Precios!$FB$1190,Precios!$FE$1190,IF(G1021=Precios!$FB$14,Precios!$FE$14,IF(G1021=Precios!$FB$15,Precios!$FE$15,IF(G1021=Precios!$FB$16,Precios!$FE$16,IF(G1021=Precios!$FB$17,Precios!$FE$17,IF(G1021=Precios!$FB$18,Precios!$FE$18,0)))))))))))))))*H1021</f>
        <v>0</v>
      </c>
      <c r="Z1021" s="46"/>
      <c r="AA1021" s="271"/>
    </row>
    <row r="1022" spans="1:27" x14ac:dyDescent="0.25">
      <c r="A1022" s="234"/>
      <c r="B1022" s="40"/>
      <c r="C1022" s="41"/>
      <c r="D1022" s="42"/>
      <c r="E1022" s="42"/>
      <c r="F1022" s="42"/>
      <c r="G1022" s="48"/>
      <c r="H1022" s="50"/>
      <c r="I1022" s="168">
        <f>IF(G1022=Precios!$FB$4,Precios!$FC$4,IF(G1022=Precios!$FB$5,Precios!$FC$5,IF(G1022=Precios!$FB$6,Precios!$FC$6,IF(G1022=Precios!$FB$7,Precios!$FC$7,IF(G1022=Precios!$FB$8,Precios!$FC$8,IF(G1022=Precios!$FB$9,Precios!$FC$9,IF(G1022=Precios!$FB$10,Precios!$FC$10,IF(G1022=Precios!$FB$11,Precios!$FC$11,IF(G1022=Precios!$FB$12,Precios!$FC$12,IF(G1022=Precios!$FB$1190,Precios!$FC$1190,IF(G1022=Precios!$FB$14,Precios!$FC$14,IF(G1022=Precios!$FB$15,Precios!$FC$15,IF(G1022=Precios!$FB$16,Precios!$FC$16,IF(G1022=Precios!$FB$17,Precios!$FC$17,IF(G1022=Precios!$FB$18,Precios!$FC$18,0)))))))))))))))</f>
        <v>0</v>
      </c>
      <c r="J1022" s="50"/>
      <c r="K1022" s="169">
        <f>+IF(J1022=1,I1022,IF(J1022=2,I1022*(1-Precios!$FH$3),0))</f>
        <v>0</v>
      </c>
      <c r="L1022" s="169">
        <f t="shared" si="70"/>
        <v>0</v>
      </c>
      <c r="M1022" s="49"/>
      <c r="N1022" s="43"/>
      <c r="O1022" s="43"/>
      <c r="P1022" s="43"/>
      <c r="Q1022" s="43"/>
      <c r="R1022" s="43"/>
      <c r="S1022" s="43"/>
      <c r="T1022" s="43"/>
      <c r="U1022" s="91"/>
      <c r="V1022" s="43"/>
      <c r="W1022" s="43"/>
      <c r="X1022" s="43"/>
      <c r="Y1022" s="38">
        <f>IF(G1022=Precios!$FB$4,Precios!$FE$4,IF(G1022=Precios!$FB$5,Precios!$FE$5,IF(G1022=Precios!$FB$6,Precios!$FE$6,IF(G1022=Precios!$FB$7,Precios!$FE$7,IF(G1022=Precios!$FB$8,Precios!$FE$8,IF(G1022=Precios!$FB$9,Precios!$FE$9,IF(G1022=Precios!$FB$10,Precios!$FE$10,IF(G1022=Precios!$FB$11,Precios!$FE$11,IF(G1022=Precios!$FB$12,Precios!$FE$12,IF(G1022=Precios!$FB$1190,Precios!$FE$1190,IF(G1022=Precios!$FB$14,Precios!$FE$14,IF(G1022=Precios!$FB$15,Precios!$FE$15,IF(G1022=Precios!$FB$16,Precios!$FE$16,IF(G1022=Precios!$FB$17,Precios!$FE$17,IF(G1022=Precios!$FB$18,Precios!$FE$18,0)))))))))))))))*H1022</f>
        <v>0</v>
      </c>
      <c r="Z1022" s="46"/>
      <c r="AA1022" s="271"/>
    </row>
    <row r="1023" spans="1:27" x14ac:dyDescent="0.25">
      <c r="A1023" s="234"/>
      <c r="B1023" s="40"/>
      <c r="C1023" s="41"/>
      <c r="D1023" s="42"/>
      <c r="E1023" s="42"/>
      <c r="F1023" s="42"/>
      <c r="G1023" s="48"/>
      <c r="H1023" s="50"/>
      <c r="I1023" s="168">
        <f>IF(G1023=Precios!$FB$4,Precios!$FC$4,IF(G1023=Precios!$FB$5,Precios!$FC$5,IF(G1023=Precios!$FB$6,Precios!$FC$6,IF(G1023=Precios!$FB$7,Precios!$FC$7,IF(G1023=Precios!$FB$8,Precios!$FC$8,IF(G1023=Precios!$FB$9,Precios!$FC$9,IF(G1023=Precios!$FB$10,Precios!$FC$10,IF(G1023=Precios!$FB$11,Precios!$FC$11,IF(G1023=Precios!$FB$12,Precios!$FC$12,IF(G1023=Precios!$FB$1190,Precios!$FC$1190,IF(G1023=Precios!$FB$14,Precios!$FC$14,IF(G1023=Precios!$FB$15,Precios!$FC$15,IF(G1023=Precios!$FB$16,Precios!$FC$16,IF(G1023=Precios!$FB$17,Precios!$FC$17,IF(G1023=Precios!$FB$18,Precios!$FC$18,0)))))))))))))))</f>
        <v>0</v>
      </c>
      <c r="J1023" s="50"/>
      <c r="K1023" s="169">
        <f>+IF(J1023=1,I1023,IF(J1023=2,I1023*(1-Precios!$FH$3),0))</f>
        <v>0</v>
      </c>
      <c r="L1023" s="169">
        <f t="shared" si="70"/>
        <v>0</v>
      </c>
      <c r="M1023" s="49"/>
      <c r="N1023" s="43"/>
      <c r="O1023" s="43"/>
      <c r="P1023" s="43"/>
      <c r="Q1023" s="43"/>
      <c r="R1023" s="43"/>
      <c r="S1023" s="43"/>
      <c r="T1023" s="43"/>
      <c r="U1023" s="91"/>
      <c r="V1023" s="43"/>
      <c r="W1023" s="43"/>
      <c r="X1023" s="43"/>
      <c r="Y1023" s="38">
        <f>IF(G1023=Precios!$FB$4,Precios!$FE$4,IF(G1023=Precios!$FB$5,Precios!$FE$5,IF(G1023=Precios!$FB$6,Precios!$FE$6,IF(G1023=Precios!$FB$7,Precios!$FE$7,IF(G1023=Precios!$FB$8,Precios!$FE$8,IF(G1023=Precios!$FB$9,Precios!$FE$9,IF(G1023=Precios!$FB$10,Precios!$FE$10,IF(G1023=Precios!$FB$11,Precios!$FE$11,IF(G1023=Precios!$FB$12,Precios!$FE$12,IF(G1023=Precios!$FB$1190,Precios!$FE$1190,IF(G1023=Precios!$FB$14,Precios!$FE$14,IF(G1023=Precios!$FB$15,Precios!$FE$15,IF(G1023=Precios!$FB$16,Precios!$FE$16,IF(G1023=Precios!$FB$17,Precios!$FE$17,IF(G1023=Precios!$FB$18,Precios!$FE$18,0)))))))))))))))*H1023</f>
        <v>0</v>
      </c>
      <c r="Z1023" s="46"/>
      <c r="AA1023" s="271"/>
    </row>
    <row r="1024" spans="1:27" ht="15.75" thickBot="1" x14ac:dyDescent="0.3">
      <c r="A1024" s="236"/>
      <c r="B1024" s="237"/>
      <c r="C1024" s="247"/>
      <c r="D1024" s="239"/>
      <c r="E1024" s="239"/>
      <c r="F1024" s="239"/>
      <c r="G1024" s="240"/>
      <c r="H1024" s="241"/>
      <c r="I1024" s="242">
        <f>IF(G1024=Precios!$FB$4,Precios!$FC$4,IF(G1024=Precios!$FB$5,Precios!$FC$5,IF(G1024=Precios!$FB$6,Precios!$FC$6,IF(G1024=Precios!$FB$7,Precios!$FC$7,IF(G1024=Precios!$FB$8,Precios!$FC$8,IF(G1024=Precios!$FB$9,Precios!$FC$9,IF(G1024=Precios!$FB$10,Precios!$FC$10,IF(G1024=Precios!$FB$11,Precios!$FC$11,IF(G1024=Precios!$FB$12,Precios!$FC$12,IF(G1024=Precios!$FB$1190,Precios!$FC$1190,IF(G1024=Precios!$FB$14,Precios!$FC$14,IF(G1024=Precios!$FB$15,Precios!$FC$15,IF(G1024=Precios!$FB$16,Precios!$FC$16,IF(G1024=Precios!$FB$17,Precios!$FC$17,IF(G1024=Precios!$FB$18,Precios!$FC$18,0)))))))))))))))</f>
        <v>0</v>
      </c>
      <c r="J1024" s="241"/>
      <c r="K1024" s="243">
        <f>+IF(J1024=1,I1024,IF(J1024=2,I1024*(1-Precios!$FH$3),0))</f>
        <v>0</v>
      </c>
      <c r="L1024" s="243">
        <f t="shared" si="70"/>
        <v>0</v>
      </c>
      <c r="M1024" s="272"/>
      <c r="N1024" s="273"/>
      <c r="O1024" s="273"/>
      <c r="P1024" s="273"/>
      <c r="Q1024" s="273"/>
      <c r="R1024" s="273"/>
      <c r="S1024" s="273"/>
      <c r="T1024" s="273"/>
      <c r="U1024" s="274"/>
      <c r="V1024" s="273"/>
      <c r="W1024" s="273"/>
      <c r="X1024" s="273"/>
      <c r="Y1024" s="281">
        <f>IF(G1024=Precios!$FB$4,Precios!$FE$4,IF(G1024=Precios!$FB$5,Precios!$FE$5,IF(G1024=Precios!$FB$6,Precios!$FE$6,IF(G1024=Precios!$FB$7,Precios!$FE$7,IF(G1024=Precios!$FB$8,Precios!$FE$8,IF(G1024=Precios!$FB$9,Precios!$FE$9,IF(G1024=Precios!$FB$10,Precios!$FE$10,IF(G1024=Precios!$FB$11,Precios!$FE$11,IF(G1024=Precios!$FB$12,Precios!$FE$12,IF(G1024=Precios!$FB$1190,Precios!$FE$1190,IF(G1024=Precios!$FB$14,Precios!$FE$14,IF(G1024=Precios!$FB$15,Precios!$FE$15,IF(G1024=Precios!$FB$16,Precios!$FE$16,IF(G1024=Precios!$FB$17,Precios!$FE$17,IF(G1024=Precios!$FB$18,Precios!$FE$18,0)))))))))))))))*H1024</f>
        <v>0</v>
      </c>
      <c r="Z1024" s="275"/>
      <c r="AA1024" s="276"/>
    </row>
    <row r="1025" spans="1:27" x14ac:dyDescent="0.25">
      <c r="A1025" s="278"/>
      <c r="B1025" s="201"/>
      <c r="C1025" s="219"/>
      <c r="D1025" s="220"/>
      <c r="E1025" s="220"/>
      <c r="F1025" s="220"/>
      <c r="G1025" s="222"/>
      <c r="H1025" s="223"/>
      <c r="I1025" s="232">
        <f>IF(G1025=Precios!$FB$4,Precios!$FC$4,IF(G1025=Precios!$FB$5,Precios!$FC$5,IF(G1025=Precios!$FB$6,Precios!$FC$6,IF(G1025=Precios!$FB$7,Precios!$FC$7,IF(G1025=Precios!$FB$8,Precios!$FC$8,IF(G1025=Precios!$FB$9,Precios!$FC$9,IF(G1025=Precios!$FB$10,Precios!$FC$10,IF(G1025=Precios!$FB$11,Precios!$FC$11,IF(G1025=Precios!$FB$12,Precios!$FC$12,IF(G1025=Precios!$FB$1190,Precios!$FC$1190,IF(G1025=Precios!$FB$14,Precios!$FC$14,IF(G1025=Precios!$FB$15,Precios!$FC$15,IF(G1025=Precios!$FB$16,Precios!$FC$16,IF(G1025=Precios!$FB$17,Precios!$FC$17,IF(G1025=Precios!$FB$18,Precios!$FC$18,0)))))))))))))))</f>
        <v>0</v>
      </c>
      <c r="J1025" s="222"/>
      <c r="K1025" s="224">
        <f>+IF(J1025=1,I1025,IF(J1025=2,I1025*(1-Precios!$FH$3),0))</f>
        <v>0</v>
      </c>
      <c r="L1025" s="224">
        <f t="shared" si="70"/>
        <v>0</v>
      </c>
      <c r="M1025" s="251">
        <f>+SUM(L1025:L1029)</f>
        <v>0</v>
      </c>
      <c r="N1025" s="252">
        <f>+M1025+P1025+R1025+S1025</f>
        <v>0</v>
      </c>
      <c r="O1025" s="253">
        <f>+IF(J1025=1,N1025*$O$1009,0)</f>
        <v>0</v>
      </c>
      <c r="P1025" s="39"/>
      <c r="Q1025" s="29">
        <f>+N1025-SUM(O1025:P1025)</f>
        <v>0</v>
      </c>
      <c r="R1025" s="39"/>
      <c r="S1025" s="39"/>
      <c r="T1025" s="39"/>
      <c r="U1025" s="254" t="e">
        <f>+(+O1025+#REF!)/M1025</f>
        <v>#REF!</v>
      </c>
      <c r="V1025" s="255">
        <f>+Q1025-SUM(R1025:T1025)</f>
        <v>0</v>
      </c>
      <c r="W1025" s="256">
        <f>IF(J1025=2,V1025,0)</f>
        <v>0</v>
      </c>
      <c r="X1025" s="257">
        <f>IF(J1025=1,V1025,0)</f>
        <v>0</v>
      </c>
      <c r="Y1025" s="268">
        <f>IF(G1025=Precios!$FB$4,Precios!$FE$4,IF(G1025=Precios!$FB$5,Precios!$FE$5,IF(G1025=Precios!$FB$6,Precios!$FE$6,IF(G1025=Precios!$FB$7,Precios!$FE$7,IF(G1025=Precios!$FB$8,Precios!$FE$8,IF(G1025=Precios!$FB$9,Precios!$FE$9,IF(G1025=Precios!$FB$10,Precios!$FE$10,IF(G1025=Precios!$FB$11,Precios!$FE$11,IF(G1025=Precios!$FB$12,Precios!$FE$12,IF(G1025=Precios!$FB$1190,Precios!$FE$1190,IF(G1025=Precios!$FB$14,Precios!$FE$14,IF(G1025=Precios!$FB$15,Precios!$FE$15,IF(G1025=Precios!$FB$16,Precios!$FE$16,IF(G1025=Precios!$FB$17,Precios!$FE$17,IF(G1025=Precios!$FB$18,Precios!$FE$18,0)))))))))))))))*H1025</f>
        <v>0</v>
      </c>
      <c r="Z1025" s="258">
        <f>+V1025-SUM(Y1025:Y1029)</f>
        <v>0</v>
      </c>
      <c r="AA1025" s="279" t="e">
        <f>+Z1025/M1025</f>
        <v>#DIV/0!</v>
      </c>
    </row>
    <row r="1026" spans="1:27" x14ac:dyDescent="0.25">
      <c r="A1026" s="234"/>
      <c r="B1026" s="40"/>
      <c r="C1026" s="41"/>
      <c r="D1026" s="42"/>
      <c r="E1026" s="42"/>
      <c r="F1026" s="42"/>
      <c r="G1026" s="48"/>
      <c r="H1026" s="50"/>
      <c r="I1026" s="168">
        <f>IF(G1026=Precios!$FB$4,Precios!$FC$4,IF(G1026=Precios!$FB$5,Precios!$FC$5,IF(G1026=Precios!$FB$6,Precios!$FC$6,IF(G1026=Precios!$FB$7,Precios!$FC$7,IF(G1026=Precios!$FB$8,Precios!$FC$8,IF(G1026=Precios!$FB$9,Precios!$FC$9,IF(G1026=Precios!$FB$10,Precios!$FC$10,IF(G1026=Precios!$FB$11,Precios!$FC$11,IF(G1026=Precios!$FB$12,Precios!$FC$12,IF(G1026=Precios!$FB$1190,Precios!$FC$1190,IF(G1026=Precios!$FB$14,Precios!$FC$14,IF(G1026=Precios!$FB$15,Precios!$FC$15,IF(G1026=Precios!$FB$16,Precios!$FC$16,IF(G1026=Precios!$FB$17,Precios!$FC$17,IF(G1026=Precios!$FB$18,Precios!$FC$18,0)))))))))))))))</f>
        <v>0</v>
      </c>
      <c r="J1026" s="50"/>
      <c r="K1026" s="169">
        <f>+IF(J1026=1,I1026,IF(J1026=2,I1026*(1-Precios!$FH$3),0))</f>
        <v>0</v>
      </c>
      <c r="L1026" s="169">
        <f t="shared" si="70"/>
        <v>0</v>
      </c>
      <c r="M1026" s="49"/>
      <c r="N1026" s="43"/>
      <c r="O1026" s="43"/>
      <c r="P1026" s="43"/>
      <c r="Q1026" s="43"/>
      <c r="R1026" s="43"/>
      <c r="S1026" s="43"/>
      <c r="T1026" s="43"/>
      <c r="U1026" s="91"/>
      <c r="V1026" s="43"/>
      <c r="W1026" s="43"/>
      <c r="X1026" s="43"/>
      <c r="Y1026" s="38">
        <f>IF(G1026=Precios!$FB$4,Precios!$FE$4,IF(G1026=Precios!$FB$5,Precios!$FE$5,IF(G1026=Precios!$FB$6,Precios!$FE$6,IF(G1026=Precios!$FB$7,Precios!$FE$7,IF(G1026=Precios!$FB$8,Precios!$FE$8,IF(G1026=Precios!$FB$9,Precios!$FE$9,IF(G1026=Precios!$FB$10,Precios!$FE$10,IF(G1026=Precios!$FB$11,Precios!$FE$11,IF(G1026=Precios!$FB$12,Precios!$FE$12,IF(G1026=Precios!$FB$1190,Precios!$FE$1190,IF(G1026=Precios!$FB$14,Precios!$FE$14,IF(G1026=Precios!$FB$15,Precios!$FE$15,IF(G1026=Precios!$FB$16,Precios!$FE$16,IF(G1026=Precios!$FB$17,Precios!$FE$17,IF(G1026=Precios!$FB$18,Precios!$FE$18,0)))))))))))))))*H1026</f>
        <v>0</v>
      </c>
      <c r="Z1026" s="46"/>
      <c r="AA1026" s="271"/>
    </row>
    <row r="1027" spans="1:27" x14ac:dyDescent="0.25">
      <c r="A1027" s="234"/>
      <c r="B1027" s="40"/>
      <c r="C1027" s="41"/>
      <c r="D1027" s="42"/>
      <c r="E1027" s="42"/>
      <c r="F1027" s="42"/>
      <c r="G1027" s="48"/>
      <c r="H1027" s="50"/>
      <c r="I1027" s="168">
        <f>IF(G1027=Precios!$FB$4,Precios!$FC$4,IF(G1027=Precios!$FB$5,Precios!$FC$5,IF(G1027=Precios!$FB$6,Precios!$FC$6,IF(G1027=Precios!$FB$7,Precios!$FC$7,IF(G1027=Precios!$FB$8,Precios!$FC$8,IF(G1027=Precios!$FB$9,Precios!$FC$9,IF(G1027=Precios!$FB$10,Precios!$FC$10,IF(G1027=Precios!$FB$11,Precios!$FC$11,IF(G1027=Precios!$FB$12,Precios!$FC$12,IF(G1027=Precios!$FB$1190,Precios!$FC$1190,IF(G1027=Precios!$FB$14,Precios!$FC$14,IF(G1027=Precios!$FB$15,Precios!$FC$15,IF(G1027=Precios!$FB$16,Precios!$FC$16,IF(G1027=Precios!$FB$17,Precios!$FC$17,IF(G1027=Precios!$FB$18,Precios!$FC$18,0)))))))))))))))</f>
        <v>0</v>
      </c>
      <c r="J1027" s="50"/>
      <c r="K1027" s="169">
        <f>+IF(J1027=1,I1027,IF(J1027=2,I1027*(1-Precios!$FH$3),0))</f>
        <v>0</v>
      </c>
      <c r="L1027" s="169">
        <f t="shared" si="70"/>
        <v>0</v>
      </c>
      <c r="M1027" s="49"/>
      <c r="N1027" s="43"/>
      <c r="O1027" s="43"/>
      <c r="P1027" s="43"/>
      <c r="Q1027" s="43"/>
      <c r="R1027" s="43"/>
      <c r="S1027" s="43"/>
      <c r="T1027" s="43"/>
      <c r="U1027" s="91"/>
      <c r="V1027" s="43"/>
      <c r="W1027" s="43"/>
      <c r="X1027" s="43"/>
      <c r="Y1027" s="38">
        <f>IF(G1027=Precios!$FB$4,Precios!$FE$4,IF(G1027=Precios!$FB$5,Precios!$FE$5,IF(G1027=Precios!$FB$6,Precios!$FE$6,IF(G1027=Precios!$FB$7,Precios!$FE$7,IF(G1027=Precios!$FB$8,Precios!$FE$8,IF(G1027=Precios!$FB$9,Precios!$FE$9,IF(G1027=Precios!$FB$10,Precios!$FE$10,IF(G1027=Precios!$FB$11,Precios!$FE$11,IF(G1027=Precios!$FB$12,Precios!$FE$12,IF(G1027=Precios!$FB$1190,Precios!$FE$1190,IF(G1027=Precios!$FB$14,Precios!$FE$14,IF(G1027=Precios!$FB$15,Precios!$FE$15,IF(G1027=Precios!$FB$16,Precios!$FE$16,IF(G1027=Precios!$FB$17,Precios!$FE$17,IF(G1027=Precios!$FB$18,Precios!$FE$18,0)))))))))))))))*H1027</f>
        <v>0</v>
      </c>
      <c r="Z1027" s="46"/>
      <c r="AA1027" s="271"/>
    </row>
    <row r="1028" spans="1:27" x14ac:dyDescent="0.25">
      <c r="A1028" s="234"/>
      <c r="B1028" s="40"/>
      <c r="C1028" s="41"/>
      <c r="D1028" s="42"/>
      <c r="E1028" s="42"/>
      <c r="F1028" s="42"/>
      <c r="G1028" s="48"/>
      <c r="H1028" s="50"/>
      <c r="I1028" s="168">
        <f>IF(G1028=Precios!$FB$4,Precios!$FC$4,IF(G1028=Precios!$FB$5,Precios!$FC$5,IF(G1028=Precios!$FB$6,Precios!$FC$6,IF(G1028=Precios!$FB$7,Precios!$FC$7,IF(G1028=Precios!$FB$8,Precios!$FC$8,IF(G1028=Precios!$FB$9,Precios!$FC$9,IF(G1028=Precios!$FB$10,Precios!$FC$10,IF(G1028=Precios!$FB$11,Precios!$FC$11,IF(G1028=Precios!$FB$12,Precios!$FC$12,IF(G1028=Precios!$FB$1190,Precios!$FC$1190,IF(G1028=Precios!$FB$14,Precios!$FC$14,IF(G1028=Precios!$FB$15,Precios!$FC$15,IF(G1028=Precios!$FB$16,Precios!$FC$16,IF(G1028=Precios!$FB$17,Precios!$FC$17,IF(G1028=Precios!$FB$18,Precios!$FC$18,0)))))))))))))))</f>
        <v>0</v>
      </c>
      <c r="J1028" s="50"/>
      <c r="K1028" s="169">
        <f>+IF(J1028=1,I1028,IF(J1028=2,I1028*(1-Precios!$FH$3),0))</f>
        <v>0</v>
      </c>
      <c r="L1028" s="169">
        <f t="shared" si="70"/>
        <v>0</v>
      </c>
      <c r="M1028" s="49"/>
      <c r="N1028" s="43"/>
      <c r="O1028" s="43"/>
      <c r="P1028" s="43"/>
      <c r="Q1028" s="43"/>
      <c r="R1028" s="43"/>
      <c r="S1028" s="43"/>
      <c r="T1028" s="43"/>
      <c r="U1028" s="91"/>
      <c r="V1028" s="43"/>
      <c r="W1028" s="43"/>
      <c r="X1028" s="43"/>
      <c r="Y1028" s="38">
        <f>IF(G1028=Precios!$FB$4,Precios!$FE$4,IF(G1028=Precios!$FB$5,Precios!$FE$5,IF(G1028=Precios!$FB$6,Precios!$FE$6,IF(G1028=Precios!$FB$7,Precios!$FE$7,IF(G1028=Precios!$FB$8,Precios!$FE$8,IF(G1028=Precios!$FB$9,Precios!$FE$9,IF(G1028=Precios!$FB$10,Precios!$FE$10,IF(G1028=Precios!$FB$11,Precios!$FE$11,IF(G1028=Precios!$FB$12,Precios!$FE$12,IF(G1028=Precios!$FB$1190,Precios!$FE$1190,IF(G1028=Precios!$FB$14,Precios!$FE$14,IF(G1028=Precios!$FB$15,Precios!$FE$15,IF(G1028=Precios!$FB$16,Precios!$FE$16,IF(G1028=Precios!$FB$17,Precios!$FE$17,IF(G1028=Precios!$FB$18,Precios!$FE$18,0)))))))))))))))*H1028</f>
        <v>0</v>
      </c>
      <c r="Z1028" s="46"/>
      <c r="AA1028" s="271"/>
    </row>
    <row r="1029" spans="1:27" ht="15.75" thickBot="1" x14ac:dyDescent="0.3">
      <c r="A1029" s="234"/>
      <c r="B1029" s="40"/>
      <c r="C1029" s="41"/>
      <c r="D1029" s="42"/>
      <c r="E1029" s="42"/>
      <c r="F1029" s="42"/>
      <c r="G1029" s="244"/>
      <c r="H1029" s="245"/>
      <c r="I1029" s="242">
        <f>IF(G1029=Precios!$FB$4,Precios!$FC$4,IF(G1029=Precios!$FB$5,Precios!$FC$5,IF(G1029=Precios!$FB$6,Precios!$FC$6,IF(G1029=Precios!$FB$7,Precios!$FC$7,IF(G1029=Precios!$FB$8,Precios!$FC$8,IF(G1029=Precios!$FB$9,Precios!$FC$9,IF(G1029=Precios!$FB$10,Precios!$FC$10,IF(G1029=Precios!$FB$11,Precios!$FC$11,IF(G1029=Precios!$FB$12,Precios!$FC$12,IF(G1029=Precios!$FB$1190,Precios!$FC$1190,IF(G1029=Precios!$FB$14,Precios!$FC$14,IF(G1029=Precios!$FB$15,Precios!$FC$15,IF(G1029=Precios!$FB$16,Precios!$FC$16,IF(G1029=Precios!$FB$17,Precios!$FC$17,IF(G1029=Precios!$FB$18,Precios!$FC$18,0)))))))))))))))</f>
        <v>0</v>
      </c>
      <c r="J1029" s="245"/>
      <c r="K1029" s="246">
        <f>+IF(J1029=1,I1029,IF(J1029=2,I1029*(1-Precios!$FH$3),0))</f>
        <v>0</v>
      </c>
      <c r="L1029" s="246">
        <f t="shared" si="70"/>
        <v>0</v>
      </c>
      <c r="M1029" s="49"/>
      <c r="N1029" s="43"/>
      <c r="O1029" s="43"/>
      <c r="P1029" s="43"/>
      <c r="Q1029" s="43"/>
      <c r="R1029" s="43"/>
      <c r="S1029" s="43"/>
      <c r="T1029" s="43"/>
      <c r="U1029" s="91"/>
      <c r="V1029" s="43"/>
      <c r="W1029" s="43"/>
      <c r="X1029" s="43"/>
      <c r="Y1029" s="281">
        <f>IF(G1029=Precios!$FB$4,Precios!$FE$4,IF(G1029=Precios!$FB$5,Precios!$FE$5,IF(G1029=Precios!$FB$6,Precios!$FE$6,IF(G1029=Precios!$FB$7,Precios!$FE$7,IF(G1029=Precios!$FB$8,Precios!$FE$8,IF(G1029=Precios!$FB$9,Precios!$FE$9,IF(G1029=Precios!$FB$10,Precios!$FE$10,IF(G1029=Precios!$FB$11,Precios!$FE$11,IF(G1029=Precios!$FB$12,Precios!$FE$12,IF(G1029=Precios!$FB$1190,Precios!$FE$1190,IF(G1029=Precios!$FB$14,Precios!$FE$14,IF(G1029=Precios!$FB$15,Precios!$FE$15,IF(G1029=Precios!$FB$16,Precios!$FE$16,IF(G1029=Precios!$FB$17,Precios!$FE$17,IF(G1029=Precios!$FB$18,Precios!$FE$18,0)))))))))))))))*H1029</f>
        <v>0</v>
      </c>
      <c r="Z1029" s="46"/>
      <c r="AA1029" s="271"/>
    </row>
    <row r="1030" spans="1:27" x14ac:dyDescent="0.25">
      <c r="A1030" s="225"/>
      <c r="B1030" s="226"/>
      <c r="C1030" s="227"/>
      <c r="D1030" s="228"/>
      <c r="E1030" s="228"/>
      <c r="F1030" s="228"/>
      <c r="G1030" s="230"/>
      <c r="H1030" s="231"/>
      <c r="I1030" s="232">
        <f>IF(G1030=Precios!$FB$4,Precios!$FC$4,IF(G1030=Precios!$FB$5,Precios!$FC$5,IF(G1030=Precios!$FB$6,Precios!$FC$6,IF(G1030=Precios!$FB$7,Precios!$FC$7,IF(G1030=Precios!$FB$8,Precios!$FC$8,IF(G1030=Precios!$FB$9,Precios!$FC$9,IF(G1030=Precios!$FB$10,Precios!$FC$10,IF(G1030=Precios!$FB$11,Precios!$FC$11,IF(G1030=Precios!$FB$12,Precios!$FC$12,IF(G1030=Precios!$FB$1190,Precios!$FC$1190,IF(G1030=Precios!$FB$14,Precios!$FC$14,IF(G1030=Precios!$FB$15,Precios!$FC$15,IF(G1030=Precios!$FB$16,Precios!$FC$16,IF(G1030=Precios!$FB$17,Precios!$FC$17,IF(G1030=Precios!$FB$18,Precios!$FC$18,0)))))))))))))))</f>
        <v>0</v>
      </c>
      <c r="J1030" s="230"/>
      <c r="K1030" s="233">
        <f>+IF(J1030=1,I1030,IF(J1030=2,I1030*(1-Precios!$FH$3),0))</f>
        <v>0</v>
      </c>
      <c r="L1030" s="233">
        <f t="shared" ref="L1030:L1084" si="71">H1030*K1030</f>
        <v>0</v>
      </c>
      <c r="M1030" s="259">
        <f>+SUM(L1030:L1034)</f>
        <v>0</v>
      </c>
      <c r="N1030" s="260">
        <f>+M1030+P1030+R1030+S1030</f>
        <v>0</v>
      </c>
      <c r="O1030" s="261">
        <f>+IF(J1030=1,N1030*$O$1009,0)</f>
        <v>0</v>
      </c>
      <c r="P1030" s="262"/>
      <c r="Q1030" s="263">
        <f>+N1030-SUM(O1030:P1030)</f>
        <v>0</v>
      </c>
      <c r="R1030" s="262"/>
      <c r="S1030" s="262"/>
      <c r="T1030" s="262"/>
      <c r="U1030" s="264" t="e">
        <f>+(+O1030+#REF!)/M1030</f>
        <v>#REF!</v>
      </c>
      <c r="V1030" s="265">
        <f>+Q1030-SUM(R1030:T1030)</f>
        <v>0</v>
      </c>
      <c r="W1030" s="266">
        <f>IF(J1030=2,V1030,0)</f>
        <v>0</v>
      </c>
      <c r="X1030" s="267">
        <f>IF(J1030=1,V1030,0)</f>
        <v>0</v>
      </c>
      <c r="Y1030" s="268">
        <f>IF(G1030=Precios!$FB$4,Precios!$FE$4,IF(G1030=Precios!$FB$5,Precios!$FE$5,IF(G1030=Precios!$FB$6,Precios!$FE$6,IF(G1030=Precios!$FB$7,Precios!$FE$7,IF(G1030=Precios!$FB$8,Precios!$FE$8,IF(G1030=Precios!$FB$9,Precios!$FE$9,IF(G1030=Precios!$FB$10,Precios!$FE$10,IF(G1030=Precios!$FB$11,Precios!$FE$11,IF(G1030=Precios!$FB$12,Precios!$FE$12,IF(G1030=Precios!$FB$1190,Precios!$FE$1190,IF(G1030=Precios!$FB$14,Precios!$FE$14,IF(G1030=Precios!$FB$15,Precios!$FE$15,IF(G1030=Precios!$FB$16,Precios!$FE$16,IF(G1030=Precios!$FB$17,Precios!$FE$17,IF(G1030=Precios!$FB$18,Precios!$FE$18,0)))))))))))))))*H1030</f>
        <v>0</v>
      </c>
      <c r="Z1030" s="269">
        <f>+V1030-SUM(Y1030:Y1034)</f>
        <v>0</v>
      </c>
      <c r="AA1030" s="270" t="e">
        <f>+Z1030/M1030</f>
        <v>#DIV/0!</v>
      </c>
    </row>
    <row r="1031" spans="1:27" x14ac:dyDescent="0.25">
      <c r="A1031" s="234"/>
      <c r="B1031" s="40"/>
      <c r="C1031" s="41"/>
      <c r="D1031" s="42"/>
      <c r="E1031" s="42"/>
      <c r="F1031" s="42"/>
      <c r="G1031" s="48"/>
      <c r="H1031" s="50"/>
      <c r="I1031" s="168">
        <f>IF(G1031=Precios!$FB$4,Precios!$FC$4,IF(G1031=Precios!$FB$5,Precios!$FC$5,IF(G1031=Precios!$FB$6,Precios!$FC$6,IF(G1031=Precios!$FB$7,Precios!$FC$7,IF(G1031=Precios!$FB$8,Precios!$FC$8,IF(G1031=Precios!$FB$9,Precios!$FC$9,IF(G1031=Precios!$FB$10,Precios!$FC$10,IF(G1031=Precios!$FB$11,Precios!$FC$11,IF(G1031=Precios!$FB$12,Precios!$FC$12,IF(G1031=Precios!$FB$1190,Precios!$FC$1190,IF(G1031=Precios!$FB$14,Precios!$FC$14,IF(G1031=Precios!$FB$15,Precios!$FC$15,IF(G1031=Precios!$FB$16,Precios!$FC$16,IF(G1031=Precios!$FB$17,Precios!$FC$17,IF(G1031=Precios!$FB$18,Precios!$FC$18,0)))))))))))))))</f>
        <v>0</v>
      </c>
      <c r="J1031" s="50"/>
      <c r="K1031" s="169">
        <f>+IF(J1031=1,I1031,IF(J1031=2,I1031*(1-Precios!$FH$3),0))</f>
        <v>0</v>
      </c>
      <c r="L1031" s="169">
        <f t="shared" si="71"/>
        <v>0</v>
      </c>
      <c r="M1031" s="49"/>
      <c r="N1031" s="43"/>
      <c r="O1031" s="43"/>
      <c r="P1031" s="43"/>
      <c r="Q1031" s="43"/>
      <c r="R1031" s="43"/>
      <c r="S1031" s="43"/>
      <c r="T1031" s="43"/>
      <c r="U1031" s="91"/>
      <c r="V1031" s="43"/>
      <c r="W1031" s="43"/>
      <c r="X1031" s="43"/>
      <c r="Y1031" s="38">
        <f>IF(G1031=Precios!$FB$4,Precios!$FE$4,IF(G1031=Precios!$FB$5,Precios!$FE$5,IF(G1031=Precios!$FB$6,Precios!$FE$6,IF(G1031=Precios!$FB$7,Precios!$FE$7,IF(G1031=Precios!$FB$8,Precios!$FE$8,IF(G1031=Precios!$FB$9,Precios!$FE$9,IF(G1031=Precios!$FB$10,Precios!$FE$10,IF(G1031=Precios!$FB$11,Precios!$FE$11,IF(G1031=Precios!$FB$12,Precios!$FE$12,IF(G1031=Precios!$FB$1190,Precios!$FE$1190,IF(G1031=Precios!$FB$14,Precios!$FE$14,IF(G1031=Precios!$FB$15,Precios!$FE$15,IF(G1031=Precios!$FB$16,Precios!$FE$16,IF(G1031=Precios!$FB$17,Precios!$FE$17,IF(G1031=Precios!$FB$18,Precios!$FE$18,0)))))))))))))))*H1031</f>
        <v>0</v>
      </c>
      <c r="Z1031" s="46"/>
      <c r="AA1031" s="271"/>
    </row>
    <row r="1032" spans="1:27" x14ac:dyDescent="0.25">
      <c r="A1032" s="234"/>
      <c r="B1032" s="40"/>
      <c r="C1032" s="41"/>
      <c r="D1032" s="42"/>
      <c r="E1032" s="42"/>
      <c r="F1032" s="42"/>
      <c r="G1032" s="48"/>
      <c r="H1032" s="50"/>
      <c r="I1032" s="168">
        <f>IF(G1032=Precios!$FB$4,Precios!$FC$4,IF(G1032=Precios!$FB$5,Precios!$FC$5,IF(G1032=Precios!$FB$6,Precios!$FC$6,IF(G1032=Precios!$FB$7,Precios!$FC$7,IF(G1032=Precios!$FB$8,Precios!$FC$8,IF(G1032=Precios!$FB$9,Precios!$FC$9,IF(G1032=Precios!$FB$10,Precios!$FC$10,IF(G1032=Precios!$FB$11,Precios!$FC$11,IF(G1032=Precios!$FB$12,Precios!$FC$12,IF(G1032=Precios!$FB$1190,Precios!$FC$1190,IF(G1032=Precios!$FB$14,Precios!$FC$14,IF(G1032=Precios!$FB$15,Precios!$FC$15,IF(G1032=Precios!$FB$16,Precios!$FC$16,IF(G1032=Precios!$FB$17,Precios!$FC$17,IF(G1032=Precios!$FB$18,Precios!$FC$18,0)))))))))))))))</f>
        <v>0</v>
      </c>
      <c r="J1032" s="50"/>
      <c r="K1032" s="169">
        <f>+IF(J1032=1,I1032,IF(J1032=2,I1032*(1-Precios!$FH$3),0))</f>
        <v>0</v>
      </c>
      <c r="L1032" s="169">
        <f t="shared" si="71"/>
        <v>0</v>
      </c>
      <c r="M1032" s="49"/>
      <c r="N1032" s="43"/>
      <c r="O1032" s="43"/>
      <c r="P1032" s="43"/>
      <c r="Q1032" s="43"/>
      <c r="R1032" s="43"/>
      <c r="S1032" s="43"/>
      <c r="T1032" s="43"/>
      <c r="U1032" s="91"/>
      <c r="V1032" s="43"/>
      <c r="W1032" s="43"/>
      <c r="X1032" s="43"/>
      <c r="Y1032" s="38">
        <f>IF(G1032=Precios!$FB$4,Precios!$FE$4,IF(G1032=Precios!$FB$5,Precios!$FE$5,IF(G1032=Precios!$FB$6,Precios!$FE$6,IF(G1032=Precios!$FB$7,Precios!$FE$7,IF(G1032=Precios!$FB$8,Precios!$FE$8,IF(G1032=Precios!$FB$9,Precios!$FE$9,IF(G1032=Precios!$FB$10,Precios!$FE$10,IF(G1032=Precios!$FB$11,Precios!$FE$11,IF(G1032=Precios!$FB$12,Precios!$FE$12,IF(G1032=Precios!$FB$1190,Precios!$FE$1190,IF(G1032=Precios!$FB$14,Precios!$FE$14,IF(G1032=Precios!$FB$15,Precios!$FE$15,IF(G1032=Precios!$FB$16,Precios!$FE$16,IF(G1032=Precios!$FB$17,Precios!$FE$17,IF(G1032=Precios!$FB$18,Precios!$FE$18,0)))))))))))))))*H1032</f>
        <v>0</v>
      </c>
      <c r="Z1032" s="46"/>
      <c r="AA1032" s="271"/>
    </row>
    <row r="1033" spans="1:27" x14ac:dyDescent="0.25">
      <c r="A1033" s="234"/>
      <c r="B1033" s="40"/>
      <c r="C1033" s="41"/>
      <c r="D1033" s="42"/>
      <c r="E1033" s="42"/>
      <c r="F1033" s="42"/>
      <c r="G1033" s="48"/>
      <c r="H1033" s="50"/>
      <c r="I1033" s="168">
        <f>IF(G1033=Precios!$FB$4,Precios!$FC$4,IF(G1033=Precios!$FB$5,Precios!$FC$5,IF(G1033=Precios!$FB$6,Precios!$FC$6,IF(G1033=Precios!$FB$7,Precios!$FC$7,IF(G1033=Precios!$FB$8,Precios!$FC$8,IF(G1033=Precios!$FB$9,Precios!$FC$9,IF(G1033=Precios!$FB$10,Precios!$FC$10,IF(G1033=Precios!$FB$11,Precios!$FC$11,IF(G1033=Precios!$FB$12,Precios!$FC$12,IF(G1033=Precios!$FB$1190,Precios!$FC$1190,IF(G1033=Precios!$FB$14,Precios!$FC$14,IF(G1033=Precios!$FB$15,Precios!$FC$15,IF(G1033=Precios!$FB$16,Precios!$FC$16,IF(G1033=Precios!$FB$17,Precios!$FC$17,IF(G1033=Precios!$FB$18,Precios!$FC$18,0)))))))))))))))</f>
        <v>0</v>
      </c>
      <c r="J1033" s="50"/>
      <c r="K1033" s="169">
        <f>+IF(J1033=1,I1033,IF(J1033=2,I1033*(1-Precios!$FH$3),0))</f>
        <v>0</v>
      </c>
      <c r="L1033" s="169">
        <f t="shared" si="71"/>
        <v>0</v>
      </c>
      <c r="M1033" s="49"/>
      <c r="N1033" s="43"/>
      <c r="O1033" s="43"/>
      <c r="P1033" s="43"/>
      <c r="Q1033" s="43"/>
      <c r="R1033" s="43"/>
      <c r="S1033" s="43"/>
      <c r="T1033" s="43"/>
      <c r="U1033" s="91"/>
      <c r="V1033" s="43"/>
      <c r="W1033" s="43"/>
      <c r="X1033" s="43"/>
      <c r="Y1033" s="38">
        <f>IF(G1033=Precios!$FB$4,Precios!$FE$4,IF(G1033=Precios!$FB$5,Precios!$FE$5,IF(G1033=Precios!$FB$6,Precios!$FE$6,IF(G1033=Precios!$FB$7,Precios!$FE$7,IF(G1033=Precios!$FB$8,Precios!$FE$8,IF(G1033=Precios!$FB$9,Precios!$FE$9,IF(G1033=Precios!$FB$10,Precios!$FE$10,IF(G1033=Precios!$FB$11,Precios!$FE$11,IF(G1033=Precios!$FB$12,Precios!$FE$12,IF(G1033=Precios!$FB$1190,Precios!$FE$1190,IF(G1033=Precios!$FB$14,Precios!$FE$14,IF(G1033=Precios!$FB$15,Precios!$FE$15,IF(G1033=Precios!$FB$16,Precios!$FE$16,IF(G1033=Precios!$FB$17,Precios!$FE$17,IF(G1033=Precios!$FB$18,Precios!$FE$18,0)))))))))))))))*H1033</f>
        <v>0</v>
      </c>
      <c r="Z1033" s="46"/>
      <c r="AA1033" s="271"/>
    </row>
    <row r="1034" spans="1:27" ht="15.75" thickBot="1" x14ac:dyDescent="0.3">
      <c r="A1034" s="236"/>
      <c r="B1034" s="237"/>
      <c r="C1034" s="247"/>
      <c r="D1034" s="239"/>
      <c r="E1034" s="239"/>
      <c r="F1034" s="239"/>
      <c r="G1034" s="240"/>
      <c r="H1034" s="241"/>
      <c r="I1034" s="242">
        <f>IF(G1034=Precios!$FB$4,Precios!$FC$4,IF(G1034=Precios!$FB$5,Precios!$FC$5,IF(G1034=Precios!$FB$6,Precios!$FC$6,IF(G1034=Precios!$FB$7,Precios!$FC$7,IF(G1034=Precios!$FB$8,Precios!$FC$8,IF(G1034=Precios!$FB$9,Precios!$FC$9,IF(G1034=Precios!$FB$10,Precios!$FC$10,IF(G1034=Precios!$FB$11,Precios!$FC$11,IF(G1034=Precios!$FB$12,Precios!$FC$12,IF(G1034=Precios!$FB$1190,Precios!$FC$1190,IF(G1034=Precios!$FB$14,Precios!$FC$14,IF(G1034=Precios!$FB$15,Precios!$FC$15,IF(G1034=Precios!$FB$16,Precios!$FC$16,IF(G1034=Precios!$FB$17,Precios!$FC$17,IF(G1034=Precios!$FB$18,Precios!$FC$18,0)))))))))))))))</f>
        <v>0</v>
      </c>
      <c r="J1034" s="241"/>
      <c r="K1034" s="243">
        <f>+IF(J1034=1,I1034,IF(J1034=2,I1034*(1-Precios!$FH$3),0))</f>
        <v>0</v>
      </c>
      <c r="L1034" s="243">
        <f t="shared" si="71"/>
        <v>0</v>
      </c>
      <c r="M1034" s="272"/>
      <c r="N1034" s="273"/>
      <c r="O1034" s="273"/>
      <c r="P1034" s="273"/>
      <c r="Q1034" s="273"/>
      <c r="R1034" s="273"/>
      <c r="S1034" s="273"/>
      <c r="T1034" s="273"/>
      <c r="U1034" s="274"/>
      <c r="V1034" s="273"/>
      <c r="W1034" s="273"/>
      <c r="X1034" s="273"/>
      <c r="Y1034" s="281">
        <f>IF(G1034=Precios!$FB$4,Precios!$FE$4,IF(G1034=Precios!$FB$5,Precios!$FE$5,IF(G1034=Precios!$FB$6,Precios!$FE$6,IF(G1034=Precios!$FB$7,Precios!$FE$7,IF(G1034=Precios!$FB$8,Precios!$FE$8,IF(G1034=Precios!$FB$9,Precios!$FE$9,IF(G1034=Precios!$FB$10,Precios!$FE$10,IF(G1034=Precios!$FB$11,Precios!$FE$11,IF(G1034=Precios!$FB$12,Precios!$FE$12,IF(G1034=Precios!$FB$1190,Precios!$FE$1190,IF(G1034=Precios!$FB$14,Precios!$FE$14,IF(G1034=Precios!$FB$15,Precios!$FE$15,IF(G1034=Precios!$FB$16,Precios!$FE$16,IF(G1034=Precios!$FB$17,Precios!$FE$17,IF(G1034=Precios!$FB$18,Precios!$FE$18,0)))))))))))))))*H1034</f>
        <v>0</v>
      </c>
      <c r="Z1034" s="275"/>
      <c r="AA1034" s="276"/>
    </row>
    <row r="1035" spans="1:27" x14ac:dyDescent="0.25">
      <c r="A1035" s="225"/>
      <c r="B1035" s="226"/>
      <c r="C1035" s="227"/>
      <c r="D1035" s="228"/>
      <c r="E1035" s="228"/>
      <c r="F1035" s="228"/>
      <c r="G1035" s="230"/>
      <c r="H1035" s="231"/>
      <c r="I1035" s="232">
        <f>IF(G1035=Precios!$FB$4,Precios!$FC$4,IF(G1035=Precios!$FB$5,Precios!$FC$5,IF(G1035=Precios!$FB$6,Precios!$FC$6,IF(G1035=Precios!$FB$7,Precios!$FC$7,IF(G1035=Precios!$FB$8,Precios!$FC$8,IF(G1035=Precios!$FB$9,Precios!$FC$9,IF(G1035=Precios!$FB$10,Precios!$FC$10,IF(G1035=Precios!$FB$11,Precios!$FC$11,IF(G1035=Precios!$FB$12,Precios!$FC$12,IF(G1035=Precios!$FB$1190,Precios!$FC$1190,IF(G1035=Precios!$FB$14,Precios!$FC$14,IF(G1035=Precios!$FB$15,Precios!$FC$15,IF(G1035=Precios!$FB$16,Precios!$FC$16,IF(G1035=Precios!$FB$17,Precios!$FC$17,IF(G1035=Precios!$FB$18,Precios!$FC$18,0)))))))))))))))</f>
        <v>0</v>
      </c>
      <c r="J1035" s="230"/>
      <c r="K1035" s="233">
        <f>+IF(J1035=1,I1035,IF(J1035=2,I1035*(1-Precios!$FH$3),0))</f>
        <v>0</v>
      </c>
      <c r="L1035" s="233">
        <f t="shared" si="71"/>
        <v>0</v>
      </c>
      <c r="M1035" s="259">
        <f>+SUM(L1035:L1039)</f>
        <v>0</v>
      </c>
      <c r="N1035" s="260">
        <f>+M1035+P1035+R1035+S1035</f>
        <v>0</v>
      </c>
      <c r="O1035" s="261">
        <f>+IF(J1035=1,N1035*$O$1009,0)</f>
        <v>0</v>
      </c>
      <c r="P1035" s="262"/>
      <c r="Q1035" s="263">
        <f>+N1035-SUM(O1035:P1035)</f>
        <v>0</v>
      </c>
      <c r="R1035" s="262"/>
      <c r="S1035" s="262"/>
      <c r="T1035" s="262"/>
      <c r="U1035" s="264" t="e">
        <f>+(+O1035+#REF!)/M1035</f>
        <v>#REF!</v>
      </c>
      <c r="V1035" s="265">
        <f>+Q1035-SUM(R1035:T1035)</f>
        <v>0</v>
      </c>
      <c r="W1035" s="266">
        <f>IF(J1035=2,V1035,0)</f>
        <v>0</v>
      </c>
      <c r="X1035" s="267">
        <f>IF(J1035=1,V1035,0)</f>
        <v>0</v>
      </c>
      <c r="Y1035" s="268">
        <f>IF(G1035=Precios!$FB$4,Precios!$FE$4,IF(G1035=Precios!$FB$5,Precios!$FE$5,IF(G1035=Precios!$FB$6,Precios!$FE$6,IF(G1035=Precios!$FB$7,Precios!$FE$7,IF(G1035=Precios!$FB$8,Precios!$FE$8,IF(G1035=Precios!$FB$9,Precios!$FE$9,IF(G1035=Precios!$FB$10,Precios!$FE$10,IF(G1035=Precios!$FB$11,Precios!$FE$11,IF(G1035=Precios!$FB$12,Precios!$FE$12,IF(G1035=Precios!$FB$1190,Precios!$FE$1190,IF(G1035=Precios!$FB$14,Precios!$FE$14,IF(G1035=Precios!$FB$15,Precios!$FE$15,IF(G1035=Precios!$FB$16,Precios!$FE$16,IF(G1035=Precios!$FB$17,Precios!$FE$17,IF(G1035=Precios!$FB$18,Precios!$FE$18,0)))))))))))))))*H1035</f>
        <v>0</v>
      </c>
      <c r="Z1035" s="269">
        <f>+V1035-SUM(Y1035:Y1039)</f>
        <v>0</v>
      </c>
      <c r="AA1035" s="270" t="e">
        <f>+Z1035/M1035</f>
        <v>#DIV/0!</v>
      </c>
    </row>
    <row r="1036" spans="1:27" x14ac:dyDescent="0.25">
      <c r="A1036" s="234"/>
      <c r="B1036" s="40"/>
      <c r="C1036" s="41"/>
      <c r="D1036" s="42"/>
      <c r="E1036" s="42"/>
      <c r="F1036" s="42"/>
      <c r="G1036" s="48"/>
      <c r="H1036" s="50"/>
      <c r="I1036" s="168">
        <f>IF(G1036=Precios!$FB$4,Precios!$FC$4,IF(G1036=Precios!$FB$5,Precios!$FC$5,IF(G1036=Precios!$FB$6,Precios!$FC$6,IF(G1036=Precios!$FB$7,Precios!$FC$7,IF(G1036=Precios!$FB$8,Precios!$FC$8,IF(G1036=Precios!$FB$9,Precios!$FC$9,IF(G1036=Precios!$FB$10,Precios!$FC$10,IF(G1036=Precios!$FB$11,Precios!$FC$11,IF(G1036=Precios!$FB$12,Precios!$FC$12,IF(G1036=Precios!$FB$1190,Precios!$FC$1190,IF(G1036=Precios!$FB$14,Precios!$FC$14,IF(G1036=Precios!$FB$15,Precios!$FC$15,IF(G1036=Precios!$FB$16,Precios!$FC$16,IF(G1036=Precios!$FB$17,Precios!$FC$17,IF(G1036=Precios!$FB$18,Precios!$FC$18,0)))))))))))))))</f>
        <v>0</v>
      </c>
      <c r="J1036" s="50"/>
      <c r="K1036" s="169">
        <f>+IF(J1036=1,I1036,IF(J1036=2,I1036*(1-Precios!$FH$3),0))</f>
        <v>0</v>
      </c>
      <c r="L1036" s="169">
        <f t="shared" si="71"/>
        <v>0</v>
      </c>
      <c r="M1036" s="49"/>
      <c r="N1036" s="43"/>
      <c r="O1036" s="43"/>
      <c r="P1036" s="43"/>
      <c r="Q1036" s="43"/>
      <c r="R1036" s="43"/>
      <c r="S1036" s="43"/>
      <c r="T1036" s="43"/>
      <c r="U1036" s="91"/>
      <c r="V1036" s="43"/>
      <c r="W1036" s="43"/>
      <c r="X1036" s="43"/>
      <c r="Y1036" s="38">
        <f>IF(G1036=Precios!$FB$4,Precios!$FE$4,IF(G1036=Precios!$FB$5,Precios!$FE$5,IF(G1036=Precios!$FB$6,Precios!$FE$6,IF(G1036=Precios!$FB$7,Precios!$FE$7,IF(G1036=Precios!$FB$8,Precios!$FE$8,IF(G1036=Precios!$FB$9,Precios!$FE$9,IF(G1036=Precios!$FB$10,Precios!$FE$10,IF(G1036=Precios!$FB$11,Precios!$FE$11,IF(G1036=Precios!$FB$12,Precios!$FE$12,IF(G1036=Precios!$FB$1190,Precios!$FE$1190,IF(G1036=Precios!$FB$14,Precios!$FE$14,IF(G1036=Precios!$FB$15,Precios!$FE$15,IF(G1036=Precios!$FB$16,Precios!$FE$16,IF(G1036=Precios!$FB$17,Precios!$FE$17,IF(G1036=Precios!$FB$18,Precios!$FE$18,0)))))))))))))))*H1036</f>
        <v>0</v>
      </c>
      <c r="Z1036" s="46"/>
      <c r="AA1036" s="271"/>
    </row>
    <row r="1037" spans="1:27" x14ac:dyDescent="0.25">
      <c r="A1037" s="234"/>
      <c r="B1037" s="40"/>
      <c r="C1037" s="41"/>
      <c r="D1037" s="42"/>
      <c r="E1037" s="42"/>
      <c r="F1037" s="42"/>
      <c r="G1037" s="48"/>
      <c r="H1037" s="50"/>
      <c r="I1037" s="168">
        <f>IF(G1037=Precios!$FB$4,Precios!$FC$4,IF(G1037=Precios!$FB$5,Precios!$FC$5,IF(G1037=Precios!$FB$6,Precios!$FC$6,IF(G1037=Precios!$FB$7,Precios!$FC$7,IF(G1037=Precios!$FB$8,Precios!$FC$8,IF(G1037=Precios!$FB$9,Precios!$FC$9,IF(G1037=Precios!$FB$10,Precios!$FC$10,IF(G1037=Precios!$FB$11,Precios!$FC$11,IF(G1037=Precios!$FB$12,Precios!$FC$12,IF(G1037=Precios!$FB$1190,Precios!$FC$1190,IF(G1037=Precios!$FB$14,Precios!$FC$14,IF(G1037=Precios!$FB$15,Precios!$FC$15,IF(G1037=Precios!$FB$16,Precios!$FC$16,IF(G1037=Precios!$FB$17,Precios!$FC$17,IF(G1037=Precios!$FB$18,Precios!$FC$18,0)))))))))))))))</f>
        <v>0</v>
      </c>
      <c r="J1037" s="50"/>
      <c r="K1037" s="169">
        <f>+IF(J1037=1,I1037,IF(J1037=2,I1037*(1-Precios!$FH$3),0))</f>
        <v>0</v>
      </c>
      <c r="L1037" s="169">
        <f t="shared" si="71"/>
        <v>0</v>
      </c>
      <c r="M1037" s="49"/>
      <c r="N1037" s="43"/>
      <c r="O1037" s="43"/>
      <c r="P1037" s="43"/>
      <c r="Q1037" s="43"/>
      <c r="R1037" s="43"/>
      <c r="S1037" s="43"/>
      <c r="T1037" s="43"/>
      <c r="U1037" s="91"/>
      <c r="V1037" s="43"/>
      <c r="W1037" s="43"/>
      <c r="X1037" s="43"/>
      <c r="Y1037" s="38">
        <f>IF(G1037=Precios!$FB$4,Precios!$FE$4,IF(G1037=Precios!$FB$5,Precios!$FE$5,IF(G1037=Precios!$FB$6,Precios!$FE$6,IF(G1037=Precios!$FB$7,Precios!$FE$7,IF(G1037=Precios!$FB$8,Precios!$FE$8,IF(G1037=Precios!$FB$9,Precios!$FE$9,IF(G1037=Precios!$FB$10,Precios!$FE$10,IF(G1037=Precios!$FB$11,Precios!$FE$11,IF(G1037=Precios!$FB$12,Precios!$FE$12,IF(G1037=Precios!$FB$1190,Precios!$FE$1190,IF(G1037=Precios!$FB$14,Precios!$FE$14,IF(G1037=Precios!$FB$15,Precios!$FE$15,IF(G1037=Precios!$FB$16,Precios!$FE$16,IF(G1037=Precios!$FB$17,Precios!$FE$17,IF(G1037=Precios!$FB$18,Precios!$FE$18,0)))))))))))))))*H1037</f>
        <v>0</v>
      </c>
      <c r="Z1037" s="46"/>
      <c r="AA1037" s="271"/>
    </row>
    <row r="1038" spans="1:27" x14ac:dyDescent="0.25">
      <c r="A1038" s="234"/>
      <c r="B1038" s="40"/>
      <c r="C1038" s="41"/>
      <c r="D1038" s="42"/>
      <c r="E1038" s="42"/>
      <c r="F1038" s="42"/>
      <c r="G1038" s="48"/>
      <c r="H1038" s="50"/>
      <c r="I1038" s="168">
        <f>IF(G1038=Precios!$FB$4,Precios!$FC$4,IF(G1038=Precios!$FB$5,Precios!$FC$5,IF(G1038=Precios!$FB$6,Precios!$FC$6,IF(G1038=Precios!$FB$7,Precios!$FC$7,IF(G1038=Precios!$FB$8,Precios!$FC$8,IF(G1038=Precios!$FB$9,Precios!$FC$9,IF(G1038=Precios!$FB$10,Precios!$FC$10,IF(G1038=Precios!$FB$11,Precios!$FC$11,IF(G1038=Precios!$FB$12,Precios!$FC$12,IF(G1038=Precios!$FB$1190,Precios!$FC$1190,IF(G1038=Precios!$FB$14,Precios!$FC$14,IF(G1038=Precios!$FB$15,Precios!$FC$15,IF(G1038=Precios!$FB$16,Precios!$FC$16,IF(G1038=Precios!$FB$17,Precios!$FC$17,IF(G1038=Precios!$FB$18,Precios!$FC$18,0)))))))))))))))</f>
        <v>0</v>
      </c>
      <c r="J1038" s="50"/>
      <c r="K1038" s="169">
        <f>+IF(J1038=1,I1038,IF(J1038=2,I1038*(1-Precios!$FH$3),0))</f>
        <v>0</v>
      </c>
      <c r="L1038" s="169">
        <f t="shared" si="71"/>
        <v>0</v>
      </c>
      <c r="M1038" s="49"/>
      <c r="N1038" s="43"/>
      <c r="O1038" s="43"/>
      <c r="P1038" s="43"/>
      <c r="Q1038" s="43"/>
      <c r="R1038" s="43"/>
      <c r="S1038" s="43"/>
      <c r="T1038" s="43"/>
      <c r="U1038" s="91"/>
      <c r="V1038" s="43"/>
      <c r="W1038" s="43"/>
      <c r="X1038" s="43"/>
      <c r="Y1038" s="38">
        <f>IF(G1038=Precios!$FB$4,Precios!$FE$4,IF(G1038=Precios!$FB$5,Precios!$FE$5,IF(G1038=Precios!$FB$6,Precios!$FE$6,IF(G1038=Precios!$FB$7,Precios!$FE$7,IF(G1038=Precios!$FB$8,Precios!$FE$8,IF(G1038=Precios!$FB$9,Precios!$FE$9,IF(G1038=Precios!$FB$10,Precios!$FE$10,IF(G1038=Precios!$FB$11,Precios!$FE$11,IF(G1038=Precios!$FB$12,Precios!$FE$12,IF(G1038=Precios!$FB$1190,Precios!$FE$1190,IF(G1038=Precios!$FB$14,Precios!$FE$14,IF(G1038=Precios!$FB$15,Precios!$FE$15,IF(G1038=Precios!$FB$16,Precios!$FE$16,IF(G1038=Precios!$FB$17,Precios!$FE$17,IF(G1038=Precios!$FB$18,Precios!$FE$18,0)))))))))))))))*H1038</f>
        <v>0</v>
      </c>
      <c r="Z1038" s="46"/>
      <c r="AA1038" s="271"/>
    </row>
    <row r="1039" spans="1:27" ht="15.75" thickBot="1" x14ac:dyDescent="0.3">
      <c r="A1039" s="236"/>
      <c r="B1039" s="237"/>
      <c r="C1039" s="247"/>
      <c r="D1039" s="239"/>
      <c r="E1039" s="239"/>
      <c r="F1039" s="239"/>
      <c r="G1039" s="240"/>
      <c r="H1039" s="241"/>
      <c r="I1039" s="242">
        <f>IF(G1039=Precios!$FB$4,Precios!$FC$4,IF(G1039=Precios!$FB$5,Precios!$FC$5,IF(G1039=Precios!$FB$6,Precios!$FC$6,IF(G1039=Precios!$FB$7,Precios!$FC$7,IF(G1039=Precios!$FB$8,Precios!$FC$8,IF(G1039=Precios!$FB$9,Precios!$FC$9,IF(G1039=Precios!$FB$10,Precios!$FC$10,IF(G1039=Precios!$FB$11,Precios!$FC$11,IF(G1039=Precios!$FB$12,Precios!$FC$12,IF(G1039=Precios!$FB$1190,Precios!$FC$1190,IF(G1039=Precios!$FB$14,Precios!$FC$14,IF(G1039=Precios!$FB$15,Precios!$FC$15,IF(G1039=Precios!$FB$16,Precios!$FC$16,IF(G1039=Precios!$FB$17,Precios!$FC$17,IF(G1039=Precios!$FB$18,Precios!$FC$18,0)))))))))))))))</f>
        <v>0</v>
      </c>
      <c r="J1039" s="241"/>
      <c r="K1039" s="243">
        <f>+IF(J1039=1,I1039,IF(J1039=2,I1039*(1-Precios!$FH$3),0))</f>
        <v>0</v>
      </c>
      <c r="L1039" s="243">
        <f t="shared" si="71"/>
        <v>0</v>
      </c>
      <c r="M1039" s="272"/>
      <c r="N1039" s="273"/>
      <c r="O1039" s="273"/>
      <c r="P1039" s="273"/>
      <c r="Q1039" s="273"/>
      <c r="R1039" s="273"/>
      <c r="S1039" s="273"/>
      <c r="T1039" s="273"/>
      <c r="U1039" s="274"/>
      <c r="V1039" s="273"/>
      <c r="W1039" s="273"/>
      <c r="X1039" s="273"/>
      <c r="Y1039" s="281">
        <f>IF(G1039=Precios!$FB$4,Precios!$FE$4,IF(G1039=Precios!$FB$5,Precios!$FE$5,IF(G1039=Precios!$FB$6,Precios!$FE$6,IF(G1039=Precios!$FB$7,Precios!$FE$7,IF(G1039=Precios!$FB$8,Precios!$FE$8,IF(G1039=Precios!$FB$9,Precios!$FE$9,IF(G1039=Precios!$FB$10,Precios!$FE$10,IF(G1039=Precios!$FB$11,Precios!$FE$11,IF(G1039=Precios!$FB$12,Precios!$FE$12,IF(G1039=Precios!$FB$1190,Precios!$FE$1190,IF(G1039=Precios!$FB$14,Precios!$FE$14,IF(G1039=Precios!$FB$15,Precios!$FE$15,IF(G1039=Precios!$FB$16,Precios!$FE$16,IF(G1039=Precios!$FB$17,Precios!$FE$17,IF(G1039=Precios!$FB$18,Precios!$FE$18,0)))))))))))))))*H1039</f>
        <v>0</v>
      </c>
      <c r="Z1039" s="275"/>
      <c r="AA1039" s="276"/>
    </row>
    <row r="1040" spans="1:27" x14ac:dyDescent="0.25">
      <c r="A1040" s="225"/>
      <c r="B1040" s="226"/>
      <c r="C1040" s="227"/>
      <c r="D1040" s="228"/>
      <c r="E1040" s="228"/>
      <c r="F1040" s="228"/>
      <c r="G1040" s="230"/>
      <c r="H1040" s="231"/>
      <c r="I1040" s="232">
        <f>IF(G1040=Precios!$FB$4,Precios!$FC$4,IF(G1040=Precios!$FB$5,Precios!$FC$5,IF(G1040=Precios!$FB$6,Precios!$FC$6,IF(G1040=Precios!$FB$7,Precios!$FC$7,IF(G1040=Precios!$FB$8,Precios!$FC$8,IF(G1040=Precios!$FB$9,Precios!$FC$9,IF(G1040=Precios!$FB$10,Precios!$FC$10,IF(G1040=Precios!$FB$11,Precios!$FC$11,IF(G1040=Precios!$FB$12,Precios!$FC$12,IF(G1040=Precios!$FB$1190,Precios!$FC$1190,IF(G1040=Precios!$FB$14,Precios!$FC$14,IF(G1040=Precios!$FB$15,Precios!$FC$15,IF(G1040=Precios!$FB$16,Precios!$FC$16,IF(G1040=Precios!$FB$17,Precios!$FC$17,IF(G1040=Precios!$FB$18,Precios!$FC$18,0)))))))))))))))</f>
        <v>0</v>
      </c>
      <c r="J1040" s="230"/>
      <c r="K1040" s="233">
        <f>+IF(J1040=1,I1040,IF(J1040=2,I1040*(1-Precios!$FH$3),0))</f>
        <v>0</v>
      </c>
      <c r="L1040" s="233">
        <f t="shared" si="71"/>
        <v>0</v>
      </c>
      <c r="M1040" s="259">
        <f>+SUM(L1040:L1044)</f>
        <v>0</v>
      </c>
      <c r="N1040" s="260">
        <f>+M1040+P1040+R1040+S1040</f>
        <v>0</v>
      </c>
      <c r="O1040" s="261">
        <f>+IF(J1040=1,N1040*$O$1009,0)</f>
        <v>0</v>
      </c>
      <c r="P1040" s="262"/>
      <c r="Q1040" s="263">
        <f>+N1040-SUM(O1040:P1040)</f>
        <v>0</v>
      </c>
      <c r="R1040" s="262"/>
      <c r="S1040" s="262"/>
      <c r="T1040" s="262"/>
      <c r="U1040" s="264" t="e">
        <f>+(+O1040+#REF!)/M1040</f>
        <v>#REF!</v>
      </c>
      <c r="V1040" s="265">
        <f>+Q1040-SUM(R1040:T1040)</f>
        <v>0</v>
      </c>
      <c r="W1040" s="266">
        <f>IF(J1040=2,V1040,0)</f>
        <v>0</v>
      </c>
      <c r="X1040" s="267">
        <f>IF(J1040=1,V1040,0)</f>
        <v>0</v>
      </c>
      <c r="Y1040" s="268">
        <f>IF(G1040=Precios!$FB$4,Precios!$FE$4,IF(G1040=Precios!$FB$5,Precios!$FE$5,IF(G1040=Precios!$FB$6,Precios!$FE$6,IF(G1040=Precios!$FB$7,Precios!$FE$7,IF(G1040=Precios!$FB$8,Precios!$FE$8,IF(G1040=Precios!$FB$9,Precios!$FE$9,IF(G1040=Precios!$FB$10,Precios!$FE$10,IF(G1040=Precios!$FB$11,Precios!$FE$11,IF(G1040=Precios!$FB$12,Precios!$FE$12,IF(G1040=Precios!$FB$1190,Precios!$FE$1190,IF(G1040=Precios!$FB$14,Precios!$FE$14,IF(G1040=Precios!$FB$15,Precios!$FE$15,IF(G1040=Precios!$FB$16,Precios!$FE$16,IF(G1040=Precios!$FB$17,Precios!$FE$17,IF(G1040=Precios!$FB$18,Precios!$FE$18,0)))))))))))))))*H1040</f>
        <v>0</v>
      </c>
      <c r="Z1040" s="269">
        <f>+V1040-SUM(Y1040:Y1044)</f>
        <v>0</v>
      </c>
      <c r="AA1040" s="270" t="e">
        <f>+Z1040/M1040</f>
        <v>#DIV/0!</v>
      </c>
    </row>
    <row r="1041" spans="1:27" x14ac:dyDescent="0.25">
      <c r="A1041" s="234"/>
      <c r="B1041" s="40"/>
      <c r="C1041" s="41"/>
      <c r="D1041" s="42"/>
      <c r="E1041" s="42"/>
      <c r="F1041" s="42"/>
      <c r="G1041" s="48"/>
      <c r="H1041" s="50"/>
      <c r="I1041" s="168">
        <f>IF(G1041=Precios!$FB$4,Precios!$FC$4,IF(G1041=Precios!$FB$5,Precios!$FC$5,IF(G1041=Precios!$FB$6,Precios!$FC$6,IF(G1041=Precios!$FB$7,Precios!$FC$7,IF(G1041=Precios!$FB$8,Precios!$FC$8,IF(G1041=Precios!$FB$9,Precios!$FC$9,IF(G1041=Precios!$FB$10,Precios!$FC$10,IF(G1041=Precios!$FB$11,Precios!$FC$11,IF(G1041=Precios!$FB$12,Precios!$FC$12,IF(G1041=Precios!$FB$1190,Precios!$FC$1190,IF(G1041=Precios!$FB$14,Precios!$FC$14,IF(G1041=Precios!$FB$15,Precios!$FC$15,IF(G1041=Precios!$FB$16,Precios!$FC$16,IF(G1041=Precios!$FB$17,Precios!$FC$17,IF(G1041=Precios!$FB$18,Precios!$FC$18,0)))))))))))))))</f>
        <v>0</v>
      </c>
      <c r="J1041" s="50"/>
      <c r="K1041" s="169">
        <f>+IF(J1041=1,I1041,IF(J1041=2,I1041*(1-Precios!$FH$3),0))</f>
        <v>0</v>
      </c>
      <c r="L1041" s="169">
        <f t="shared" si="71"/>
        <v>0</v>
      </c>
      <c r="M1041" s="49"/>
      <c r="N1041" s="43"/>
      <c r="O1041" s="43"/>
      <c r="P1041" s="43"/>
      <c r="Q1041" s="43"/>
      <c r="R1041" s="43"/>
      <c r="S1041" s="43"/>
      <c r="T1041" s="43"/>
      <c r="U1041" s="91"/>
      <c r="V1041" s="43"/>
      <c r="W1041" s="43"/>
      <c r="X1041" s="43"/>
      <c r="Y1041" s="38">
        <f>IF(G1041=Precios!$FB$4,Precios!$FE$4,IF(G1041=Precios!$FB$5,Precios!$FE$5,IF(G1041=Precios!$FB$6,Precios!$FE$6,IF(G1041=Precios!$FB$7,Precios!$FE$7,IF(G1041=Precios!$FB$8,Precios!$FE$8,IF(G1041=Precios!$FB$9,Precios!$FE$9,IF(G1041=Precios!$FB$10,Precios!$FE$10,IF(G1041=Precios!$FB$11,Precios!$FE$11,IF(G1041=Precios!$FB$12,Precios!$FE$12,IF(G1041=Precios!$FB$1190,Precios!$FE$1190,IF(G1041=Precios!$FB$14,Precios!$FE$14,IF(G1041=Precios!$FB$15,Precios!$FE$15,IF(G1041=Precios!$FB$16,Precios!$FE$16,IF(G1041=Precios!$FB$17,Precios!$FE$17,IF(G1041=Precios!$FB$18,Precios!$FE$18,0)))))))))))))))*H1041</f>
        <v>0</v>
      </c>
      <c r="Z1041" s="46"/>
      <c r="AA1041" s="271"/>
    </row>
    <row r="1042" spans="1:27" x14ac:dyDescent="0.25">
      <c r="A1042" s="234"/>
      <c r="B1042" s="40"/>
      <c r="C1042" s="41"/>
      <c r="D1042" s="42"/>
      <c r="E1042" s="42"/>
      <c r="F1042" s="42"/>
      <c r="G1042" s="48"/>
      <c r="H1042" s="50"/>
      <c r="I1042" s="168">
        <f>IF(G1042=Precios!$FB$4,Precios!$FC$4,IF(G1042=Precios!$FB$5,Precios!$FC$5,IF(G1042=Precios!$FB$6,Precios!$FC$6,IF(G1042=Precios!$FB$7,Precios!$FC$7,IF(G1042=Precios!$FB$8,Precios!$FC$8,IF(G1042=Precios!$FB$9,Precios!$FC$9,IF(G1042=Precios!$FB$10,Precios!$FC$10,IF(G1042=Precios!$FB$11,Precios!$FC$11,IF(G1042=Precios!$FB$12,Precios!$FC$12,IF(G1042=Precios!$FB$1190,Precios!$FC$1190,IF(G1042=Precios!$FB$14,Precios!$FC$14,IF(G1042=Precios!$FB$15,Precios!$FC$15,IF(G1042=Precios!$FB$16,Precios!$FC$16,IF(G1042=Precios!$FB$17,Precios!$FC$17,IF(G1042=Precios!$FB$18,Precios!$FC$18,0)))))))))))))))</f>
        <v>0</v>
      </c>
      <c r="J1042" s="50"/>
      <c r="K1042" s="169">
        <f>+IF(J1042=1,I1042,IF(J1042=2,I1042*(1-Precios!$FH$3),0))</f>
        <v>0</v>
      </c>
      <c r="L1042" s="169">
        <f t="shared" si="71"/>
        <v>0</v>
      </c>
      <c r="M1042" s="49"/>
      <c r="N1042" s="43"/>
      <c r="O1042" s="43"/>
      <c r="P1042" s="43"/>
      <c r="Q1042" s="43"/>
      <c r="R1042" s="43"/>
      <c r="S1042" s="43"/>
      <c r="T1042" s="43"/>
      <c r="U1042" s="91"/>
      <c r="V1042" s="43"/>
      <c r="W1042" s="43"/>
      <c r="X1042" s="43"/>
      <c r="Y1042" s="38">
        <f>IF(G1042=Precios!$FB$4,Precios!$FE$4,IF(G1042=Precios!$FB$5,Precios!$FE$5,IF(G1042=Precios!$FB$6,Precios!$FE$6,IF(G1042=Precios!$FB$7,Precios!$FE$7,IF(G1042=Precios!$FB$8,Precios!$FE$8,IF(G1042=Precios!$FB$9,Precios!$FE$9,IF(G1042=Precios!$FB$10,Precios!$FE$10,IF(G1042=Precios!$FB$11,Precios!$FE$11,IF(G1042=Precios!$FB$12,Precios!$FE$12,IF(G1042=Precios!$FB$1190,Precios!$FE$1190,IF(G1042=Precios!$FB$14,Precios!$FE$14,IF(G1042=Precios!$FB$15,Precios!$FE$15,IF(G1042=Precios!$FB$16,Precios!$FE$16,IF(G1042=Precios!$FB$17,Precios!$FE$17,IF(G1042=Precios!$FB$18,Precios!$FE$18,0)))))))))))))))*H1042</f>
        <v>0</v>
      </c>
      <c r="Z1042" s="46"/>
      <c r="AA1042" s="271"/>
    </row>
    <row r="1043" spans="1:27" x14ac:dyDescent="0.25">
      <c r="A1043" s="234"/>
      <c r="B1043" s="40"/>
      <c r="C1043" s="41"/>
      <c r="D1043" s="42"/>
      <c r="E1043" s="42"/>
      <c r="F1043" s="42"/>
      <c r="G1043" s="48"/>
      <c r="H1043" s="50"/>
      <c r="I1043" s="168">
        <f>IF(G1043=Precios!$FB$4,Precios!$FC$4,IF(G1043=Precios!$FB$5,Precios!$FC$5,IF(G1043=Precios!$FB$6,Precios!$FC$6,IF(G1043=Precios!$FB$7,Precios!$FC$7,IF(G1043=Precios!$FB$8,Precios!$FC$8,IF(G1043=Precios!$FB$9,Precios!$FC$9,IF(G1043=Precios!$FB$10,Precios!$FC$10,IF(G1043=Precios!$FB$11,Precios!$FC$11,IF(G1043=Precios!$FB$12,Precios!$FC$12,IF(G1043=Precios!$FB$1190,Precios!$FC$1190,IF(G1043=Precios!$FB$14,Precios!$FC$14,IF(G1043=Precios!$FB$15,Precios!$FC$15,IF(G1043=Precios!$FB$16,Precios!$FC$16,IF(G1043=Precios!$FB$17,Precios!$FC$17,IF(G1043=Precios!$FB$18,Precios!$FC$18,0)))))))))))))))</f>
        <v>0</v>
      </c>
      <c r="J1043" s="50"/>
      <c r="K1043" s="169">
        <f>+IF(J1043=1,I1043,IF(J1043=2,I1043*(1-Precios!$FH$3),0))</f>
        <v>0</v>
      </c>
      <c r="L1043" s="169">
        <f t="shared" si="71"/>
        <v>0</v>
      </c>
      <c r="M1043" s="49"/>
      <c r="N1043" s="43"/>
      <c r="O1043" s="43"/>
      <c r="P1043" s="43"/>
      <c r="Q1043" s="43"/>
      <c r="R1043" s="43"/>
      <c r="S1043" s="43"/>
      <c r="T1043" s="43"/>
      <c r="U1043" s="91"/>
      <c r="V1043" s="43"/>
      <c r="W1043" s="43"/>
      <c r="X1043" s="43"/>
      <c r="Y1043" s="38">
        <f>IF(G1043=Precios!$FB$4,Precios!$FE$4,IF(G1043=Precios!$FB$5,Precios!$FE$5,IF(G1043=Precios!$FB$6,Precios!$FE$6,IF(G1043=Precios!$FB$7,Precios!$FE$7,IF(G1043=Precios!$FB$8,Precios!$FE$8,IF(G1043=Precios!$FB$9,Precios!$FE$9,IF(G1043=Precios!$FB$10,Precios!$FE$10,IF(G1043=Precios!$FB$11,Precios!$FE$11,IF(G1043=Precios!$FB$12,Precios!$FE$12,IF(G1043=Precios!$FB$1190,Precios!$FE$1190,IF(G1043=Precios!$FB$14,Precios!$FE$14,IF(G1043=Precios!$FB$15,Precios!$FE$15,IF(G1043=Precios!$FB$16,Precios!$FE$16,IF(G1043=Precios!$FB$17,Precios!$FE$17,IF(G1043=Precios!$FB$18,Precios!$FE$18,0)))))))))))))))*H1043</f>
        <v>0</v>
      </c>
      <c r="Z1043" s="46"/>
      <c r="AA1043" s="271"/>
    </row>
    <row r="1044" spans="1:27" ht="15.75" thickBot="1" x14ac:dyDescent="0.3">
      <c r="A1044" s="236"/>
      <c r="B1044" s="237"/>
      <c r="C1044" s="247"/>
      <c r="D1044" s="239"/>
      <c r="E1044" s="239"/>
      <c r="F1044" s="239"/>
      <c r="G1044" s="240"/>
      <c r="H1044" s="241"/>
      <c r="I1044" s="242">
        <f>IF(G1044=Precios!$FB$4,Precios!$FC$4,IF(G1044=Precios!$FB$5,Precios!$FC$5,IF(G1044=Precios!$FB$6,Precios!$FC$6,IF(G1044=Precios!$FB$7,Precios!$FC$7,IF(G1044=Precios!$FB$8,Precios!$FC$8,IF(G1044=Precios!$FB$9,Precios!$FC$9,IF(G1044=Precios!$FB$10,Precios!$FC$10,IF(G1044=Precios!$FB$11,Precios!$FC$11,IF(G1044=Precios!$FB$12,Precios!$FC$12,IF(G1044=Precios!$FB$1190,Precios!$FC$1190,IF(G1044=Precios!$FB$14,Precios!$FC$14,IF(G1044=Precios!$FB$15,Precios!$FC$15,IF(G1044=Precios!$FB$16,Precios!$FC$16,IF(G1044=Precios!$FB$17,Precios!$FC$17,IF(G1044=Precios!$FB$18,Precios!$FC$18,0)))))))))))))))</f>
        <v>0</v>
      </c>
      <c r="J1044" s="241"/>
      <c r="K1044" s="243">
        <f>+IF(J1044=1,I1044,IF(J1044=2,I1044*(1-Precios!$FH$3),0))</f>
        <v>0</v>
      </c>
      <c r="L1044" s="243">
        <f t="shared" si="71"/>
        <v>0</v>
      </c>
      <c r="M1044" s="272"/>
      <c r="N1044" s="273"/>
      <c r="O1044" s="273"/>
      <c r="P1044" s="273"/>
      <c r="Q1044" s="273"/>
      <c r="R1044" s="273"/>
      <c r="S1044" s="273"/>
      <c r="T1044" s="273"/>
      <c r="U1044" s="274"/>
      <c r="V1044" s="273"/>
      <c r="W1044" s="273"/>
      <c r="X1044" s="273"/>
      <c r="Y1044" s="281">
        <f>IF(G1044=Precios!$FB$4,Precios!$FE$4,IF(G1044=Precios!$FB$5,Precios!$FE$5,IF(G1044=Precios!$FB$6,Precios!$FE$6,IF(G1044=Precios!$FB$7,Precios!$FE$7,IF(G1044=Precios!$FB$8,Precios!$FE$8,IF(G1044=Precios!$FB$9,Precios!$FE$9,IF(G1044=Precios!$FB$10,Precios!$FE$10,IF(G1044=Precios!$FB$11,Precios!$FE$11,IF(G1044=Precios!$FB$12,Precios!$FE$12,IF(G1044=Precios!$FB$1190,Precios!$FE$1190,IF(G1044=Precios!$FB$14,Precios!$FE$14,IF(G1044=Precios!$FB$15,Precios!$FE$15,IF(G1044=Precios!$FB$16,Precios!$FE$16,IF(G1044=Precios!$FB$17,Precios!$FE$17,IF(G1044=Precios!$FB$18,Precios!$FE$18,0)))))))))))))))*H1044</f>
        <v>0</v>
      </c>
      <c r="Z1044" s="275"/>
      <c r="AA1044" s="276"/>
    </row>
    <row r="1045" spans="1:27" x14ac:dyDescent="0.25">
      <c r="A1045" s="225"/>
      <c r="B1045" s="226"/>
      <c r="C1045" s="227"/>
      <c r="D1045" s="228"/>
      <c r="E1045" s="228"/>
      <c r="F1045" s="228"/>
      <c r="G1045" s="230"/>
      <c r="H1045" s="231"/>
      <c r="I1045" s="232">
        <f>IF(G1045=Precios!$FB$4,Precios!$FC$4,IF(G1045=Precios!$FB$5,Precios!$FC$5,IF(G1045=Precios!$FB$6,Precios!$FC$6,IF(G1045=Precios!$FB$7,Precios!$FC$7,IF(G1045=Precios!$FB$8,Precios!$FC$8,IF(G1045=Precios!$FB$9,Precios!$FC$9,IF(G1045=Precios!$FB$10,Precios!$FC$10,IF(G1045=Precios!$FB$11,Precios!$FC$11,IF(G1045=Precios!$FB$12,Precios!$FC$12,IF(G1045=Precios!$FB$1190,Precios!$FC$1190,IF(G1045=Precios!$FB$14,Precios!$FC$14,IF(G1045=Precios!$FB$15,Precios!$FC$15,IF(G1045=Precios!$FB$16,Precios!$FC$16,IF(G1045=Precios!$FB$17,Precios!$FC$17,IF(G1045=Precios!$FB$18,Precios!$FC$18,0)))))))))))))))</f>
        <v>0</v>
      </c>
      <c r="J1045" s="230"/>
      <c r="K1045" s="233">
        <f>+IF(J1045=1,I1045,IF(J1045=2,I1045*(1-Precios!$FH$3),0))</f>
        <v>0</v>
      </c>
      <c r="L1045" s="233">
        <f t="shared" ref="L1045:L1054" si="72">H1045*K1045</f>
        <v>0</v>
      </c>
      <c r="M1045" s="259">
        <f>+SUM(L1045:L1049)</f>
        <v>0</v>
      </c>
      <c r="N1045" s="260">
        <f>+M1045+P1045+R1045+S1045</f>
        <v>0</v>
      </c>
      <c r="O1045" s="261">
        <f>+IF(J1045=1,N1045*$O$1009,0)</f>
        <v>0</v>
      </c>
      <c r="P1045" s="262"/>
      <c r="Q1045" s="263">
        <f>+N1045-SUM(O1045:P1045)</f>
        <v>0</v>
      </c>
      <c r="R1045" s="262"/>
      <c r="S1045" s="262"/>
      <c r="T1045" s="262"/>
      <c r="U1045" s="264" t="e">
        <f>+(+O1045+#REF!)/M1045</f>
        <v>#REF!</v>
      </c>
      <c r="V1045" s="265">
        <f>+Q1045-SUM(R1045:T1045)</f>
        <v>0</v>
      </c>
      <c r="W1045" s="266">
        <f>IF(J1045=2,V1045,0)</f>
        <v>0</v>
      </c>
      <c r="X1045" s="267">
        <f>IF(J1045=1,V1045,0)</f>
        <v>0</v>
      </c>
      <c r="Y1045" s="268">
        <f>IF(G1045=Precios!$FB$4,Precios!$FE$4,IF(G1045=Precios!$FB$5,Precios!$FE$5,IF(G1045=Precios!$FB$6,Precios!$FE$6,IF(G1045=Precios!$FB$7,Precios!$FE$7,IF(G1045=Precios!$FB$8,Precios!$FE$8,IF(G1045=Precios!$FB$9,Precios!$FE$9,IF(G1045=Precios!$FB$10,Precios!$FE$10,IF(G1045=Precios!$FB$11,Precios!$FE$11,IF(G1045=Precios!$FB$12,Precios!$FE$12,IF(G1045=Precios!$FB$1190,Precios!$FE$1190,IF(G1045=Precios!$FB$14,Precios!$FE$14,IF(G1045=Precios!$FB$15,Precios!$FE$15,IF(G1045=Precios!$FB$16,Precios!$FE$16,IF(G1045=Precios!$FB$17,Precios!$FE$17,IF(G1045=Precios!$FB$18,Precios!$FE$18,0)))))))))))))))*H1045</f>
        <v>0</v>
      </c>
      <c r="Z1045" s="269">
        <f>+V1045-SUM(Y1045:Y1049)</f>
        <v>0</v>
      </c>
      <c r="AA1045" s="270" t="e">
        <f>+Z1045/M1045</f>
        <v>#DIV/0!</v>
      </c>
    </row>
    <row r="1046" spans="1:27" x14ac:dyDescent="0.25">
      <c r="A1046" s="234"/>
      <c r="B1046" s="40"/>
      <c r="C1046" s="41"/>
      <c r="D1046" s="42"/>
      <c r="E1046" s="42"/>
      <c r="F1046" s="42"/>
      <c r="G1046" s="48"/>
      <c r="H1046" s="50"/>
      <c r="I1046" s="168">
        <f>IF(G1046=Precios!$FB$4,Precios!$FC$4,IF(G1046=Precios!$FB$5,Precios!$FC$5,IF(G1046=Precios!$FB$6,Precios!$FC$6,IF(G1046=Precios!$FB$7,Precios!$FC$7,IF(G1046=Precios!$FB$8,Precios!$FC$8,IF(G1046=Precios!$FB$9,Precios!$FC$9,IF(G1046=Precios!$FB$10,Precios!$FC$10,IF(G1046=Precios!$FB$11,Precios!$FC$11,IF(G1046=Precios!$FB$12,Precios!$FC$12,IF(G1046=Precios!$FB$1190,Precios!$FC$1190,IF(G1046=Precios!$FB$14,Precios!$FC$14,IF(G1046=Precios!$FB$15,Precios!$FC$15,IF(G1046=Precios!$FB$16,Precios!$FC$16,IF(G1046=Precios!$FB$17,Precios!$FC$17,IF(G1046=Precios!$FB$18,Precios!$FC$18,0)))))))))))))))</f>
        <v>0</v>
      </c>
      <c r="J1046" s="50"/>
      <c r="K1046" s="169">
        <f>+IF(J1046=1,I1046,IF(J1046=2,I1046*(1-Precios!$FH$3),0))</f>
        <v>0</v>
      </c>
      <c r="L1046" s="169">
        <f t="shared" si="72"/>
        <v>0</v>
      </c>
      <c r="M1046" s="49"/>
      <c r="N1046" s="43"/>
      <c r="O1046" s="43"/>
      <c r="P1046" s="43"/>
      <c r="Q1046" s="43"/>
      <c r="R1046" s="43"/>
      <c r="S1046" s="43"/>
      <c r="T1046" s="43"/>
      <c r="U1046" s="91"/>
      <c r="V1046" s="43"/>
      <c r="W1046" s="43"/>
      <c r="X1046" s="43"/>
      <c r="Y1046" s="38">
        <f>IF(G1046=Precios!$FB$4,Precios!$FE$4,IF(G1046=Precios!$FB$5,Precios!$FE$5,IF(G1046=Precios!$FB$6,Precios!$FE$6,IF(G1046=Precios!$FB$7,Precios!$FE$7,IF(G1046=Precios!$FB$8,Precios!$FE$8,IF(G1046=Precios!$FB$9,Precios!$FE$9,IF(G1046=Precios!$FB$10,Precios!$FE$10,IF(G1046=Precios!$FB$11,Precios!$FE$11,IF(G1046=Precios!$FB$12,Precios!$FE$12,IF(G1046=Precios!$FB$1190,Precios!$FE$1190,IF(G1046=Precios!$FB$14,Precios!$FE$14,IF(G1046=Precios!$FB$15,Precios!$FE$15,IF(G1046=Precios!$FB$16,Precios!$FE$16,IF(G1046=Precios!$FB$17,Precios!$FE$17,IF(G1046=Precios!$FB$18,Precios!$FE$18,0)))))))))))))))*H1046</f>
        <v>0</v>
      </c>
      <c r="Z1046" s="46"/>
      <c r="AA1046" s="271"/>
    </row>
    <row r="1047" spans="1:27" x14ac:dyDescent="0.25">
      <c r="A1047" s="234"/>
      <c r="B1047" s="40"/>
      <c r="C1047" s="41"/>
      <c r="D1047" s="42"/>
      <c r="E1047" s="42"/>
      <c r="F1047" s="42"/>
      <c r="G1047" s="48"/>
      <c r="H1047" s="50"/>
      <c r="I1047" s="168">
        <f>IF(G1047=Precios!$FB$4,Precios!$FC$4,IF(G1047=Precios!$FB$5,Precios!$FC$5,IF(G1047=Precios!$FB$6,Precios!$FC$6,IF(G1047=Precios!$FB$7,Precios!$FC$7,IF(G1047=Precios!$FB$8,Precios!$FC$8,IF(G1047=Precios!$FB$9,Precios!$FC$9,IF(G1047=Precios!$FB$10,Precios!$FC$10,IF(G1047=Precios!$FB$11,Precios!$FC$11,IF(G1047=Precios!$FB$12,Precios!$FC$12,IF(G1047=Precios!$FB$1190,Precios!$FC$1190,IF(G1047=Precios!$FB$14,Precios!$FC$14,IF(G1047=Precios!$FB$15,Precios!$FC$15,IF(G1047=Precios!$FB$16,Precios!$FC$16,IF(G1047=Precios!$FB$17,Precios!$FC$17,IF(G1047=Precios!$FB$18,Precios!$FC$18,0)))))))))))))))</f>
        <v>0</v>
      </c>
      <c r="J1047" s="50"/>
      <c r="K1047" s="169">
        <f>+IF(J1047=1,I1047,IF(J1047=2,I1047*(1-Precios!$FH$3),0))</f>
        <v>0</v>
      </c>
      <c r="L1047" s="169">
        <f t="shared" si="72"/>
        <v>0</v>
      </c>
      <c r="M1047" s="49"/>
      <c r="N1047" s="43"/>
      <c r="O1047" s="43"/>
      <c r="P1047" s="43"/>
      <c r="Q1047" s="43"/>
      <c r="R1047" s="43"/>
      <c r="S1047" s="43"/>
      <c r="T1047" s="43"/>
      <c r="U1047" s="91"/>
      <c r="V1047" s="43"/>
      <c r="W1047" s="43"/>
      <c r="X1047" s="43"/>
      <c r="Y1047" s="38">
        <f>IF(G1047=Precios!$FB$4,Precios!$FE$4,IF(G1047=Precios!$FB$5,Precios!$FE$5,IF(G1047=Precios!$FB$6,Precios!$FE$6,IF(G1047=Precios!$FB$7,Precios!$FE$7,IF(G1047=Precios!$FB$8,Precios!$FE$8,IF(G1047=Precios!$FB$9,Precios!$FE$9,IF(G1047=Precios!$FB$10,Precios!$FE$10,IF(G1047=Precios!$FB$11,Precios!$FE$11,IF(G1047=Precios!$FB$12,Precios!$FE$12,IF(G1047=Precios!$FB$1190,Precios!$FE$1190,IF(G1047=Precios!$FB$14,Precios!$FE$14,IF(G1047=Precios!$FB$15,Precios!$FE$15,IF(G1047=Precios!$FB$16,Precios!$FE$16,IF(G1047=Precios!$FB$17,Precios!$FE$17,IF(G1047=Precios!$FB$18,Precios!$FE$18,0)))))))))))))))*H1047</f>
        <v>0</v>
      </c>
      <c r="Z1047" s="46"/>
      <c r="AA1047" s="271"/>
    </row>
    <row r="1048" spans="1:27" x14ac:dyDescent="0.25">
      <c r="A1048" s="234"/>
      <c r="B1048" s="40"/>
      <c r="C1048" s="41"/>
      <c r="D1048" s="42"/>
      <c r="E1048" s="42"/>
      <c r="F1048" s="42"/>
      <c r="G1048" s="48"/>
      <c r="H1048" s="50"/>
      <c r="I1048" s="168">
        <f>IF(G1048=Precios!$FB$4,Precios!$FC$4,IF(G1048=Precios!$FB$5,Precios!$FC$5,IF(G1048=Precios!$FB$6,Precios!$FC$6,IF(G1048=Precios!$FB$7,Precios!$FC$7,IF(G1048=Precios!$FB$8,Precios!$FC$8,IF(G1048=Precios!$FB$9,Precios!$FC$9,IF(G1048=Precios!$FB$10,Precios!$FC$10,IF(G1048=Precios!$FB$11,Precios!$FC$11,IF(G1048=Precios!$FB$12,Precios!$FC$12,IF(G1048=Precios!$FB$1190,Precios!$FC$1190,IF(G1048=Precios!$FB$14,Precios!$FC$14,IF(G1048=Precios!$FB$15,Precios!$FC$15,IF(G1048=Precios!$FB$16,Precios!$FC$16,IF(G1048=Precios!$FB$17,Precios!$FC$17,IF(G1048=Precios!$FB$18,Precios!$FC$18,0)))))))))))))))</f>
        <v>0</v>
      </c>
      <c r="J1048" s="50"/>
      <c r="K1048" s="169">
        <f>+IF(J1048=1,I1048,IF(J1048=2,I1048*(1-Precios!$FH$3),0))</f>
        <v>0</v>
      </c>
      <c r="L1048" s="169">
        <f t="shared" si="72"/>
        <v>0</v>
      </c>
      <c r="M1048" s="49"/>
      <c r="N1048" s="43"/>
      <c r="O1048" s="43"/>
      <c r="P1048" s="43"/>
      <c r="Q1048" s="43"/>
      <c r="R1048" s="43"/>
      <c r="S1048" s="43"/>
      <c r="T1048" s="43"/>
      <c r="U1048" s="91"/>
      <c r="V1048" s="43"/>
      <c r="W1048" s="43"/>
      <c r="X1048" s="43"/>
      <c r="Y1048" s="38">
        <f>IF(G1048=Precios!$FB$4,Precios!$FE$4,IF(G1048=Precios!$FB$5,Precios!$FE$5,IF(G1048=Precios!$FB$6,Precios!$FE$6,IF(G1048=Precios!$FB$7,Precios!$FE$7,IF(G1048=Precios!$FB$8,Precios!$FE$8,IF(G1048=Precios!$FB$9,Precios!$FE$9,IF(G1048=Precios!$FB$10,Precios!$FE$10,IF(G1048=Precios!$FB$11,Precios!$FE$11,IF(G1048=Precios!$FB$12,Precios!$FE$12,IF(G1048=Precios!$FB$1190,Precios!$FE$1190,IF(G1048=Precios!$FB$14,Precios!$FE$14,IF(G1048=Precios!$FB$15,Precios!$FE$15,IF(G1048=Precios!$FB$16,Precios!$FE$16,IF(G1048=Precios!$FB$17,Precios!$FE$17,IF(G1048=Precios!$FB$18,Precios!$FE$18,0)))))))))))))))*H1048</f>
        <v>0</v>
      </c>
      <c r="Z1048" s="46"/>
      <c r="AA1048" s="271"/>
    </row>
    <row r="1049" spans="1:27" ht="15.75" thickBot="1" x14ac:dyDescent="0.3">
      <c r="A1049" s="236"/>
      <c r="B1049" s="237"/>
      <c r="C1049" s="247"/>
      <c r="D1049" s="239"/>
      <c r="E1049" s="239"/>
      <c r="F1049" s="239"/>
      <c r="G1049" s="240"/>
      <c r="H1049" s="241"/>
      <c r="I1049" s="242">
        <f>IF(G1049=Precios!$FB$4,Precios!$FC$4,IF(G1049=Precios!$FB$5,Precios!$FC$5,IF(G1049=Precios!$FB$6,Precios!$FC$6,IF(G1049=Precios!$FB$7,Precios!$FC$7,IF(G1049=Precios!$FB$8,Precios!$FC$8,IF(G1049=Precios!$FB$9,Precios!$FC$9,IF(G1049=Precios!$FB$10,Precios!$FC$10,IF(G1049=Precios!$FB$11,Precios!$FC$11,IF(G1049=Precios!$FB$12,Precios!$FC$12,IF(G1049=Precios!$FB$1190,Precios!$FC$1190,IF(G1049=Precios!$FB$14,Precios!$FC$14,IF(G1049=Precios!$FB$15,Precios!$FC$15,IF(G1049=Precios!$FB$16,Precios!$FC$16,IF(G1049=Precios!$FB$17,Precios!$FC$17,IF(G1049=Precios!$FB$18,Precios!$FC$18,0)))))))))))))))</f>
        <v>0</v>
      </c>
      <c r="J1049" s="241"/>
      <c r="K1049" s="243">
        <f>+IF(J1049=1,I1049,IF(J1049=2,I1049*(1-Precios!$FH$3),0))</f>
        <v>0</v>
      </c>
      <c r="L1049" s="243">
        <f t="shared" si="72"/>
        <v>0</v>
      </c>
      <c r="M1049" s="272"/>
      <c r="N1049" s="273"/>
      <c r="O1049" s="273"/>
      <c r="P1049" s="273"/>
      <c r="Q1049" s="273"/>
      <c r="R1049" s="273"/>
      <c r="S1049" s="273"/>
      <c r="T1049" s="273"/>
      <c r="U1049" s="274"/>
      <c r="V1049" s="273"/>
      <c r="W1049" s="273"/>
      <c r="X1049" s="273"/>
      <c r="Y1049" s="281">
        <f>IF(G1049=Precios!$FB$4,Precios!$FE$4,IF(G1049=Precios!$FB$5,Precios!$FE$5,IF(G1049=Precios!$FB$6,Precios!$FE$6,IF(G1049=Precios!$FB$7,Precios!$FE$7,IF(G1049=Precios!$FB$8,Precios!$FE$8,IF(G1049=Precios!$FB$9,Precios!$FE$9,IF(G1049=Precios!$FB$10,Precios!$FE$10,IF(G1049=Precios!$FB$11,Precios!$FE$11,IF(G1049=Precios!$FB$12,Precios!$FE$12,IF(G1049=Precios!$FB$1190,Precios!$FE$1190,IF(G1049=Precios!$FB$14,Precios!$FE$14,IF(G1049=Precios!$FB$15,Precios!$FE$15,IF(G1049=Precios!$FB$16,Precios!$FE$16,IF(G1049=Precios!$FB$17,Precios!$FE$17,IF(G1049=Precios!$FB$18,Precios!$FE$18,0)))))))))))))))*H1049</f>
        <v>0</v>
      </c>
      <c r="Z1049" s="275"/>
      <c r="AA1049" s="276"/>
    </row>
    <row r="1050" spans="1:27" x14ac:dyDescent="0.25">
      <c r="A1050" s="225"/>
      <c r="B1050" s="226"/>
      <c r="C1050" s="227"/>
      <c r="D1050" s="228"/>
      <c r="E1050" s="228"/>
      <c r="F1050" s="228"/>
      <c r="G1050" s="230"/>
      <c r="H1050" s="231"/>
      <c r="I1050" s="232">
        <f>IF(G1050=Precios!$FB$4,Precios!$FC$4,IF(G1050=Precios!$FB$5,Precios!$FC$5,IF(G1050=Precios!$FB$6,Precios!$FC$6,IF(G1050=Precios!$FB$7,Precios!$FC$7,IF(G1050=Precios!$FB$8,Precios!$FC$8,IF(G1050=Precios!$FB$9,Precios!$FC$9,IF(G1050=Precios!$FB$10,Precios!$FC$10,IF(G1050=Precios!$FB$11,Precios!$FC$11,IF(G1050=Precios!$FB$12,Precios!$FC$12,IF(G1050=Precios!$FB$1190,Precios!$FC$1190,IF(G1050=Precios!$FB$14,Precios!$FC$14,IF(G1050=Precios!$FB$15,Precios!$FC$15,IF(G1050=Precios!$FB$16,Precios!$FC$16,IF(G1050=Precios!$FB$17,Precios!$FC$17,IF(G1050=Precios!$FB$18,Precios!$FC$18,0)))))))))))))))</f>
        <v>0</v>
      </c>
      <c r="J1050" s="230"/>
      <c r="K1050" s="233">
        <f>+IF(J1050=1,I1050,IF(J1050=2,I1050*(1-Precios!$FH$3),0))</f>
        <v>0</v>
      </c>
      <c r="L1050" s="233">
        <f t="shared" si="72"/>
        <v>0</v>
      </c>
      <c r="M1050" s="259">
        <f>+SUM(L1050:L1054)</f>
        <v>0</v>
      </c>
      <c r="N1050" s="260">
        <f>+M1050+P1050+R1050+S1050</f>
        <v>0</v>
      </c>
      <c r="O1050" s="261">
        <f>+IF(J1050=1,N1050*$O$1009,0)</f>
        <v>0</v>
      </c>
      <c r="P1050" s="262"/>
      <c r="Q1050" s="263">
        <f>+N1050-SUM(O1050:P1050)</f>
        <v>0</v>
      </c>
      <c r="R1050" s="262"/>
      <c r="S1050" s="262"/>
      <c r="T1050" s="262"/>
      <c r="U1050" s="264" t="e">
        <f>+(+O1050+#REF!)/M1050</f>
        <v>#REF!</v>
      </c>
      <c r="V1050" s="265">
        <f>+Q1050-SUM(R1050:T1050)</f>
        <v>0</v>
      </c>
      <c r="W1050" s="266">
        <f>IF(J1050=2,V1050,0)</f>
        <v>0</v>
      </c>
      <c r="X1050" s="267">
        <f>IF(J1050=1,V1050,0)</f>
        <v>0</v>
      </c>
      <c r="Y1050" s="268">
        <f>IF(G1050=Precios!$FB$4,Precios!$FE$4,IF(G1050=Precios!$FB$5,Precios!$FE$5,IF(G1050=Precios!$FB$6,Precios!$FE$6,IF(G1050=Precios!$FB$7,Precios!$FE$7,IF(G1050=Precios!$FB$8,Precios!$FE$8,IF(G1050=Precios!$FB$9,Precios!$FE$9,IF(G1050=Precios!$FB$10,Precios!$FE$10,IF(G1050=Precios!$FB$11,Precios!$FE$11,IF(G1050=Precios!$FB$12,Precios!$FE$12,IF(G1050=Precios!$FB$1190,Precios!$FE$1190,IF(G1050=Precios!$FB$14,Precios!$FE$14,IF(G1050=Precios!$FB$15,Precios!$FE$15,IF(G1050=Precios!$FB$16,Precios!$FE$16,IF(G1050=Precios!$FB$17,Precios!$FE$17,IF(G1050=Precios!$FB$18,Precios!$FE$18,0)))))))))))))))*H1050</f>
        <v>0</v>
      </c>
      <c r="Z1050" s="269">
        <f>+V1050-SUM(Y1050:Y1054)</f>
        <v>0</v>
      </c>
      <c r="AA1050" s="270" t="e">
        <f>+Z1050/M1050</f>
        <v>#DIV/0!</v>
      </c>
    </row>
    <row r="1051" spans="1:27" x14ac:dyDescent="0.25">
      <c r="A1051" s="234"/>
      <c r="B1051" s="40"/>
      <c r="C1051" s="41"/>
      <c r="D1051" s="42"/>
      <c r="E1051" s="42"/>
      <c r="F1051" s="42"/>
      <c r="G1051" s="48"/>
      <c r="H1051" s="50"/>
      <c r="I1051" s="168">
        <f>IF(G1051=Precios!$FB$4,Precios!$FC$4,IF(G1051=Precios!$FB$5,Precios!$FC$5,IF(G1051=Precios!$FB$6,Precios!$FC$6,IF(G1051=Precios!$FB$7,Precios!$FC$7,IF(G1051=Precios!$FB$8,Precios!$FC$8,IF(G1051=Precios!$FB$9,Precios!$FC$9,IF(G1051=Precios!$FB$10,Precios!$FC$10,IF(G1051=Precios!$FB$11,Precios!$FC$11,IF(G1051=Precios!$FB$12,Precios!$FC$12,IF(G1051=Precios!$FB$1190,Precios!$FC$1190,IF(G1051=Precios!$FB$14,Precios!$FC$14,IF(G1051=Precios!$FB$15,Precios!$FC$15,IF(G1051=Precios!$FB$16,Precios!$FC$16,IF(G1051=Precios!$FB$17,Precios!$FC$17,IF(G1051=Precios!$FB$18,Precios!$FC$18,0)))))))))))))))</f>
        <v>0</v>
      </c>
      <c r="J1051" s="50"/>
      <c r="K1051" s="169">
        <f>+IF(J1051=1,I1051,IF(J1051=2,I1051*(1-Precios!$FH$3),0))</f>
        <v>0</v>
      </c>
      <c r="L1051" s="169">
        <f t="shared" si="72"/>
        <v>0</v>
      </c>
      <c r="M1051" s="49"/>
      <c r="N1051" s="43"/>
      <c r="O1051" s="43"/>
      <c r="P1051" s="43"/>
      <c r="Q1051" s="43"/>
      <c r="R1051" s="43"/>
      <c r="S1051" s="43"/>
      <c r="T1051" s="43"/>
      <c r="U1051" s="91"/>
      <c r="V1051" s="43"/>
      <c r="W1051" s="43"/>
      <c r="X1051" s="43"/>
      <c r="Y1051" s="38">
        <f>IF(G1051=Precios!$FB$4,Precios!$FE$4,IF(G1051=Precios!$FB$5,Precios!$FE$5,IF(G1051=Precios!$FB$6,Precios!$FE$6,IF(G1051=Precios!$FB$7,Precios!$FE$7,IF(G1051=Precios!$FB$8,Precios!$FE$8,IF(G1051=Precios!$FB$9,Precios!$FE$9,IF(G1051=Precios!$FB$10,Precios!$FE$10,IF(G1051=Precios!$FB$11,Precios!$FE$11,IF(G1051=Precios!$FB$12,Precios!$FE$12,IF(G1051=Precios!$FB$1190,Precios!$FE$1190,IF(G1051=Precios!$FB$14,Precios!$FE$14,IF(G1051=Precios!$FB$15,Precios!$FE$15,IF(G1051=Precios!$FB$16,Precios!$FE$16,IF(G1051=Precios!$FB$17,Precios!$FE$17,IF(G1051=Precios!$FB$18,Precios!$FE$18,0)))))))))))))))*H1051</f>
        <v>0</v>
      </c>
      <c r="Z1051" s="46"/>
      <c r="AA1051" s="271"/>
    </row>
    <row r="1052" spans="1:27" x14ac:dyDescent="0.25">
      <c r="A1052" s="234"/>
      <c r="B1052" s="40"/>
      <c r="C1052" s="41"/>
      <c r="D1052" s="42"/>
      <c r="E1052" s="42"/>
      <c r="F1052" s="42"/>
      <c r="G1052" s="48"/>
      <c r="H1052" s="50"/>
      <c r="I1052" s="168">
        <f>IF(G1052=Precios!$FB$4,Precios!$FC$4,IF(G1052=Precios!$FB$5,Precios!$FC$5,IF(G1052=Precios!$FB$6,Precios!$FC$6,IF(G1052=Precios!$FB$7,Precios!$FC$7,IF(G1052=Precios!$FB$8,Precios!$FC$8,IF(G1052=Precios!$FB$9,Precios!$FC$9,IF(G1052=Precios!$FB$10,Precios!$FC$10,IF(G1052=Precios!$FB$11,Precios!$FC$11,IF(G1052=Precios!$FB$12,Precios!$FC$12,IF(G1052=Precios!$FB$1190,Precios!$FC$1190,IF(G1052=Precios!$FB$14,Precios!$FC$14,IF(G1052=Precios!$FB$15,Precios!$FC$15,IF(G1052=Precios!$FB$16,Precios!$FC$16,IF(G1052=Precios!$FB$17,Precios!$FC$17,IF(G1052=Precios!$FB$18,Precios!$FC$18,0)))))))))))))))</f>
        <v>0</v>
      </c>
      <c r="J1052" s="50"/>
      <c r="K1052" s="169">
        <f>+IF(J1052=1,I1052,IF(J1052=2,I1052*(1-Precios!$FH$3),0))</f>
        <v>0</v>
      </c>
      <c r="L1052" s="169">
        <f t="shared" si="72"/>
        <v>0</v>
      </c>
      <c r="M1052" s="49"/>
      <c r="N1052" s="43"/>
      <c r="O1052" s="43"/>
      <c r="P1052" s="43"/>
      <c r="Q1052" s="43"/>
      <c r="R1052" s="43"/>
      <c r="S1052" s="43"/>
      <c r="T1052" s="43"/>
      <c r="U1052" s="91"/>
      <c r="V1052" s="43"/>
      <c r="W1052" s="43"/>
      <c r="X1052" s="43"/>
      <c r="Y1052" s="38">
        <f>IF(G1052=Precios!$FB$4,Precios!$FE$4,IF(G1052=Precios!$FB$5,Precios!$FE$5,IF(G1052=Precios!$FB$6,Precios!$FE$6,IF(G1052=Precios!$FB$7,Precios!$FE$7,IF(G1052=Precios!$FB$8,Precios!$FE$8,IF(G1052=Precios!$FB$9,Precios!$FE$9,IF(G1052=Precios!$FB$10,Precios!$FE$10,IF(G1052=Precios!$FB$11,Precios!$FE$11,IF(G1052=Precios!$FB$12,Precios!$FE$12,IF(G1052=Precios!$FB$1190,Precios!$FE$1190,IF(G1052=Precios!$FB$14,Precios!$FE$14,IF(G1052=Precios!$FB$15,Precios!$FE$15,IF(G1052=Precios!$FB$16,Precios!$FE$16,IF(G1052=Precios!$FB$17,Precios!$FE$17,IF(G1052=Precios!$FB$18,Precios!$FE$18,0)))))))))))))))*H1052</f>
        <v>0</v>
      </c>
      <c r="Z1052" s="46"/>
      <c r="AA1052" s="271"/>
    </row>
    <row r="1053" spans="1:27" x14ac:dyDescent="0.25">
      <c r="A1053" s="234"/>
      <c r="B1053" s="40"/>
      <c r="C1053" s="41"/>
      <c r="D1053" s="42"/>
      <c r="E1053" s="42"/>
      <c r="F1053" s="42"/>
      <c r="G1053" s="48"/>
      <c r="H1053" s="50"/>
      <c r="I1053" s="168">
        <f>IF(G1053=Precios!$FB$4,Precios!$FC$4,IF(G1053=Precios!$FB$5,Precios!$FC$5,IF(G1053=Precios!$FB$6,Precios!$FC$6,IF(G1053=Precios!$FB$7,Precios!$FC$7,IF(G1053=Precios!$FB$8,Precios!$FC$8,IF(G1053=Precios!$FB$9,Precios!$FC$9,IF(G1053=Precios!$FB$10,Precios!$FC$10,IF(G1053=Precios!$FB$11,Precios!$FC$11,IF(G1053=Precios!$FB$12,Precios!$FC$12,IF(G1053=Precios!$FB$1190,Precios!$FC$1190,IF(G1053=Precios!$FB$14,Precios!$FC$14,IF(G1053=Precios!$FB$15,Precios!$FC$15,IF(G1053=Precios!$FB$16,Precios!$FC$16,IF(G1053=Precios!$FB$17,Precios!$FC$17,IF(G1053=Precios!$FB$18,Precios!$FC$18,0)))))))))))))))</f>
        <v>0</v>
      </c>
      <c r="J1053" s="50"/>
      <c r="K1053" s="169">
        <f>+IF(J1053=1,I1053,IF(J1053=2,I1053*(1-Precios!$FH$3),0))</f>
        <v>0</v>
      </c>
      <c r="L1053" s="169">
        <f t="shared" si="72"/>
        <v>0</v>
      </c>
      <c r="M1053" s="49"/>
      <c r="N1053" s="43"/>
      <c r="O1053" s="43"/>
      <c r="P1053" s="43"/>
      <c r="Q1053" s="43"/>
      <c r="R1053" s="43"/>
      <c r="S1053" s="43"/>
      <c r="T1053" s="43"/>
      <c r="U1053" s="91"/>
      <c r="V1053" s="43"/>
      <c r="W1053" s="43"/>
      <c r="X1053" s="43"/>
      <c r="Y1053" s="38">
        <f>IF(G1053=Precios!$FB$4,Precios!$FE$4,IF(G1053=Precios!$FB$5,Precios!$FE$5,IF(G1053=Precios!$FB$6,Precios!$FE$6,IF(G1053=Precios!$FB$7,Precios!$FE$7,IF(G1053=Precios!$FB$8,Precios!$FE$8,IF(G1053=Precios!$FB$9,Precios!$FE$9,IF(G1053=Precios!$FB$10,Precios!$FE$10,IF(G1053=Precios!$FB$11,Precios!$FE$11,IF(G1053=Precios!$FB$12,Precios!$FE$12,IF(G1053=Precios!$FB$1190,Precios!$FE$1190,IF(G1053=Precios!$FB$14,Precios!$FE$14,IF(G1053=Precios!$FB$15,Precios!$FE$15,IF(G1053=Precios!$FB$16,Precios!$FE$16,IF(G1053=Precios!$FB$17,Precios!$FE$17,IF(G1053=Precios!$FB$18,Precios!$FE$18,0)))))))))))))))*H1053</f>
        <v>0</v>
      </c>
      <c r="Z1053" s="46"/>
      <c r="AA1053" s="271"/>
    </row>
    <row r="1054" spans="1:27" ht="15.75" thickBot="1" x14ac:dyDescent="0.3">
      <c r="A1054" s="236"/>
      <c r="B1054" s="237"/>
      <c r="C1054" s="247"/>
      <c r="D1054" s="239"/>
      <c r="E1054" s="239"/>
      <c r="F1054" s="239"/>
      <c r="G1054" s="240"/>
      <c r="H1054" s="241"/>
      <c r="I1054" s="242">
        <f>IF(G1054=Precios!$FB$4,Precios!$FC$4,IF(G1054=Precios!$FB$5,Precios!$FC$5,IF(G1054=Precios!$FB$6,Precios!$FC$6,IF(G1054=Precios!$FB$7,Precios!$FC$7,IF(G1054=Precios!$FB$8,Precios!$FC$8,IF(G1054=Precios!$FB$9,Precios!$FC$9,IF(G1054=Precios!$FB$10,Precios!$FC$10,IF(G1054=Precios!$FB$11,Precios!$FC$11,IF(G1054=Precios!$FB$12,Precios!$FC$12,IF(G1054=Precios!$FB$1190,Precios!$FC$1190,IF(G1054=Precios!$FB$14,Precios!$FC$14,IF(G1054=Precios!$FB$15,Precios!$FC$15,IF(G1054=Precios!$FB$16,Precios!$FC$16,IF(G1054=Precios!$FB$17,Precios!$FC$17,IF(G1054=Precios!$FB$18,Precios!$FC$18,0)))))))))))))))</f>
        <v>0</v>
      </c>
      <c r="J1054" s="241"/>
      <c r="K1054" s="243">
        <f>+IF(J1054=1,I1054,IF(J1054=2,I1054*(1-Precios!$FH$3),0))</f>
        <v>0</v>
      </c>
      <c r="L1054" s="243">
        <f t="shared" si="72"/>
        <v>0</v>
      </c>
      <c r="M1054" s="272"/>
      <c r="N1054" s="273"/>
      <c r="O1054" s="273"/>
      <c r="P1054" s="273"/>
      <c r="Q1054" s="273"/>
      <c r="R1054" s="273"/>
      <c r="S1054" s="273"/>
      <c r="T1054" s="273"/>
      <c r="U1054" s="274"/>
      <c r="V1054" s="273"/>
      <c r="W1054" s="273"/>
      <c r="X1054" s="273"/>
      <c r="Y1054" s="281">
        <f>IF(G1054=Precios!$FB$4,Precios!$FE$4,IF(G1054=Precios!$FB$5,Precios!$FE$5,IF(G1054=Precios!$FB$6,Precios!$FE$6,IF(G1054=Precios!$FB$7,Precios!$FE$7,IF(G1054=Precios!$FB$8,Precios!$FE$8,IF(G1054=Precios!$FB$9,Precios!$FE$9,IF(G1054=Precios!$FB$10,Precios!$FE$10,IF(G1054=Precios!$FB$11,Precios!$FE$11,IF(G1054=Precios!$FB$12,Precios!$FE$12,IF(G1054=Precios!$FB$1190,Precios!$FE$1190,IF(G1054=Precios!$FB$14,Precios!$FE$14,IF(G1054=Precios!$FB$15,Precios!$FE$15,IF(G1054=Precios!$FB$16,Precios!$FE$16,IF(G1054=Precios!$FB$17,Precios!$FE$17,IF(G1054=Precios!$FB$18,Precios!$FE$18,0)))))))))))))))*H1054</f>
        <v>0</v>
      </c>
      <c r="Z1054" s="275"/>
      <c r="AA1054" s="276"/>
    </row>
    <row r="1055" spans="1:27" x14ac:dyDescent="0.25">
      <c r="A1055" s="225"/>
      <c r="B1055" s="226"/>
      <c r="C1055" s="227"/>
      <c r="D1055" s="228"/>
      <c r="E1055" s="228"/>
      <c r="F1055" s="228"/>
      <c r="G1055" s="230"/>
      <c r="H1055" s="231"/>
      <c r="I1055" s="232">
        <f>IF(G1055=Precios!$FB$4,Precios!$FC$4,IF(G1055=Precios!$FB$5,Precios!$FC$5,IF(G1055=Precios!$FB$6,Precios!$FC$6,IF(G1055=Precios!$FB$7,Precios!$FC$7,IF(G1055=Precios!$FB$8,Precios!$FC$8,IF(G1055=Precios!$FB$9,Precios!$FC$9,IF(G1055=Precios!$FB$10,Precios!$FC$10,IF(G1055=Precios!$FB$11,Precios!$FC$11,IF(G1055=Precios!$FB$12,Precios!$FC$12,IF(G1055=Precios!$FB$1190,Precios!$FC$1190,IF(G1055=Precios!$FB$14,Precios!$FC$14,IF(G1055=Precios!$FB$15,Precios!$FC$15,IF(G1055=Precios!$FB$16,Precios!$FC$16,IF(G1055=Precios!$FB$17,Precios!$FC$17,IF(G1055=Precios!$FB$18,Precios!$FC$18,0)))))))))))))))</f>
        <v>0</v>
      </c>
      <c r="J1055" s="230"/>
      <c r="K1055" s="233">
        <f>+IF(J1055=1,I1055,IF(J1055=2,I1055*(1-Precios!$FH$3),0))</f>
        <v>0</v>
      </c>
      <c r="L1055" s="233">
        <f t="shared" si="71"/>
        <v>0</v>
      </c>
      <c r="M1055" s="259">
        <f>+SUM(L1055:L1059)</f>
        <v>0</v>
      </c>
      <c r="N1055" s="260">
        <f>+M1055+P1055+R1055+S1055</f>
        <v>0</v>
      </c>
      <c r="O1055" s="261">
        <f>+IF(J1055=1,N1055*$O$1009,0)</f>
        <v>0</v>
      </c>
      <c r="P1055" s="262"/>
      <c r="Q1055" s="263">
        <f>+N1055-SUM(O1055:P1055)</f>
        <v>0</v>
      </c>
      <c r="R1055" s="262"/>
      <c r="S1055" s="262"/>
      <c r="T1055" s="262"/>
      <c r="U1055" s="264" t="e">
        <f>+(+O1055+#REF!)/M1055</f>
        <v>#REF!</v>
      </c>
      <c r="V1055" s="265">
        <f>+Q1055-SUM(R1055:T1055)</f>
        <v>0</v>
      </c>
      <c r="W1055" s="266">
        <f>IF(J1055=2,V1055,0)</f>
        <v>0</v>
      </c>
      <c r="X1055" s="267">
        <f>IF(J1055=1,V1055,0)</f>
        <v>0</v>
      </c>
      <c r="Y1055" s="268">
        <f>IF(G1055=Precios!$FB$4,Precios!$FE$4,IF(G1055=Precios!$FB$5,Precios!$FE$5,IF(G1055=Precios!$FB$6,Precios!$FE$6,IF(G1055=Precios!$FB$7,Precios!$FE$7,IF(G1055=Precios!$FB$8,Precios!$FE$8,IF(G1055=Precios!$FB$9,Precios!$FE$9,IF(G1055=Precios!$FB$10,Precios!$FE$10,IF(G1055=Precios!$FB$11,Precios!$FE$11,IF(G1055=Precios!$FB$12,Precios!$FE$12,IF(G1055=Precios!$FB$1190,Precios!$FE$1190,IF(G1055=Precios!$FB$14,Precios!$FE$14,IF(G1055=Precios!$FB$15,Precios!$FE$15,IF(G1055=Precios!$FB$16,Precios!$FE$16,IF(G1055=Precios!$FB$17,Precios!$FE$17,IF(G1055=Precios!$FB$18,Precios!$FE$18,0)))))))))))))))*H1055</f>
        <v>0</v>
      </c>
      <c r="Z1055" s="269">
        <f>+V1055-SUM(Y1055:Y1059)</f>
        <v>0</v>
      </c>
      <c r="AA1055" s="270" t="e">
        <f>+Z1055/M1055</f>
        <v>#DIV/0!</v>
      </c>
    </row>
    <row r="1056" spans="1:27" x14ac:dyDescent="0.25">
      <c r="A1056" s="234"/>
      <c r="B1056" s="40"/>
      <c r="C1056" s="41"/>
      <c r="D1056" s="42"/>
      <c r="E1056" s="42"/>
      <c r="F1056" s="42"/>
      <c r="G1056" s="48"/>
      <c r="H1056" s="50"/>
      <c r="I1056" s="168">
        <f>IF(G1056=Precios!$FB$4,Precios!$FC$4,IF(G1056=Precios!$FB$5,Precios!$FC$5,IF(G1056=Precios!$FB$6,Precios!$FC$6,IF(G1056=Precios!$FB$7,Precios!$FC$7,IF(G1056=Precios!$FB$8,Precios!$FC$8,IF(G1056=Precios!$FB$9,Precios!$FC$9,IF(G1056=Precios!$FB$10,Precios!$FC$10,IF(G1056=Precios!$FB$11,Precios!$FC$11,IF(G1056=Precios!$FB$12,Precios!$FC$12,IF(G1056=Precios!$FB$1190,Precios!$FC$1190,IF(G1056=Precios!$FB$14,Precios!$FC$14,IF(G1056=Precios!$FB$15,Precios!$FC$15,IF(G1056=Precios!$FB$16,Precios!$FC$16,IF(G1056=Precios!$FB$17,Precios!$FC$17,IF(G1056=Precios!$FB$18,Precios!$FC$18,0)))))))))))))))</f>
        <v>0</v>
      </c>
      <c r="J1056" s="50"/>
      <c r="K1056" s="169">
        <f>+IF(J1056=1,I1056,IF(J1056=2,I1056*(1-Precios!$FH$3),0))</f>
        <v>0</v>
      </c>
      <c r="L1056" s="169">
        <f t="shared" si="71"/>
        <v>0</v>
      </c>
      <c r="M1056" s="49"/>
      <c r="N1056" s="43"/>
      <c r="O1056" s="43"/>
      <c r="P1056" s="43"/>
      <c r="Q1056" s="43"/>
      <c r="R1056" s="43"/>
      <c r="S1056" s="43"/>
      <c r="T1056" s="43"/>
      <c r="U1056" s="91"/>
      <c r="V1056" s="43"/>
      <c r="W1056" s="43"/>
      <c r="X1056" s="43"/>
      <c r="Y1056" s="38">
        <f>IF(G1056=Precios!$FB$4,Precios!$FE$4,IF(G1056=Precios!$FB$5,Precios!$FE$5,IF(G1056=Precios!$FB$6,Precios!$FE$6,IF(G1056=Precios!$FB$7,Precios!$FE$7,IF(G1056=Precios!$FB$8,Precios!$FE$8,IF(G1056=Precios!$FB$9,Precios!$FE$9,IF(G1056=Precios!$FB$10,Precios!$FE$10,IF(G1056=Precios!$FB$11,Precios!$FE$11,IF(G1056=Precios!$FB$12,Precios!$FE$12,IF(G1056=Precios!$FB$1190,Precios!$FE$1190,IF(G1056=Precios!$FB$14,Precios!$FE$14,IF(G1056=Precios!$FB$15,Precios!$FE$15,IF(G1056=Precios!$FB$16,Precios!$FE$16,IF(G1056=Precios!$FB$17,Precios!$FE$17,IF(G1056=Precios!$FB$18,Precios!$FE$18,0)))))))))))))))*H1056</f>
        <v>0</v>
      </c>
      <c r="Z1056" s="46"/>
      <c r="AA1056" s="271"/>
    </row>
    <row r="1057" spans="1:27" x14ac:dyDescent="0.25">
      <c r="A1057" s="234"/>
      <c r="B1057" s="40"/>
      <c r="C1057" s="41"/>
      <c r="D1057" s="42"/>
      <c r="E1057" s="42"/>
      <c r="F1057" s="42"/>
      <c r="G1057" s="48"/>
      <c r="H1057" s="50"/>
      <c r="I1057" s="168">
        <f>IF(G1057=Precios!$FB$4,Precios!$FC$4,IF(G1057=Precios!$FB$5,Precios!$FC$5,IF(G1057=Precios!$FB$6,Precios!$FC$6,IF(G1057=Precios!$FB$7,Precios!$FC$7,IF(G1057=Precios!$FB$8,Precios!$FC$8,IF(G1057=Precios!$FB$9,Precios!$FC$9,IF(G1057=Precios!$FB$10,Precios!$FC$10,IF(G1057=Precios!$FB$11,Precios!$FC$11,IF(G1057=Precios!$FB$12,Precios!$FC$12,IF(G1057=Precios!$FB$1190,Precios!$FC$1190,IF(G1057=Precios!$FB$14,Precios!$FC$14,IF(G1057=Precios!$FB$15,Precios!$FC$15,IF(G1057=Precios!$FB$16,Precios!$FC$16,IF(G1057=Precios!$FB$17,Precios!$FC$17,IF(G1057=Precios!$FB$18,Precios!$FC$18,0)))))))))))))))</f>
        <v>0</v>
      </c>
      <c r="J1057" s="50"/>
      <c r="K1057" s="169">
        <f>+IF(J1057=1,I1057,IF(J1057=2,I1057*(1-Precios!$FH$3),0))</f>
        <v>0</v>
      </c>
      <c r="L1057" s="169">
        <f t="shared" si="71"/>
        <v>0</v>
      </c>
      <c r="M1057" s="49"/>
      <c r="N1057" s="43"/>
      <c r="O1057" s="43"/>
      <c r="P1057" s="43"/>
      <c r="Q1057" s="43"/>
      <c r="R1057" s="43"/>
      <c r="S1057" s="43"/>
      <c r="T1057" s="43"/>
      <c r="U1057" s="91"/>
      <c r="V1057" s="43"/>
      <c r="W1057" s="43"/>
      <c r="X1057" s="43"/>
      <c r="Y1057" s="38">
        <f>IF(G1057=Precios!$FB$4,Precios!$FE$4,IF(G1057=Precios!$FB$5,Precios!$FE$5,IF(G1057=Precios!$FB$6,Precios!$FE$6,IF(G1057=Precios!$FB$7,Precios!$FE$7,IF(G1057=Precios!$FB$8,Precios!$FE$8,IF(G1057=Precios!$FB$9,Precios!$FE$9,IF(G1057=Precios!$FB$10,Precios!$FE$10,IF(G1057=Precios!$FB$11,Precios!$FE$11,IF(G1057=Precios!$FB$12,Precios!$FE$12,IF(G1057=Precios!$FB$1190,Precios!$FE$1190,IF(G1057=Precios!$FB$14,Precios!$FE$14,IF(G1057=Precios!$FB$15,Precios!$FE$15,IF(G1057=Precios!$FB$16,Precios!$FE$16,IF(G1057=Precios!$FB$17,Precios!$FE$17,IF(G1057=Precios!$FB$18,Precios!$FE$18,0)))))))))))))))*H1057</f>
        <v>0</v>
      </c>
      <c r="Z1057" s="46"/>
      <c r="AA1057" s="271"/>
    </row>
    <row r="1058" spans="1:27" x14ac:dyDescent="0.25">
      <c r="A1058" s="234"/>
      <c r="B1058" s="40"/>
      <c r="C1058" s="41"/>
      <c r="D1058" s="42"/>
      <c r="E1058" s="42"/>
      <c r="F1058" s="42"/>
      <c r="G1058" s="48"/>
      <c r="H1058" s="50"/>
      <c r="I1058" s="168">
        <f>IF(G1058=Precios!$FB$4,Precios!$FC$4,IF(G1058=Precios!$FB$5,Precios!$FC$5,IF(G1058=Precios!$FB$6,Precios!$FC$6,IF(G1058=Precios!$FB$7,Precios!$FC$7,IF(G1058=Precios!$FB$8,Precios!$FC$8,IF(G1058=Precios!$FB$9,Precios!$FC$9,IF(G1058=Precios!$FB$10,Precios!$FC$10,IF(G1058=Precios!$FB$11,Precios!$FC$11,IF(G1058=Precios!$FB$12,Precios!$FC$12,IF(G1058=Precios!$FB$1190,Precios!$FC$1190,IF(G1058=Precios!$FB$14,Precios!$FC$14,IF(G1058=Precios!$FB$15,Precios!$FC$15,IF(G1058=Precios!$FB$16,Precios!$FC$16,IF(G1058=Precios!$FB$17,Precios!$FC$17,IF(G1058=Precios!$FB$18,Precios!$FC$18,0)))))))))))))))</f>
        <v>0</v>
      </c>
      <c r="J1058" s="50"/>
      <c r="K1058" s="169">
        <f>+IF(J1058=1,I1058,IF(J1058=2,I1058*(1-Precios!$FH$3),0))</f>
        <v>0</v>
      </c>
      <c r="L1058" s="169">
        <f t="shared" si="71"/>
        <v>0</v>
      </c>
      <c r="M1058" s="49"/>
      <c r="N1058" s="43"/>
      <c r="O1058" s="43"/>
      <c r="P1058" s="43"/>
      <c r="Q1058" s="43"/>
      <c r="R1058" s="43"/>
      <c r="S1058" s="43"/>
      <c r="T1058" s="43"/>
      <c r="U1058" s="91"/>
      <c r="V1058" s="43"/>
      <c r="W1058" s="43"/>
      <c r="X1058" s="43"/>
      <c r="Y1058" s="38">
        <f>IF(G1058=Precios!$FB$4,Precios!$FE$4,IF(G1058=Precios!$FB$5,Precios!$FE$5,IF(G1058=Precios!$FB$6,Precios!$FE$6,IF(G1058=Precios!$FB$7,Precios!$FE$7,IF(G1058=Precios!$FB$8,Precios!$FE$8,IF(G1058=Precios!$FB$9,Precios!$FE$9,IF(G1058=Precios!$FB$10,Precios!$FE$10,IF(G1058=Precios!$FB$11,Precios!$FE$11,IF(G1058=Precios!$FB$12,Precios!$FE$12,IF(G1058=Precios!$FB$1190,Precios!$FE$1190,IF(G1058=Precios!$FB$14,Precios!$FE$14,IF(G1058=Precios!$FB$15,Precios!$FE$15,IF(G1058=Precios!$FB$16,Precios!$FE$16,IF(G1058=Precios!$FB$17,Precios!$FE$17,IF(G1058=Precios!$FB$18,Precios!$FE$18,0)))))))))))))))*H1058</f>
        <v>0</v>
      </c>
      <c r="Z1058" s="46"/>
      <c r="AA1058" s="271"/>
    </row>
    <row r="1059" spans="1:27" ht="15.75" thickBot="1" x14ac:dyDescent="0.3">
      <c r="A1059" s="236"/>
      <c r="B1059" s="237"/>
      <c r="C1059" s="247"/>
      <c r="D1059" s="239"/>
      <c r="E1059" s="239"/>
      <c r="F1059" s="239"/>
      <c r="G1059" s="240"/>
      <c r="H1059" s="241"/>
      <c r="I1059" s="242">
        <f>IF(G1059=Precios!$FB$4,Precios!$FC$4,IF(G1059=Precios!$FB$5,Precios!$FC$5,IF(G1059=Precios!$FB$6,Precios!$FC$6,IF(G1059=Precios!$FB$7,Precios!$FC$7,IF(G1059=Precios!$FB$8,Precios!$FC$8,IF(G1059=Precios!$FB$9,Precios!$FC$9,IF(G1059=Precios!$FB$10,Precios!$FC$10,IF(G1059=Precios!$FB$11,Precios!$FC$11,IF(G1059=Precios!$FB$12,Precios!$FC$12,IF(G1059=Precios!$FB$1190,Precios!$FC$1190,IF(G1059=Precios!$FB$14,Precios!$FC$14,IF(G1059=Precios!$FB$15,Precios!$FC$15,IF(G1059=Precios!$FB$16,Precios!$FC$16,IF(G1059=Precios!$FB$17,Precios!$FC$17,IF(G1059=Precios!$FB$18,Precios!$FC$18,0)))))))))))))))</f>
        <v>0</v>
      </c>
      <c r="J1059" s="241"/>
      <c r="K1059" s="243">
        <f>+IF(J1059=1,I1059,IF(J1059=2,I1059*(1-Precios!$FH$3),0))</f>
        <v>0</v>
      </c>
      <c r="L1059" s="243">
        <f t="shared" si="71"/>
        <v>0</v>
      </c>
      <c r="M1059" s="272"/>
      <c r="N1059" s="273"/>
      <c r="O1059" s="273"/>
      <c r="P1059" s="273"/>
      <c r="Q1059" s="273"/>
      <c r="R1059" s="273"/>
      <c r="S1059" s="273"/>
      <c r="T1059" s="273"/>
      <c r="U1059" s="274"/>
      <c r="V1059" s="273"/>
      <c r="W1059" s="273"/>
      <c r="X1059" s="273"/>
      <c r="Y1059" s="281">
        <f>IF(G1059=Precios!$FB$4,Precios!$FE$4,IF(G1059=Precios!$FB$5,Precios!$FE$5,IF(G1059=Precios!$FB$6,Precios!$FE$6,IF(G1059=Precios!$FB$7,Precios!$FE$7,IF(G1059=Precios!$FB$8,Precios!$FE$8,IF(G1059=Precios!$FB$9,Precios!$FE$9,IF(G1059=Precios!$FB$10,Precios!$FE$10,IF(G1059=Precios!$FB$11,Precios!$FE$11,IF(G1059=Precios!$FB$12,Precios!$FE$12,IF(G1059=Precios!$FB$1190,Precios!$FE$1190,IF(G1059=Precios!$FB$14,Precios!$FE$14,IF(G1059=Precios!$FB$15,Precios!$FE$15,IF(G1059=Precios!$FB$16,Precios!$FE$16,IF(G1059=Precios!$FB$17,Precios!$FE$17,IF(G1059=Precios!$FB$18,Precios!$FE$18,0)))))))))))))))*H1059</f>
        <v>0</v>
      </c>
      <c r="Z1059" s="275"/>
      <c r="AA1059" s="276"/>
    </row>
    <row r="1060" spans="1:27" x14ac:dyDescent="0.25">
      <c r="A1060" s="225"/>
      <c r="B1060" s="226"/>
      <c r="C1060" s="227"/>
      <c r="D1060" s="228"/>
      <c r="E1060" s="228"/>
      <c r="F1060" s="228"/>
      <c r="G1060" s="230"/>
      <c r="H1060" s="231"/>
      <c r="I1060" s="232">
        <f>IF(G1060=Precios!$FB$4,Precios!$FC$4,IF(G1060=Precios!$FB$5,Precios!$FC$5,IF(G1060=Precios!$FB$6,Precios!$FC$6,IF(G1060=Precios!$FB$7,Precios!$FC$7,IF(G1060=Precios!$FB$8,Precios!$FC$8,IF(G1060=Precios!$FB$9,Precios!$FC$9,IF(G1060=Precios!$FB$10,Precios!$FC$10,IF(G1060=Precios!$FB$11,Precios!$FC$11,IF(G1060=Precios!$FB$12,Precios!$FC$12,IF(G1060=Precios!$FB$1190,Precios!$FC$1190,IF(G1060=Precios!$FB$14,Precios!$FC$14,IF(G1060=Precios!$FB$15,Precios!$FC$15,IF(G1060=Precios!$FB$16,Precios!$FC$16,IF(G1060=Precios!$FB$17,Precios!$FC$17,IF(G1060=Precios!$FB$18,Precios!$FC$18,0)))))))))))))))</f>
        <v>0</v>
      </c>
      <c r="J1060" s="230"/>
      <c r="K1060" s="233">
        <f>+IF(J1060=1,I1060,IF(J1060=2,I1060*(1-Precios!$FH$3),0))</f>
        <v>0</v>
      </c>
      <c r="L1060" s="233">
        <f t="shared" si="71"/>
        <v>0</v>
      </c>
      <c r="M1060" s="259">
        <f>+SUM(L1060:L1064)</f>
        <v>0</v>
      </c>
      <c r="N1060" s="260">
        <f>+M1060+P1060+R1060+S1060</f>
        <v>0</v>
      </c>
      <c r="O1060" s="261">
        <f>+IF(J1060=1,N1060*$O$1009,0)</f>
        <v>0</v>
      </c>
      <c r="P1060" s="262"/>
      <c r="Q1060" s="263">
        <f>+N1060-SUM(O1060:P1060)</f>
        <v>0</v>
      </c>
      <c r="R1060" s="262"/>
      <c r="S1060" s="262"/>
      <c r="T1060" s="262"/>
      <c r="U1060" s="264" t="e">
        <f>+(+O1060+#REF!)/M1060</f>
        <v>#REF!</v>
      </c>
      <c r="V1060" s="265">
        <f>+Q1060-SUM(R1060:T1060)</f>
        <v>0</v>
      </c>
      <c r="W1060" s="266">
        <f>IF(J1060=2,V1060,0)</f>
        <v>0</v>
      </c>
      <c r="X1060" s="267">
        <f>IF(J1060=1,V1060,0)</f>
        <v>0</v>
      </c>
      <c r="Y1060" s="268">
        <f>IF(G1060=Precios!$FB$4,Precios!$FE$4,IF(G1060=Precios!$FB$5,Precios!$FE$5,IF(G1060=Precios!$FB$6,Precios!$FE$6,IF(G1060=Precios!$FB$7,Precios!$FE$7,IF(G1060=Precios!$FB$8,Precios!$FE$8,IF(G1060=Precios!$FB$9,Precios!$FE$9,IF(G1060=Precios!$FB$10,Precios!$FE$10,IF(G1060=Precios!$FB$11,Precios!$FE$11,IF(G1060=Precios!$FB$12,Precios!$FE$12,IF(G1060=Precios!$FB$1190,Precios!$FE$1190,IF(G1060=Precios!$FB$14,Precios!$FE$14,IF(G1060=Precios!$FB$15,Precios!$FE$15,IF(G1060=Precios!$FB$16,Precios!$FE$16,IF(G1060=Precios!$FB$17,Precios!$FE$17,IF(G1060=Precios!$FB$18,Precios!$FE$18,0)))))))))))))))*H1060</f>
        <v>0</v>
      </c>
      <c r="Z1060" s="269">
        <f>+V1060-SUM(Y1060:Y1064)</f>
        <v>0</v>
      </c>
      <c r="AA1060" s="270" t="e">
        <f>+Z1060/M1060</f>
        <v>#DIV/0!</v>
      </c>
    </row>
    <row r="1061" spans="1:27" x14ac:dyDescent="0.25">
      <c r="A1061" s="234"/>
      <c r="B1061" s="40"/>
      <c r="C1061" s="41"/>
      <c r="D1061" s="42"/>
      <c r="E1061" s="42"/>
      <c r="F1061" s="42"/>
      <c r="G1061" s="48"/>
      <c r="H1061" s="50"/>
      <c r="I1061" s="168">
        <f>IF(G1061=Precios!$FB$4,Precios!$FC$4,IF(G1061=Precios!$FB$5,Precios!$FC$5,IF(G1061=Precios!$FB$6,Precios!$FC$6,IF(G1061=Precios!$FB$7,Precios!$FC$7,IF(G1061=Precios!$FB$8,Precios!$FC$8,IF(G1061=Precios!$FB$9,Precios!$FC$9,IF(G1061=Precios!$FB$10,Precios!$FC$10,IF(G1061=Precios!$FB$11,Precios!$FC$11,IF(G1061=Precios!$FB$12,Precios!$FC$12,IF(G1061=Precios!$FB$1190,Precios!$FC$1190,IF(G1061=Precios!$FB$14,Precios!$FC$14,IF(G1061=Precios!$FB$15,Precios!$FC$15,IF(G1061=Precios!$FB$16,Precios!$FC$16,IF(G1061=Precios!$FB$17,Precios!$FC$17,IF(G1061=Precios!$FB$18,Precios!$FC$18,0)))))))))))))))</f>
        <v>0</v>
      </c>
      <c r="J1061" s="50"/>
      <c r="K1061" s="169">
        <f>+IF(J1061=1,I1061,IF(J1061=2,I1061*(1-Precios!$FH$3),0))</f>
        <v>0</v>
      </c>
      <c r="L1061" s="169">
        <f t="shared" si="71"/>
        <v>0</v>
      </c>
      <c r="M1061" s="49"/>
      <c r="N1061" s="43"/>
      <c r="O1061" s="43"/>
      <c r="P1061" s="43"/>
      <c r="Q1061" s="43"/>
      <c r="R1061" s="43"/>
      <c r="S1061" s="43"/>
      <c r="T1061" s="43"/>
      <c r="U1061" s="91"/>
      <c r="V1061" s="43"/>
      <c r="W1061" s="43"/>
      <c r="X1061" s="43"/>
      <c r="Y1061" s="38">
        <f>IF(G1061=Precios!$FB$4,Precios!$FE$4,IF(G1061=Precios!$FB$5,Precios!$FE$5,IF(G1061=Precios!$FB$6,Precios!$FE$6,IF(G1061=Precios!$FB$7,Precios!$FE$7,IF(G1061=Precios!$FB$8,Precios!$FE$8,IF(G1061=Precios!$FB$9,Precios!$FE$9,IF(G1061=Precios!$FB$10,Precios!$FE$10,IF(G1061=Precios!$FB$11,Precios!$FE$11,IF(G1061=Precios!$FB$12,Precios!$FE$12,IF(G1061=Precios!$FB$1190,Precios!$FE$1190,IF(G1061=Precios!$FB$14,Precios!$FE$14,IF(G1061=Precios!$FB$15,Precios!$FE$15,IF(G1061=Precios!$FB$16,Precios!$FE$16,IF(G1061=Precios!$FB$17,Precios!$FE$17,IF(G1061=Precios!$FB$18,Precios!$FE$18,0)))))))))))))))*H1061</f>
        <v>0</v>
      </c>
      <c r="Z1061" s="46"/>
      <c r="AA1061" s="271"/>
    </row>
    <row r="1062" spans="1:27" x14ac:dyDescent="0.25">
      <c r="A1062" s="234"/>
      <c r="B1062" s="40"/>
      <c r="C1062" s="41"/>
      <c r="D1062" s="42"/>
      <c r="E1062" s="42"/>
      <c r="F1062" s="42"/>
      <c r="G1062" s="48"/>
      <c r="H1062" s="50"/>
      <c r="I1062" s="168">
        <f>IF(G1062=Precios!$FB$4,Precios!$FC$4,IF(G1062=Precios!$FB$5,Precios!$FC$5,IF(G1062=Precios!$FB$6,Precios!$FC$6,IF(G1062=Precios!$FB$7,Precios!$FC$7,IF(G1062=Precios!$FB$8,Precios!$FC$8,IF(G1062=Precios!$FB$9,Precios!$FC$9,IF(G1062=Precios!$FB$10,Precios!$FC$10,IF(G1062=Precios!$FB$11,Precios!$FC$11,IF(G1062=Precios!$FB$12,Precios!$FC$12,IF(G1062=Precios!$FB$1190,Precios!$FC$1190,IF(G1062=Precios!$FB$14,Precios!$FC$14,IF(G1062=Precios!$FB$15,Precios!$FC$15,IF(G1062=Precios!$FB$16,Precios!$FC$16,IF(G1062=Precios!$FB$17,Precios!$FC$17,IF(G1062=Precios!$FB$18,Precios!$FC$18,0)))))))))))))))</f>
        <v>0</v>
      </c>
      <c r="J1062" s="50"/>
      <c r="K1062" s="169">
        <f>+IF(J1062=1,I1062,IF(J1062=2,I1062*(1-Precios!$FH$3),0))</f>
        <v>0</v>
      </c>
      <c r="L1062" s="169">
        <f t="shared" si="71"/>
        <v>0</v>
      </c>
      <c r="M1062" s="49"/>
      <c r="N1062" s="43"/>
      <c r="O1062" s="43"/>
      <c r="P1062" s="43"/>
      <c r="Q1062" s="43"/>
      <c r="R1062" s="43"/>
      <c r="S1062" s="43"/>
      <c r="T1062" s="43"/>
      <c r="U1062" s="91"/>
      <c r="V1062" s="43"/>
      <c r="W1062" s="43"/>
      <c r="X1062" s="43"/>
      <c r="Y1062" s="38">
        <f>IF(G1062=Precios!$FB$4,Precios!$FE$4,IF(G1062=Precios!$FB$5,Precios!$FE$5,IF(G1062=Precios!$FB$6,Precios!$FE$6,IF(G1062=Precios!$FB$7,Precios!$FE$7,IF(G1062=Precios!$FB$8,Precios!$FE$8,IF(G1062=Precios!$FB$9,Precios!$FE$9,IF(G1062=Precios!$FB$10,Precios!$FE$10,IF(G1062=Precios!$FB$11,Precios!$FE$11,IF(G1062=Precios!$FB$12,Precios!$FE$12,IF(G1062=Precios!$FB$1190,Precios!$FE$1190,IF(G1062=Precios!$FB$14,Precios!$FE$14,IF(G1062=Precios!$FB$15,Precios!$FE$15,IF(G1062=Precios!$FB$16,Precios!$FE$16,IF(G1062=Precios!$FB$17,Precios!$FE$17,IF(G1062=Precios!$FB$18,Precios!$FE$18,0)))))))))))))))*H1062</f>
        <v>0</v>
      </c>
      <c r="Z1062" s="46"/>
      <c r="AA1062" s="271"/>
    </row>
    <row r="1063" spans="1:27" x14ac:dyDescent="0.25">
      <c r="A1063" s="234"/>
      <c r="B1063" s="40"/>
      <c r="C1063" s="41"/>
      <c r="D1063" s="42"/>
      <c r="E1063" s="42"/>
      <c r="F1063" s="42"/>
      <c r="G1063" s="48"/>
      <c r="H1063" s="50"/>
      <c r="I1063" s="168">
        <f>IF(G1063=Precios!$FB$4,Precios!$FC$4,IF(G1063=Precios!$FB$5,Precios!$FC$5,IF(G1063=Precios!$FB$6,Precios!$FC$6,IF(G1063=Precios!$FB$7,Precios!$FC$7,IF(G1063=Precios!$FB$8,Precios!$FC$8,IF(G1063=Precios!$FB$9,Precios!$FC$9,IF(G1063=Precios!$FB$10,Precios!$FC$10,IF(G1063=Precios!$FB$11,Precios!$FC$11,IF(G1063=Precios!$FB$12,Precios!$FC$12,IF(G1063=Precios!$FB$1190,Precios!$FC$1190,IF(G1063=Precios!$FB$14,Precios!$FC$14,IF(G1063=Precios!$FB$15,Precios!$FC$15,IF(G1063=Precios!$FB$16,Precios!$FC$16,IF(G1063=Precios!$FB$17,Precios!$FC$17,IF(G1063=Precios!$FB$18,Precios!$FC$18,0)))))))))))))))</f>
        <v>0</v>
      </c>
      <c r="J1063" s="50"/>
      <c r="K1063" s="169">
        <f>+IF(J1063=1,I1063,IF(J1063=2,I1063*(1-Precios!$FH$3),0))</f>
        <v>0</v>
      </c>
      <c r="L1063" s="169">
        <f t="shared" si="71"/>
        <v>0</v>
      </c>
      <c r="M1063" s="49"/>
      <c r="N1063" s="43"/>
      <c r="O1063" s="43"/>
      <c r="P1063" s="43"/>
      <c r="Q1063" s="43"/>
      <c r="R1063" s="43"/>
      <c r="S1063" s="43"/>
      <c r="T1063" s="43"/>
      <c r="U1063" s="91"/>
      <c r="V1063" s="43"/>
      <c r="W1063" s="43"/>
      <c r="X1063" s="43"/>
      <c r="Y1063" s="38">
        <f>IF(G1063=Precios!$FB$4,Precios!$FE$4,IF(G1063=Precios!$FB$5,Precios!$FE$5,IF(G1063=Precios!$FB$6,Precios!$FE$6,IF(G1063=Precios!$FB$7,Precios!$FE$7,IF(G1063=Precios!$FB$8,Precios!$FE$8,IF(G1063=Precios!$FB$9,Precios!$FE$9,IF(G1063=Precios!$FB$10,Precios!$FE$10,IF(G1063=Precios!$FB$11,Precios!$FE$11,IF(G1063=Precios!$FB$12,Precios!$FE$12,IF(G1063=Precios!$FB$1190,Precios!$FE$1190,IF(G1063=Precios!$FB$14,Precios!$FE$14,IF(G1063=Precios!$FB$15,Precios!$FE$15,IF(G1063=Precios!$FB$16,Precios!$FE$16,IF(G1063=Precios!$FB$17,Precios!$FE$17,IF(G1063=Precios!$FB$18,Precios!$FE$18,0)))))))))))))))*H1063</f>
        <v>0</v>
      </c>
      <c r="Z1063" s="46"/>
      <c r="AA1063" s="271"/>
    </row>
    <row r="1064" spans="1:27" ht="15.75" thickBot="1" x14ac:dyDescent="0.3">
      <c r="A1064" s="236"/>
      <c r="B1064" s="237"/>
      <c r="C1064" s="247"/>
      <c r="D1064" s="239"/>
      <c r="E1064" s="239"/>
      <c r="F1064" s="239"/>
      <c r="G1064" s="240"/>
      <c r="H1064" s="241"/>
      <c r="I1064" s="242">
        <f>IF(G1064=Precios!$FB$4,Precios!$FC$4,IF(G1064=Precios!$FB$5,Precios!$FC$5,IF(G1064=Precios!$FB$6,Precios!$FC$6,IF(G1064=Precios!$FB$7,Precios!$FC$7,IF(G1064=Precios!$FB$8,Precios!$FC$8,IF(G1064=Precios!$FB$9,Precios!$FC$9,IF(G1064=Precios!$FB$10,Precios!$FC$10,IF(G1064=Precios!$FB$11,Precios!$FC$11,IF(G1064=Precios!$FB$12,Precios!$FC$12,IF(G1064=Precios!$FB$1190,Precios!$FC$1190,IF(G1064=Precios!$FB$14,Precios!$FC$14,IF(G1064=Precios!$FB$15,Precios!$FC$15,IF(G1064=Precios!$FB$16,Precios!$FC$16,IF(G1064=Precios!$FB$17,Precios!$FC$17,IF(G1064=Precios!$FB$18,Precios!$FC$18,0)))))))))))))))</f>
        <v>0</v>
      </c>
      <c r="J1064" s="241"/>
      <c r="K1064" s="243">
        <f>+IF(J1064=1,I1064,IF(J1064=2,I1064*(1-Precios!$FH$3),0))</f>
        <v>0</v>
      </c>
      <c r="L1064" s="243">
        <f t="shared" si="71"/>
        <v>0</v>
      </c>
      <c r="M1064" s="272"/>
      <c r="N1064" s="273"/>
      <c r="O1064" s="273"/>
      <c r="P1064" s="273"/>
      <c r="Q1064" s="273"/>
      <c r="R1064" s="273"/>
      <c r="S1064" s="273"/>
      <c r="T1064" s="273"/>
      <c r="U1064" s="274"/>
      <c r="V1064" s="273"/>
      <c r="W1064" s="273"/>
      <c r="X1064" s="273"/>
      <c r="Y1064" s="281">
        <f>IF(G1064=Precios!$FB$4,Precios!$FE$4,IF(G1064=Precios!$FB$5,Precios!$FE$5,IF(G1064=Precios!$FB$6,Precios!$FE$6,IF(G1064=Precios!$FB$7,Precios!$FE$7,IF(G1064=Precios!$FB$8,Precios!$FE$8,IF(G1064=Precios!$FB$9,Precios!$FE$9,IF(G1064=Precios!$FB$10,Precios!$FE$10,IF(G1064=Precios!$FB$11,Precios!$FE$11,IF(G1064=Precios!$FB$12,Precios!$FE$12,IF(G1064=Precios!$FB$1190,Precios!$FE$1190,IF(G1064=Precios!$FB$14,Precios!$FE$14,IF(G1064=Precios!$FB$15,Precios!$FE$15,IF(G1064=Precios!$FB$16,Precios!$FE$16,IF(G1064=Precios!$FB$17,Precios!$FE$17,IF(G1064=Precios!$FB$18,Precios!$FE$18,0)))))))))))))))*H1064</f>
        <v>0</v>
      </c>
      <c r="Z1064" s="275"/>
      <c r="AA1064" s="276"/>
    </row>
    <row r="1065" spans="1:27" x14ac:dyDescent="0.25">
      <c r="A1065" s="225"/>
      <c r="B1065" s="226"/>
      <c r="C1065" s="227"/>
      <c r="D1065" s="228"/>
      <c r="E1065" s="228"/>
      <c r="F1065" s="228"/>
      <c r="G1065" s="230"/>
      <c r="H1065" s="231"/>
      <c r="I1065" s="232">
        <f>IF(G1065=Precios!$FB$4,Precios!$FC$4,IF(G1065=Precios!$FB$5,Precios!$FC$5,IF(G1065=Precios!$FB$6,Precios!$FC$6,IF(G1065=Precios!$FB$7,Precios!$FC$7,IF(G1065=Precios!$FB$8,Precios!$FC$8,IF(G1065=Precios!$FB$9,Precios!$FC$9,IF(G1065=Precios!$FB$10,Precios!$FC$10,IF(G1065=Precios!$FB$11,Precios!$FC$11,IF(G1065=Precios!$FB$12,Precios!$FC$12,IF(G1065=Precios!$FB$1190,Precios!$FC$1190,IF(G1065=Precios!$FB$14,Precios!$FC$14,IF(G1065=Precios!$FB$15,Precios!$FC$15,IF(G1065=Precios!$FB$16,Precios!$FC$16,IF(G1065=Precios!$FB$17,Precios!$FC$17,IF(G1065=Precios!$FB$18,Precios!$FC$18,0)))))))))))))))</f>
        <v>0</v>
      </c>
      <c r="J1065" s="230"/>
      <c r="K1065" s="233">
        <f>+IF(J1065=1,I1065,IF(J1065=2,I1065*(1-Precios!$FH$3),0))</f>
        <v>0</v>
      </c>
      <c r="L1065" s="233">
        <f t="shared" ref="L1065:L1074" si="73">H1065*K1065</f>
        <v>0</v>
      </c>
      <c r="M1065" s="259">
        <f>+SUM(L1065:L1069)</f>
        <v>0</v>
      </c>
      <c r="N1065" s="260">
        <f>+M1065+P1065+R1065+S1065</f>
        <v>0</v>
      </c>
      <c r="O1065" s="261">
        <f>+IF(J1065=1,N1065*$O$1009,0)</f>
        <v>0</v>
      </c>
      <c r="P1065" s="262"/>
      <c r="Q1065" s="263">
        <f>+N1065-SUM(O1065:P1065)</f>
        <v>0</v>
      </c>
      <c r="R1065" s="262"/>
      <c r="S1065" s="262"/>
      <c r="T1065" s="262"/>
      <c r="U1065" s="264" t="e">
        <f>+(+O1065+#REF!)/M1065</f>
        <v>#REF!</v>
      </c>
      <c r="V1065" s="265">
        <f>+Q1065-SUM(R1065:T1065)</f>
        <v>0</v>
      </c>
      <c r="W1065" s="266">
        <f>IF(J1065=2,V1065,0)</f>
        <v>0</v>
      </c>
      <c r="X1065" s="267">
        <f>IF(J1065=1,V1065,0)</f>
        <v>0</v>
      </c>
      <c r="Y1065" s="268">
        <f>IF(G1065=Precios!$FB$4,Precios!$FE$4,IF(G1065=Precios!$FB$5,Precios!$FE$5,IF(G1065=Precios!$FB$6,Precios!$FE$6,IF(G1065=Precios!$FB$7,Precios!$FE$7,IF(G1065=Precios!$FB$8,Precios!$FE$8,IF(G1065=Precios!$FB$9,Precios!$FE$9,IF(G1065=Precios!$FB$10,Precios!$FE$10,IF(G1065=Precios!$FB$11,Precios!$FE$11,IF(G1065=Precios!$FB$12,Precios!$FE$12,IF(G1065=Precios!$FB$1190,Precios!$FE$1190,IF(G1065=Precios!$FB$14,Precios!$FE$14,IF(G1065=Precios!$FB$15,Precios!$FE$15,IF(G1065=Precios!$FB$16,Precios!$FE$16,IF(G1065=Precios!$FB$17,Precios!$FE$17,IF(G1065=Precios!$FB$18,Precios!$FE$18,0)))))))))))))))*H1065</f>
        <v>0</v>
      </c>
      <c r="Z1065" s="269">
        <f>+V1065-SUM(Y1065:Y1069)</f>
        <v>0</v>
      </c>
      <c r="AA1065" s="270" t="e">
        <f>+Z1065/M1065</f>
        <v>#DIV/0!</v>
      </c>
    </row>
    <row r="1066" spans="1:27" x14ac:dyDescent="0.25">
      <c r="A1066" s="234"/>
      <c r="B1066" s="40"/>
      <c r="C1066" s="41"/>
      <c r="D1066" s="42"/>
      <c r="E1066" s="42"/>
      <c r="F1066" s="42"/>
      <c r="G1066" s="48"/>
      <c r="H1066" s="50"/>
      <c r="I1066" s="168">
        <f>IF(G1066=Precios!$FB$4,Precios!$FC$4,IF(G1066=Precios!$FB$5,Precios!$FC$5,IF(G1066=Precios!$FB$6,Precios!$FC$6,IF(G1066=Precios!$FB$7,Precios!$FC$7,IF(G1066=Precios!$FB$8,Precios!$FC$8,IF(G1066=Precios!$FB$9,Precios!$FC$9,IF(G1066=Precios!$FB$10,Precios!$FC$10,IF(G1066=Precios!$FB$11,Precios!$FC$11,IF(G1066=Precios!$FB$12,Precios!$FC$12,IF(G1066=Precios!$FB$1190,Precios!$FC$1190,IF(G1066=Precios!$FB$14,Precios!$FC$14,IF(G1066=Precios!$FB$15,Precios!$FC$15,IF(G1066=Precios!$FB$16,Precios!$FC$16,IF(G1066=Precios!$FB$17,Precios!$FC$17,IF(G1066=Precios!$FB$18,Precios!$FC$18,0)))))))))))))))</f>
        <v>0</v>
      </c>
      <c r="J1066" s="50"/>
      <c r="K1066" s="169">
        <f>+IF(J1066=1,I1066,IF(J1066=2,I1066*(1-Precios!$FH$3),0))</f>
        <v>0</v>
      </c>
      <c r="L1066" s="169">
        <f t="shared" si="73"/>
        <v>0</v>
      </c>
      <c r="M1066" s="49"/>
      <c r="N1066" s="43"/>
      <c r="O1066" s="43"/>
      <c r="P1066" s="43"/>
      <c r="Q1066" s="43"/>
      <c r="R1066" s="43"/>
      <c r="S1066" s="43"/>
      <c r="T1066" s="43"/>
      <c r="U1066" s="91"/>
      <c r="V1066" s="43"/>
      <c r="W1066" s="43"/>
      <c r="X1066" s="43"/>
      <c r="Y1066" s="38">
        <f>IF(G1066=Precios!$FB$4,Precios!$FE$4,IF(G1066=Precios!$FB$5,Precios!$FE$5,IF(G1066=Precios!$FB$6,Precios!$FE$6,IF(G1066=Precios!$FB$7,Precios!$FE$7,IF(G1066=Precios!$FB$8,Precios!$FE$8,IF(G1066=Precios!$FB$9,Precios!$FE$9,IF(G1066=Precios!$FB$10,Precios!$FE$10,IF(G1066=Precios!$FB$11,Precios!$FE$11,IF(G1066=Precios!$FB$12,Precios!$FE$12,IF(G1066=Precios!$FB$1190,Precios!$FE$1190,IF(G1066=Precios!$FB$14,Precios!$FE$14,IF(G1066=Precios!$FB$15,Precios!$FE$15,IF(G1066=Precios!$FB$16,Precios!$FE$16,IF(G1066=Precios!$FB$17,Precios!$FE$17,IF(G1066=Precios!$FB$18,Precios!$FE$18,0)))))))))))))))*H1066</f>
        <v>0</v>
      </c>
      <c r="Z1066" s="46"/>
      <c r="AA1066" s="271"/>
    </row>
    <row r="1067" spans="1:27" x14ac:dyDescent="0.25">
      <c r="A1067" s="234"/>
      <c r="B1067" s="40"/>
      <c r="C1067" s="41"/>
      <c r="D1067" s="42"/>
      <c r="E1067" s="42"/>
      <c r="F1067" s="42"/>
      <c r="G1067" s="48"/>
      <c r="H1067" s="50"/>
      <c r="I1067" s="168">
        <f>IF(G1067=Precios!$FB$4,Precios!$FC$4,IF(G1067=Precios!$FB$5,Precios!$FC$5,IF(G1067=Precios!$FB$6,Precios!$FC$6,IF(G1067=Precios!$FB$7,Precios!$FC$7,IF(G1067=Precios!$FB$8,Precios!$FC$8,IF(G1067=Precios!$FB$9,Precios!$FC$9,IF(G1067=Precios!$FB$10,Precios!$FC$10,IF(G1067=Precios!$FB$11,Precios!$FC$11,IF(G1067=Precios!$FB$12,Precios!$FC$12,IF(G1067=Precios!$FB$1190,Precios!$FC$1190,IF(G1067=Precios!$FB$14,Precios!$FC$14,IF(G1067=Precios!$FB$15,Precios!$FC$15,IF(G1067=Precios!$FB$16,Precios!$FC$16,IF(G1067=Precios!$FB$17,Precios!$FC$17,IF(G1067=Precios!$FB$18,Precios!$FC$18,0)))))))))))))))</f>
        <v>0</v>
      </c>
      <c r="J1067" s="50"/>
      <c r="K1067" s="169">
        <f>+IF(J1067=1,I1067,IF(J1067=2,I1067*(1-Precios!$FH$3),0))</f>
        <v>0</v>
      </c>
      <c r="L1067" s="169">
        <f t="shared" si="73"/>
        <v>0</v>
      </c>
      <c r="M1067" s="49"/>
      <c r="N1067" s="43"/>
      <c r="O1067" s="43"/>
      <c r="P1067" s="43"/>
      <c r="Q1067" s="43"/>
      <c r="R1067" s="43"/>
      <c r="S1067" s="43"/>
      <c r="T1067" s="43"/>
      <c r="U1067" s="91"/>
      <c r="V1067" s="43"/>
      <c r="W1067" s="43"/>
      <c r="X1067" s="43"/>
      <c r="Y1067" s="38">
        <f>IF(G1067=Precios!$FB$4,Precios!$FE$4,IF(G1067=Precios!$FB$5,Precios!$FE$5,IF(G1067=Precios!$FB$6,Precios!$FE$6,IF(G1067=Precios!$FB$7,Precios!$FE$7,IF(G1067=Precios!$FB$8,Precios!$FE$8,IF(G1067=Precios!$FB$9,Precios!$FE$9,IF(G1067=Precios!$FB$10,Precios!$FE$10,IF(G1067=Precios!$FB$11,Precios!$FE$11,IF(G1067=Precios!$FB$12,Precios!$FE$12,IF(G1067=Precios!$FB$1190,Precios!$FE$1190,IF(G1067=Precios!$FB$14,Precios!$FE$14,IF(G1067=Precios!$FB$15,Precios!$FE$15,IF(G1067=Precios!$FB$16,Precios!$FE$16,IF(G1067=Precios!$FB$17,Precios!$FE$17,IF(G1067=Precios!$FB$18,Precios!$FE$18,0)))))))))))))))*H1067</f>
        <v>0</v>
      </c>
      <c r="Z1067" s="46"/>
      <c r="AA1067" s="271"/>
    </row>
    <row r="1068" spans="1:27" x14ac:dyDescent="0.25">
      <c r="A1068" s="234"/>
      <c r="B1068" s="40"/>
      <c r="C1068" s="41"/>
      <c r="D1068" s="42"/>
      <c r="E1068" s="42"/>
      <c r="F1068" s="42"/>
      <c r="G1068" s="48"/>
      <c r="H1068" s="50"/>
      <c r="I1068" s="168">
        <f>IF(G1068=Precios!$FB$4,Precios!$FC$4,IF(G1068=Precios!$FB$5,Precios!$FC$5,IF(G1068=Precios!$FB$6,Precios!$FC$6,IF(G1068=Precios!$FB$7,Precios!$FC$7,IF(G1068=Precios!$FB$8,Precios!$FC$8,IF(G1068=Precios!$FB$9,Precios!$FC$9,IF(G1068=Precios!$FB$10,Precios!$FC$10,IF(G1068=Precios!$FB$11,Precios!$FC$11,IF(G1068=Precios!$FB$12,Precios!$FC$12,IF(G1068=Precios!$FB$1190,Precios!$FC$1190,IF(G1068=Precios!$FB$14,Precios!$FC$14,IF(G1068=Precios!$FB$15,Precios!$FC$15,IF(G1068=Precios!$FB$16,Precios!$FC$16,IF(G1068=Precios!$FB$17,Precios!$FC$17,IF(G1068=Precios!$FB$18,Precios!$FC$18,0)))))))))))))))</f>
        <v>0</v>
      </c>
      <c r="J1068" s="50"/>
      <c r="K1068" s="169">
        <f>+IF(J1068=1,I1068,IF(J1068=2,I1068*(1-Precios!$FH$3),0))</f>
        <v>0</v>
      </c>
      <c r="L1068" s="169">
        <f t="shared" si="73"/>
        <v>0</v>
      </c>
      <c r="M1068" s="49"/>
      <c r="N1068" s="43"/>
      <c r="O1068" s="43"/>
      <c r="P1068" s="43"/>
      <c r="Q1068" s="43"/>
      <c r="R1068" s="43"/>
      <c r="S1068" s="43"/>
      <c r="T1068" s="43"/>
      <c r="U1068" s="91"/>
      <c r="V1068" s="43"/>
      <c r="W1068" s="43"/>
      <c r="X1068" s="43"/>
      <c r="Y1068" s="38">
        <f>IF(G1068=Precios!$FB$4,Precios!$FE$4,IF(G1068=Precios!$FB$5,Precios!$FE$5,IF(G1068=Precios!$FB$6,Precios!$FE$6,IF(G1068=Precios!$FB$7,Precios!$FE$7,IF(G1068=Precios!$FB$8,Precios!$FE$8,IF(G1068=Precios!$FB$9,Precios!$FE$9,IF(G1068=Precios!$FB$10,Precios!$FE$10,IF(G1068=Precios!$FB$11,Precios!$FE$11,IF(G1068=Precios!$FB$12,Precios!$FE$12,IF(G1068=Precios!$FB$1190,Precios!$FE$1190,IF(G1068=Precios!$FB$14,Precios!$FE$14,IF(G1068=Precios!$FB$15,Precios!$FE$15,IF(G1068=Precios!$FB$16,Precios!$FE$16,IF(G1068=Precios!$FB$17,Precios!$FE$17,IF(G1068=Precios!$FB$18,Precios!$FE$18,0)))))))))))))))*H1068</f>
        <v>0</v>
      </c>
      <c r="Z1068" s="46"/>
      <c r="AA1068" s="271"/>
    </row>
    <row r="1069" spans="1:27" ht="15.75" thickBot="1" x14ac:dyDescent="0.3">
      <c r="A1069" s="236"/>
      <c r="B1069" s="237"/>
      <c r="C1069" s="247"/>
      <c r="D1069" s="239"/>
      <c r="E1069" s="239"/>
      <c r="F1069" s="239"/>
      <c r="G1069" s="240"/>
      <c r="H1069" s="241"/>
      <c r="I1069" s="242">
        <f>IF(G1069=Precios!$FB$4,Precios!$FC$4,IF(G1069=Precios!$FB$5,Precios!$FC$5,IF(G1069=Precios!$FB$6,Precios!$FC$6,IF(G1069=Precios!$FB$7,Precios!$FC$7,IF(G1069=Precios!$FB$8,Precios!$FC$8,IF(G1069=Precios!$FB$9,Precios!$FC$9,IF(G1069=Precios!$FB$10,Precios!$FC$10,IF(G1069=Precios!$FB$11,Precios!$FC$11,IF(G1069=Precios!$FB$12,Precios!$FC$12,IF(G1069=Precios!$FB$1190,Precios!$FC$1190,IF(G1069=Precios!$FB$14,Precios!$FC$14,IF(G1069=Precios!$FB$15,Precios!$FC$15,IF(G1069=Precios!$FB$16,Precios!$FC$16,IF(G1069=Precios!$FB$17,Precios!$FC$17,IF(G1069=Precios!$FB$18,Precios!$FC$18,0)))))))))))))))</f>
        <v>0</v>
      </c>
      <c r="J1069" s="241"/>
      <c r="K1069" s="243">
        <f>+IF(J1069=1,I1069,IF(J1069=2,I1069*(1-Precios!$FH$3),0))</f>
        <v>0</v>
      </c>
      <c r="L1069" s="243">
        <f t="shared" si="73"/>
        <v>0</v>
      </c>
      <c r="M1069" s="272"/>
      <c r="N1069" s="273"/>
      <c r="O1069" s="273"/>
      <c r="P1069" s="273"/>
      <c r="Q1069" s="273"/>
      <c r="R1069" s="273"/>
      <c r="S1069" s="273"/>
      <c r="T1069" s="273"/>
      <c r="U1069" s="274"/>
      <c r="V1069" s="273"/>
      <c r="W1069" s="273"/>
      <c r="X1069" s="273"/>
      <c r="Y1069" s="281">
        <f>IF(G1069=Precios!$FB$4,Precios!$FE$4,IF(G1069=Precios!$FB$5,Precios!$FE$5,IF(G1069=Precios!$FB$6,Precios!$FE$6,IF(G1069=Precios!$FB$7,Precios!$FE$7,IF(G1069=Precios!$FB$8,Precios!$FE$8,IF(G1069=Precios!$FB$9,Precios!$FE$9,IF(G1069=Precios!$FB$10,Precios!$FE$10,IF(G1069=Precios!$FB$11,Precios!$FE$11,IF(G1069=Precios!$FB$12,Precios!$FE$12,IF(G1069=Precios!$FB$1190,Precios!$FE$1190,IF(G1069=Precios!$FB$14,Precios!$FE$14,IF(G1069=Precios!$FB$15,Precios!$FE$15,IF(G1069=Precios!$FB$16,Precios!$FE$16,IF(G1069=Precios!$FB$17,Precios!$FE$17,IF(G1069=Precios!$FB$18,Precios!$FE$18,0)))))))))))))))*H1069</f>
        <v>0</v>
      </c>
      <c r="Z1069" s="275"/>
      <c r="AA1069" s="276"/>
    </row>
    <row r="1070" spans="1:27" x14ac:dyDescent="0.25">
      <c r="A1070" s="225"/>
      <c r="B1070" s="226"/>
      <c r="C1070" s="227"/>
      <c r="D1070" s="228"/>
      <c r="E1070" s="228"/>
      <c r="F1070" s="228"/>
      <c r="G1070" s="230"/>
      <c r="H1070" s="231"/>
      <c r="I1070" s="232">
        <f>IF(G1070=Precios!$FB$4,Precios!$FC$4,IF(G1070=Precios!$FB$5,Precios!$FC$5,IF(G1070=Precios!$FB$6,Precios!$FC$6,IF(G1070=Precios!$FB$7,Precios!$FC$7,IF(G1070=Precios!$FB$8,Precios!$FC$8,IF(G1070=Precios!$FB$9,Precios!$FC$9,IF(G1070=Precios!$FB$10,Precios!$FC$10,IF(G1070=Precios!$FB$11,Precios!$FC$11,IF(G1070=Precios!$FB$12,Precios!$FC$12,IF(G1070=Precios!$FB$1190,Precios!$FC$1190,IF(G1070=Precios!$FB$14,Precios!$FC$14,IF(G1070=Precios!$FB$15,Precios!$FC$15,IF(G1070=Precios!$FB$16,Precios!$FC$16,IF(G1070=Precios!$FB$17,Precios!$FC$17,IF(G1070=Precios!$FB$18,Precios!$FC$18,0)))))))))))))))</f>
        <v>0</v>
      </c>
      <c r="J1070" s="230"/>
      <c r="K1070" s="233">
        <f>+IF(J1070=1,I1070,IF(J1070=2,I1070*(1-Precios!$FH$3),0))</f>
        <v>0</v>
      </c>
      <c r="L1070" s="233">
        <f t="shared" si="73"/>
        <v>0</v>
      </c>
      <c r="M1070" s="259">
        <f>+SUM(L1070:L1074)</f>
        <v>0</v>
      </c>
      <c r="N1070" s="260">
        <f>+M1070+P1070+R1070+S1070</f>
        <v>0</v>
      </c>
      <c r="O1070" s="261">
        <f>+IF(J1070=1,N1070*$O$1009,0)</f>
        <v>0</v>
      </c>
      <c r="P1070" s="262"/>
      <c r="Q1070" s="263">
        <f>+N1070-SUM(O1070:P1070)</f>
        <v>0</v>
      </c>
      <c r="R1070" s="262"/>
      <c r="S1070" s="262"/>
      <c r="T1070" s="262"/>
      <c r="U1070" s="264" t="e">
        <f>+(+O1070+#REF!)/M1070</f>
        <v>#REF!</v>
      </c>
      <c r="V1070" s="265">
        <f>+Q1070-SUM(R1070:T1070)</f>
        <v>0</v>
      </c>
      <c r="W1070" s="266">
        <f>IF(J1070=2,V1070,0)</f>
        <v>0</v>
      </c>
      <c r="X1070" s="267">
        <f>IF(J1070=1,V1070,0)</f>
        <v>0</v>
      </c>
      <c r="Y1070" s="268">
        <f>IF(G1070=Precios!$FB$4,Precios!$FE$4,IF(G1070=Precios!$FB$5,Precios!$FE$5,IF(G1070=Precios!$FB$6,Precios!$FE$6,IF(G1070=Precios!$FB$7,Precios!$FE$7,IF(G1070=Precios!$FB$8,Precios!$FE$8,IF(G1070=Precios!$FB$9,Precios!$FE$9,IF(G1070=Precios!$FB$10,Precios!$FE$10,IF(G1070=Precios!$FB$11,Precios!$FE$11,IF(G1070=Precios!$FB$12,Precios!$FE$12,IF(G1070=Precios!$FB$1190,Precios!$FE$1190,IF(G1070=Precios!$FB$14,Precios!$FE$14,IF(G1070=Precios!$FB$15,Precios!$FE$15,IF(G1070=Precios!$FB$16,Precios!$FE$16,IF(G1070=Precios!$FB$17,Precios!$FE$17,IF(G1070=Precios!$FB$18,Precios!$FE$18,0)))))))))))))))*H1070</f>
        <v>0</v>
      </c>
      <c r="Z1070" s="269">
        <f>+V1070-SUM(Y1070:Y1074)</f>
        <v>0</v>
      </c>
      <c r="AA1070" s="270" t="e">
        <f>+Z1070/M1070</f>
        <v>#DIV/0!</v>
      </c>
    </row>
    <row r="1071" spans="1:27" x14ac:dyDescent="0.25">
      <c r="A1071" s="234"/>
      <c r="B1071" s="40"/>
      <c r="C1071" s="41"/>
      <c r="D1071" s="42"/>
      <c r="E1071" s="42"/>
      <c r="F1071" s="42"/>
      <c r="G1071" s="48"/>
      <c r="H1071" s="50"/>
      <c r="I1071" s="168">
        <f>IF(G1071=Precios!$FB$4,Precios!$FC$4,IF(G1071=Precios!$FB$5,Precios!$FC$5,IF(G1071=Precios!$FB$6,Precios!$FC$6,IF(G1071=Precios!$FB$7,Precios!$FC$7,IF(G1071=Precios!$FB$8,Precios!$FC$8,IF(G1071=Precios!$FB$9,Precios!$FC$9,IF(G1071=Precios!$FB$10,Precios!$FC$10,IF(G1071=Precios!$FB$11,Precios!$FC$11,IF(G1071=Precios!$FB$12,Precios!$FC$12,IF(G1071=Precios!$FB$1190,Precios!$FC$1190,IF(G1071=Precios!$FB$14,Precios!$FC$14,IF(G1071=Precios!$FB$15,Precios!$FC$15,IF(G1071=Precios!$FB$16,Precios!$FC$16,IF(G1071=Precios!$FB$17,Precios!$FC$17,IF(G1071=Precios!$FB$18,Precios!$FC$18,0)))))))))))))))</f>
        <v>0</v>
      </c>
      <c r="J1071" s="50"/>
      <c r="K1071" s="169">
        <f>+IF(J1071=1,I1071,IF(J1071=2,I1071*(1-Precios!$FH$3),0))</f>
        <v>0</v>
      </c>
      <c r="L1071" s="169">
        <f t="shared" si="73"/>
        <v>0</v>
      </c>
      <c r="M1071" s="49"/>
      <c r="N1071" s="43"/>
      <c r="O1071" s="43"/>
      <c r="P1071" s="43"/>
      <c r="Q1071" s="43"/>
      <c r="R1071" s="43"/>
      <c r="S1071" s="43"/>
      <c r="T1071" s="43"/>
      <c r="U1071" s="91"/>
      <c r="V1071" s="43"/>
      <c r="W1071" s="43"/>
      <c r="X1071" s="43"/>
      <c r="Y1071" s="38">
        <f>IF(G1071=Precios!$FB$4,Precios!$FE$4,IF(G1071=Precios!$FB$5,Precios!$FE$5,IF(G1071=Precios!$FB$6,Precios!$FE$6,IF(G1071=Precios!$FB$7,Precios!$FE$7,IF(G1071=Precios!$FB$8,Precios!$FE$8,IF(G1071=Precios!$FB$9,Precios!$FE$9,IF(G1071=Precios!$FB$10,Precios!$FE$10,IF(G1071=Precios!$FB$11,Precios!$FE$11,IF(G1071=Precios!$FB$12,Precios!$FE$12,IF(G1071=Precios!$FB$1190,Precios!$FE$1190,IF(G1071=Precios!$FB$14,Precios!$FE$14,IF(G1071=Precios!$FB$15,Precios!$FE$15,IF(G1071=Precios!$FB$16,Precios!$FE$16,IF(G1071=Precios!$FB$17,Precios!$FE$17,IF(G1071=Precios!$FB$18,Precios!$FE$18,0)))))))))))))))*H1071</f>
        <v>0</v>
      </c>
      <c r="Z1071" s="46"/>
      <c r="AA1071" s="271"/>
    </row>
    <row r="1072" spans="1:27" x14ac:dyDescent="0.25">
      <c r="A1072" s="234"/>
      <c r="B1072" s="40"/>
      <c r="C1072" s="41"/>
      <c r="D1072" s="42"/>
      <c r="E1072" s="42"/>
      <c r="F1072" s="42"/>
      <c r="G1072" s="48"/>
      <c r="H1072" s="50"/>
      <c r="I1072" s="168">
        <f>IF(G1072=Precios!$FB$4,Precios!$FC$4,IF(G1072=Precios!$FB$5,Precios!$FC$5,IF(G1072=Precios!$FB$6,Precios!$FC$6,IF(G1072=Precios!$FB$7,Precios!$FC$7,IF(G1072=Precios!$FB$8,Precios!$FC$8,IF(G1072=Precios!$FB$9,Precios!$FC$9,IF(G1072=Precios!$FB$10,Precios!$FC$10,IF(G1072=Precios!$FB$11,Precios!$FC$11,IF(G1072=Precios!$FB$12,Precios!$FC$12,IF(G1072=Precios!$FB$1190,Precios!$FC$1190,IF(G1072=Precios!$FB$14,Precios!$FC$14,IF(G1072=Precios!$FB$15,Precios!$FC$15,IF(G1072=Precios!$FB$16,Precios!$FC$16,IF(G1072=Precios!$FB$17,Precios!$FC$17,IF(G1072=Precios!$FB$18,Precios!$FC$18,0)))))))))))))))</f>
        <v>0</v>
      </c>
      <c r="J1072" s="50"/>
      <c r="K1072" s="169">
        <f>+IF(J1072=1,I1072,IF(J1072=2,I1072*(1-Precios!$FH$3),0))</f>
        <v>0</v>
      </c>
      <c r="L1072" s="169">
        <f t="shared" si="73"/>
        <v>0</v>
      </c>
      <c r="M1072" s="49"/>
      <c r="N1072" s="43"/>
      <c r="O1072" s="43"/>
      <c r="P1072" s="43"/>
      <c r="Q1072" s="43"/>
      <c r="R1072" s="43"/>
      <c r="S1072" s="43"/>
      <c r="T1072" s="43"/>
      <c r="U1072" s="91"/>
      <c r="V1072" s="43"/>
      <c r="W1072" s="43"/>
      <c r="X1072" s="43"/>
      <c r="Y1072" s="38">
        <f>IF(G1072=Precios!$FB$4,Precios!$FE$4,IF(G1072=Precios!$FB$5,Precios!$FE$5,IF(G1072=Precios!$FB$6,Precios!$FE$6,IF(G1072=Precios!$FB$7,Precios!$FE$7,IF(G1072=Precios!$FB$8,Precios!$FE$8,IF(G1072=Precios!$FB$9,Precios!$FE$9,IF(G1072=Precios!$FB$10,Precios!$FE$10,IF(G1072=Precios!$FB$11,Precios!$FE$11,IF(G1072=Precios!$FB$12,Precios!$FE$12,IF(G1072=Precios!$FB$1190,Precios!$FE$1190,IF(G1072=Precios!$FB$14,Precios!$FE$14,IF(G1072=Precios!$FB$15,Precios!$FE$15,IF(G1072=Precios!$FB$16,Precios!$FE$16,IF(G1072=Precios!$FB$17,Precios!$FE$17,IF(G1072=Precios!$FB$18,Precios!$FE$18,0)))))))))))))))*H1072</f>
        <v>0</v>
      </c>
      <c r="Z1072" s="46"/>
      <c r="AA1072" s="271"/>
    </row>
    <row r="1073" spans="1:27" x14ac:dyDescent="0.25">
      <c r="A1073" s="234"/>
      <c r="B1073" s="40"/>
      <c r="C1073" s="41"/>
      <c r="D1073" s="42"/>
      <c r="E1073" s="42"/>
      <c r="F1073" s="42"/>
      <c r="G1073" s="48"/>
      <c r="H1073" s="50"/>
      <c r="I1073" s="168">
        <f>IF(G1073=Precios!$FB$4,Precios!$FC$4,IF(G1073=Precios!$FB$5,Precios!$FC$5,IF(G1073=Precios!$FB$6,Precios!$FC$6,IF(G1073=Precios!$FB$7,Precios!$FC$7,IF(G1073=Precios!$FB$8,Precios!$FC$8,IF(G1073=Precios!$FB$9,Precios!$FC$9,IF(G1073=Precios!$FB$10,Precios!$FC$10,IF(G1073=Precios!$FB$11,Precios!$FC$11,IF(G1073=Precios!$FB$12,Precios!$FC$12,IF(G1073=Precios!$FB$1190,Precios!$FC$1190,IF(G1073=Precios!$FB$14,Precios!$FC$14,IF(G1073=Precios!$FB$15,Precios!$FC$15,IF(G1073=Precios!$FB$16,Precios!$FC$16,IF(G1073=Precios!$FB$17,Precios!$FC$17,IF(G1073=Precios!$FB$18,Precios!$FC$18,0)))))))))))))))</f>
        <v>0</v>
      </c>
      <c r="J1073" s="50"/>
      <c r="K1073" s="169">
        <f>+IF(J1073=1,I1073,IF(J1073=2,I1073*(1-Precios!$FH$3),0))</f>
        <v>0</v>
      </c>
      <c r="L1073" s="169">
        <f t="shared" si="73"/>
        <v>0</v>
      </c>
      <c r="M1073" s="49"/>
      <c r="N1073" s="43"/>
      <c r="O1073" s="43"/>
      <c r="P1073" s="43"/>
      <c r="Q1073" s="43"/>
      <c r="R1073" s="43"/>
      <c r="S1073" s="43"/>
      <c r="T1073" s="43"/>
      <c r="U1073" s="91"/>
      <c r="V1073" s="43"/>
      <c r="W1073" s="43"/>
      <c r="X1073" s="43"/>
      <c r="Y1073" s="38">
        <f>IF(G1073=Precios!$FB$4,Precios!$FE$4,IF(G1073=Precios!$FB$5,Precios!$FE$5,IF(G1073=Precios!$FB$6,Precios!$FE$6,IF(G1073=Precios!$FB$7,Precios!$FE$7,IF(G1073=Precios!$FB$8,Precios!$FE$8,IF(G1073=Precios!$FB$9,Precios!$FE$9,IF(G1073=Precios!$FB$10,Precios!$FE$10,IF(G1073=Precios!$FB$11,Precios!$FE$11,IF(G1073=Precios!$FB$12,Precios!$FE$12,IF(G1073=Precios!$FB$1190,Precios!$FE$1190,IF(G1073=Precios!$FB$14,Precios!$FE$14,IF(G1073=Precios!$FB$15,Precios!$FE$15,IF(G1073=Precios!$FB$16,Precios!$FE$16,IF(G1073=Precios!$FB$17,Precios!$FE$17,IF(G1073=Precios!$FB$18,Precios!$FE$18,0)))))))))))))))*H1073</f>
        <v>0</v>
      </c>
      <c r="Z1073" s="46"/>
      <c r="AA1073" s="271"/>
    </row>
    <row r="1074" spans="1:27" ht="15.75" thickBot="1" x14ac:dyDescent="0.3">
      <c r="A1074" s="236"/>
      <c r="B1074" s="237"/>
      <c r="C1074" s="247"/>
      <c r="D1074" s="239"/>
      <c r="E1074" s="239"/>
      <c r="F1074" s="239"/>
      <c r="G1074" s="240"/>
      <c r="H1074" s="241"/>
      <c r="I1074" s="242">
        <f>IF(G1074=Precios!$FB$4,Precios!$FC$4,IF(G1074=Precios!$FB$5,Precios!$FC$5,IF(G1074=Precios!$FB$6,Precios!$FC$6,IF(G1074=Precios!$FB$7,Precios!$FC$7,IF(G1074=Precios!$FB$8,Precios!$FC$8,IF(G1074=Precios!$FB$9,Precios!$FC$9,IF(G1074=Precios!$FB$10,Precios!$FC$10,IF(G1074=Precios!$FB$11,Precios!$FC$11,IF(G1074=Precios!$FB$12,Precios!$FC$12,IF(G1074=Precios!$FB$1190,Precios!$FC$1190,IF(G1074=Precios!$FB$14,Precios!$FC$14,IF(G1074=Precios!$FB$15,Precios!$FC$15,IF(G1074=Precios!$FB$16,Precios!$FC$16,IF(G1074=Precios!$FB$17,Precios!$FC$17,IF(G1074=Precios!$FB$18,Precios!$FC$18,0)))))))))))))))</f>
        <v>0</v>
      </c>
      <c r="J1074" s="241"/>
      <c r="K1074" s="243">
        <f>+IF(J1074=1,I1074,IF(J1074=2,I1074*(1-Precios!$FH$3),0))</f>
        <v>0</v>
      </c>
      <c r="L1074" s="243">
        <f t="shared" si="73"/>
        <v>0</v>
      </c>
      <c r="M1074" s="272"/>
      <c r="N1074" s="273"/>
      <c r="O1074" s="273"/>
      <c r="P1074" s="273"/>
      <c r="Q1074" s="273"/>
      <c r="R1074" s="273"/>
      <c r="S1074" s="273"/>
      <c r="T1074" s="273"/>
      <c r="U1074" s="274"/>
      <c r="V1074" s="273"/>
      <c r="W1074" s="273"/>
      <c r="X1074" s="273"/>
      <c r="Y1074" s="281">
        <f>IF(G1074=Precios!$FB$4,Precios!$FE$4,IF(G1074=Precios!$FB$5,Precios!$FE$5,IF(G1074=Precios!$FB$6,Precios!$FE$6,IF(G1074=Precios!$FB$7,Precios!$FE$7,IF(G1074=Precios!$FB$8,Precios!$FE$8,IF(G1074=Precios!$FB$9,Precios!$FE$9,IF(G1074=Precios!$FB$10,Precios!$FE$10,IF(G1074=Precios!$FB$11,Precios!$FE$11,IF(G1074=Precios!$FB$12,Precios!$FE$12,IF(G1074=Precios!$FB$1190,Precios!$FE$1190,IF(G1074=Precios!$FB$14,Precios!$FE$14,IF(G1074=Precios!$FB$15,Precios!$FE$15,IF(G1074=Precios!$FB$16,Precios!$FE$16,IF(G1074=Precios!$FB$17,Precios!$FE$17,IF(G1074=Precios!$FB$18,Precios!$FE$18,0)))))))))))))))*H1074</f>
        <v>0</v>
      </c>
      <c r="Z1074" s="275"/>
      <c r="AA1074" s="276"/>
    </row>
    <row r="1075" spans="1:27" x14ac:dyDescent="0.25">
      <c r="A1075" s="225"/>
      <c r="B1075" s="226"/>
      <c r="C1075" s="227"/>
      <c r="D1075" s="228"/>
      <c r="E1075" s="228"/>
      <c r="F1075" s="228"/>
      <c r="G1075" s="230"/>
      <c r="H1075" s="231"/>
      <c r="I1075" s="232">
        <f>IF(G1075=Precios!$FB$4,Precios!$FC$4,IF(G1075=Precios!$FB$5,Precios!$FC$5,IF(G1075=Precios!$FB$6,Precios!$FC$6,IF(G1075=Precios!$FB$7,Precios!$FC$7,IF(G1075=Precios!$FB$8,Precios!$FC$8,IF(G1075=Precios!$FB$9,Precios!$FC$9,IF(G1075=Precios!$FB$10,Precios!$FC$10,IF(G1075=Precios!$FB$11,Precios!$FC$11,IF(G1075=Precios!$FB$12,Precios!$FC$12,IF(G1075=Precios!$FB$1190,Precios!$FC$1190,IF(G1075=Precios!$FB$14,Precios!$FC$14,IF(G1075=Precios!$FB$15,Precios!$FC$15,IF(G1075=Precios!$FB$16,Precios!$FC$16,IF(G1075=Precios!$FB$17,Precios!$FC$17,IF(G1075=Precios!$FB$18,Precios!$FC$18,0)))))))))))))))</f>
        <v>0</v>
      </c>
      <c r="J1075" s="230"/>
      <c r="K1075" s="233">
        <f>+IF(J1075=1,I1075,IF(J1075=2,I1075*(1-Precios!$FH$3),0))</f>
        <v>0</v>
      </c>
      <c r="L1075" s="233">
        <f t="shared" si="71"/>
        <v>0</v>
      </c>
      <c r="M1075" s="259">
        <f>+SUM(L1075:L1079)</f>
        <v>0</v>
      </c>
      <c r="N1075" s="260">
        <f>+M1075+P1075+R1075+S1075</f>
        <v>0</v>
      </c>
      <c r="O1075" s="261">
        <f>+IF(J1075=1,N1075*$O$1009,0)</f>
        <v>0</v>
      </c>
      <c r="P1075" s="262"/>
      <c r="Q1075" s="263">
        <f>+N1075-SUM(O1075:P1075)</f>
        <v>0</v>
      </c>
      <c r="R1075" s="262"/>
      <c r="S1075" s="262"/>
      <c r="T1075" s="262"/>
      <c r="U1075" s="264" t="e">
        <f>+(+O1075+#REF!)/M1075</f>
        <v>#REF!</v>
      </c>
      <c r="V1075" s="265">
        <f>+Q1075-SUM(R1075:T1075)</f>
        <v>0</v>
      </c>
      <c r="W1075" s="266">
        <f>IF(J1075=2,V1075,0)</f>
        <v>0</v>
      </c>
      <c r="X1075" s="267">
        <f>IF(J1075=1,V1075,0)</f>
        <v>0</v>
      </c>
      <c r="Y1075" s="268">
        <f>IF(G1075=Precios!$FB$4,Precios!$FE$4,IF(G1075=Precios!$FB$5,Precios!$FE$5,IF(G1075=Precios!$FB$6,Precios!$FE$6,IF(G1075=Precios!$FB$7,Precios!$FE$7,IF(G1075=Precios!$FB$8,Precios!$FE$8,IF(G1075=Precios!$FB$9,Precios!$FE$9,IF(G1075=Precios!$FB$10,Precios!$FE$10,IF(G1075=Precios!$FB$11,Precios!$FE$11,IF(G1075=Precios!$FB$12,Precios!$FE$12,IF(G1075=Precios!$FB$1190,Precios!$FE$1190,IF(G1075=Precios!$FB$14,Precios!$FE$14,IF(G1075=Precios!$FB$15,Precios!$FE$15,IF(G1075=Precios!$FB$16,Precios!$FE$16,IF(G1075=Precios!$FB$17,Precios!$FE$17,IF(G1075=Precios!$FB$18,Precios!$FE$18,0)))))))))))))))*H1075</f>
        <v>0</v>
      </c>
      <c r="Z1075" s="269">
        <f>+V1075-SUM(Y1075:Y1079)</f>
        <v>0</v>
      </c>
      <c r="AA1075" s="270" t="e">
        <f>+Z1075/M1075</f>
        <v>#DIV/0!</v>
      </c>
    </row>
    <row r="1076" spans="1:27" x14ac:dyDescent="0.25">
      <c r="A1076" s="234"/>
      <c r="B1076" s="40"/>
      <c r="C1076" s="41"/>
      <c r="D1076" s="42"/>
      <c r="E1076" s="42"/>
      <c r="F1076" s="42"/>
      <c r="G1076" s="48"/>
      <c r="H1076" s="50"/>
      <c r="I1076" s="168">
        <f>IF(G1076=Precios!$FB$4,Precios!$FC$4,IF(G1076=Precios!$FB$5,Precios!$FC$5,IF(G1076=Precios!$FB$6,Precios!$FC$6,IF(G1076=Precios!$FB$7,Precios!$FC$7,IF(G1076=Precios!$FB$8,Precios!$FC$8,IF(G1076=Precios!$FB$9,Precios!$FC$9,IF(G1076=Precios!$FB$10,Precios!$FC$10,IF(G1076=Precios!$FB$11,Precios!$FC$11,IF(G1076=Precios!$FB$12,Precios!$FC$12,IF(G1076=Precios!$FB$1190,Precios!$FC$1190,IF(G1076=Precios!$FB$14,Precios!$FC$14,IF(G1076=Precios!$FB$15,Precios!$FC$15,IF(G1076=Precios!$FB$16,Precios!$FC$16,IF(G1076=Precios!$FB$17,Precios!$FC$17,IF(G1076=Precios!$FB$18,Precios!$FC$18,0)))))))))))))))</f>
        <v>0</v>
      </c>
      <c r="J1076" s="50"/>
      <c r="K1076" s="169">
        <f>+IF(J1076=1,I1076,IF(J1076=2,I1076*(1-Precios!$FH$3),0))</f>
        <v>0</v>
      </c>
      <c r="L1076" s="169">
        <f t="shared" si="71"/>
        <v>0</v>
      </c>
      <c r="M1076" s="49"/>
      <c r="N1076" s="43"/>
      <c r="O1076" s="43"/>
      <c r="P1076" s="43"/>
      <c r="Q1076" s="43"/>
      <c r="R1076" s="43"/>
      <c r="S1076" s="43"/>
      <c r="T1076" s="43"/>
      <c r="U1076" s="91"/>
      <c r="V1076" s="43"/>
      <c r="W1076" s="43"/>
      <c r="X1076" s="43"/>
      <c r="Y1076" s="38">
        <f>IF(G1076=Precios!$FB$4,Precios!$FE$4,IF(G1076=Precios!$FB$5,Precios!$FE$5,IF(G1076=Precios!$FB$6,Precios!$FE$6,IF(G1076=Precios!$FB$7,Precios!$FE$7,IF(G1076=Precios!$FB$8,Precios!$FE$8,IF(G1076=Precios!$FB$9,Precios!$FE$9,IF(G1076=Precios!$FB$10,Precios!$FE$10,IF(G1076=Precios!$FB$11,Precios!$FE$11,IF(G1076=Precios!$FB$12,Precios!$FE$12,IF(G1076=Precios!$FB$1190,Precios!$FE$1190,IF(G1076=Precios!$FB$14,Precios!$FE$14,IF(G1076=Precios!$FB$15,Precios!$FE$15,IF(G1076=Precios!$FB$16,Precios!$FE$16,IF(G1076=Precios!$FB$17,Precios!$FE$17,IF(G1076=Precios!$FB$18,Precios!$FE$18,0)))))))))))))))*H1076</f>
        <v>0</v>
      </c>
      <c r="Z1076" s="46"/>
      <c r="AA1076" s="271"/>
    </row>
    <row r="1077" spans="1:27" x14ac:dyDescent="0.25">
      <c r="A1077" s="234"/>
      <c r="B1077" s="40"/>
      <c r="C1077" s="41"/>
      <c r="D1077" s="42"/>
      <c r="E1077" s="42"/>
      <c r="F1077" s="42"/>
      <c r="G1077" s="48"/>
      <c r="H1077" s="50"/>
      <c r="I1077" s="168">
        <f>IF(G1077=Precios!$FB$4,Precios!$FC$4,IF(G1077=Precios!$FB$5,Precios!$FC$5,IF(G1077=Precios!$FB$6,Precios!$FC$6,IF(G1077=Precios!$FB$7,Precios!$FC$7,IF(G1077=Precios!$FB$8,Precios!$FC$8,IF(G1077=Precios!$FB$9,Precios!$FC$9,IF(G1077=Precios!$FB$10,Precios!$FC$10,IF(G1077=Precios!$FB$11,Precios!$FC$11,IF(G1077=Precios!$FB$12,Precios!$FC$12,IF(G1077=Precios!$FB$1190,Precios!$FC$1190,IF(G1077=Precios!$FB$14,Precios!$FC$14,IF(G1077=Precios!$FB$15,Precios!$FC$15,IF(G1077=Precios!$FB$16,Precios!$FC$16,IF(G1077=Precios!$FB$17,Precios!$FC$17,IF(G1077=Precios!$FB$18,Precios!$FC$18,0)))))))))))))))</f>
        <v>0</v>
      </c>
      <c r="J1077" s="50"/>
      <c r="K1077" s="169">
        <f>+IF(J1077=1,I1077,IF(J1077=2,I1077*(1-Precios!$FH$3),0))</f>
        <v>0</v>
      </c>
      <c r="L1077" s="169">
        <f t="shared" si="71"/>
        <v>0</v>
      </c>
      <c r="M1077" s="49"/>
      <c r="N1077" s="43"/>
      <c r="O1077" s="43"/>
      <c r="P1077" s="43"/>
      <c r="Q1077" s="43"/>
      <c r="R1077" s="43"/>
      <c r="S1077" s="43"/>
      <c r="T1077" s="43"/>
      <c r="U1077" s="91"/>
      <c r="V1077" s="43"/>
      <c r="W1077" s="43"/>
      <c r="X1077" s="43"/>
      <c r="Y1077" s="38">
        <f>IF(G1077=Precios!$FB$4,Precios!$FE$4,IF(G1077=Precios!$FB$5,Precios!$FE$5,IF(G1077=Precios!$FB$6,Precios!$FE$6,IF(G1077=Precios!$FB$7,Precios!$FE$7,IF(G1077=Precios!$FB$8,Precios!$FE$8,IF(G1077=Precios!$FB$9,Precios!$FE$9,IF(G1077=Precios!$FB$10,Precios!$FE$10,IF(G1077=Precios!$FB$11,Precios!$FE$11,IF(G1077=Precios!$FB$12,Precios!$FE$12,IF(G1077=Precios!$FB$1190,Precios!$FE$1190,IF(G1077=Precios!$FB$14,Precios!$FE$14,IF(G1077=Precios!$FB$15,Precios!$FE$15,IF(G1077=Precios!$FB$16,Precios!$FE$16,IF(G1077=Precios!$FB$17,Precios!$FE$17,IF(G1077=Precios!$FB$18,Precios!$FE$18,0)))))))))))))))*H1077</f>
        <v>0</v>
      </c>
      <c r="Z1077" s="46"/>
      <c r="AA1077" s="271"/>
    </row>
    <row r="1078" spans="1:27" x14ac:dyDescent="0.25">
      <c r="A1078" s="234"/>
      <c r="B1078" s="40"/>
      <c r="C1078" s="41"/>
      <c r="D1078" s="42"/>
      <c r="E1078" s="42"/>
      <c r="F1078" s="42"/>
      <c r="G1078" s="48"/>
      <c r="H1078" s="50"/>
      <c r="I1078" s="168">
        <f>IF(G1078=Precios!$FB$4,Precios!$FC$4,IF(G1078=Precios!$FB$5,Precios!$FC$5,IF(G1078=Precios!$FB$6,Precios!$FC$6,IF(G1078=Precios!$FB$7,Precios!$FC$7,IF(G1078=Precios!$FB$8,Precios!$FC$8,IF(G1078=Precios!$FB$9,Precios!$FC$9,IF(G1078=Precios!$FB$10,Precios!$FC$10,IF(G1078=Precios!$FB$11,Precios!$FC$11,IF(G1078=Precios!$FB$12,Precios!$FC$12,IF(G1078=Precios!$FB$1190,Precios!$FC$1190,IF(G1078=Precios!$FB$14,Precios!$FC$14,IF(G1078=Precios!$FB$15,Precios!$FC$15,IF(G1078=Precios!$FB$16,Precios!$FC$16,IF(G1078=Precios!$FB$17,Precios!$FC$17,IF(G1078=Precios!$FB$18,Precios!$FC$18,0)))))))))))))))</f>
        <v>0</v>
      </c>
      <c r="J1078" s="50"/>
      <c r="K1078" s="169">
        <f>+IF(J1078=1,I1078,IF(J1078=2,I1078*(1-Precios!$FH$3),0))</f>
        <v>0</v>
      </c>
      <c r="L1078" s="169">
        <f t="shared" si="71"/>
        <v>0</v>
      </c>
      <c r="M1078" s="49"/>
      <c r="N1078" s="43"/>
      <c r="O1078" s="43"/>
      <c r="P1078" s="43"/>
      <c r="Q1078" s="43"/>
      <c r="R1078" s="43"/>
      <c r="S1078" s="43"/>
      <c r="T1078" s="43"/>
      <c r="U1078" s="91"/>
      <c r="V1078" s="43"/>
      <c r="W1078" s="43"/>
      <c r="X1078" s="43"/>
      <c r="Y1078" s="38">
        <f>IF(G1078=Precios!$FB$4,Precios!$FE$4,IF(G1078=Precios!$FB$5,Precios!$FE$5,IF(G1078=Precios!$FB$6,Precios!$FE$6,IF(G1078=Precios!$FB$7,Precios!$FE$7,IF(G1078=Precios!$FB$8,Precios!$FE$8,IF(G1078=Precios!$FB$9,Precios!$FE$9,IF(G1078=Precios!$FB$10,Precios!$FE$10,IF(G1078=Precios!$FB$11,Precios!$FE$11,IF(G1078=Precios!$FB$12,Precios!$FE$12,IF(G1078=Precios!$FB$1190,Precios!$FE$1190,IF(G1078=Precios!$FB$14,Precios!$FE$14,IF(G1078=Precios!$FB$15,Precios!$FE$15,IF(G1078=Precios!$FB$16,Precios!$FE$16,IF(G1078=Precios!$FB$17,Precios!$FE$17,IF(G1078=Precios!$FB$18,Precios!$FE$18,0)))))))))))))))*H1078</f>
        <v>0</v>
      </c>
      <c r="Z1078" s="46"/>
      <c r="AA1078" s="271"/>
    </row>
    <row r="1079" spans="1:27" ht="15.75" thickBot="1" x14ac:dyDescent="0.3">
      <c r="A1079" s="236"/>
      <c r="B1079" s="237"/>
      <c r="C1079" s="247"/>
      <c r="D1079" s="239"/>
      <c r="E1079" s="239"/>
      <c r="F1079" s="239"/>
      <c r="G1079" s="240"/>
      <c r="H1079" s="241"/>
      <c r="I1079" s="242">
        <f>IF(G1079=Precios!$FB$4,Precios!$FC$4,IF(G1079=Precios!$FB$5,Precios!$FC$5,IF(G1079=Precios!$FB$6,Precios!$FC$6,IF(G1079=Precios!$FB$7,Precios!$FC$7,IF(G1079=Precios!$FB$8,Precios!$FC$8,IF(G1079=Precios!$FB$9,Precios!$FC$9,IF(G1079=Precios!$FB$10,Precios!$FC$10,IF(G1079=Precios!$FB$11,Precios!$FC$11,IF(G1079=Precios!$FB$12,Precios!$FC$12,IF(G1079=Precios!$FB$1190,Precios!$FC$1190,IF(G1079=Precios!$FB$14,Precios!$FC$14,IF(G1079=Precios!$FB$15,Precios!$FC$15,IF(G1079=Precios!$FB$16,Precios!$FC$16,IF(G1079=Precios!$FB$17,Precios!$FC$17,IF(G1079=Precios!$FB$18,Precios!$FC$18,0)))))))))))))))</f>
        <v>0</v>
      </c>
      <c r="J1079" s="241"/>
      <c r="K1079" s="243">
        <f>+IF(J1079=1,I1079,IF(J1079=2,I1079*(1-Precios!$FH$3),0))</f>
        <v>0</v>
      </c>
      <c r="L1079" s="243">
        <f t="shared" si="71"/>
        <v>0</v>
      </c>
      <c r="M1079" s="272"/>
      <c r="N1079" s="273"/>
      <c r="O1079" s="273"/>
      <c r="P1079" s="273"/>
      <c r="Q1079" s="273"/>
      <c r="R1079" s="273"/>
      <c r="S1079" s="273"/>
      <c r="T1079" s="273"/>
      <c r="U1079" s="274"/>
      <c r="V1079" s="273"/>
      <c r="W1079" s="273"/>
      <c r="X1079" s="273"/>
      <c r="Y1079" s="281">
        <f>IF(G1079=Precios!$FB$4,Precios!$FE$4,IF(G1079=Precios!$FB$5,Precios!$FE$5,IF(G1079=Precios!$FB$6,Precios!$FE$6,IF(G1079=Precios!$FB$7,Precios!$FE$7,IF(G1079=Precios!$FB$8,Precios!$FE$8,IF(G1079=Precios!$FB$9,Precios!$FE$9,IF(G1079=Precios!$FB$10,Precios!$FE$10,IF(G1079=Precios!$FB$11,Precios!$FE$11,IF(G1079=Precios!$FB$12,Precios!$FE$12,IF(G1079=Precios!$FB$1190,Precios!$FE$1190,IF(G1079=Precios!$FB$14,Precios!$FE$14,IF(G1079=Precios!$FB$15,Precios!$FE$15,IF(G1079=Precios!$FB$16,Precios!$FE$16,IF(G1079=Precios!$FB$17,Precios!$FE$17,IF(G1079=Precios!$FB$18,Precios!$FE$18,0)))))))))))))))*H1079</f>
        <v>0</v>
      </c>
      <c r="Z1079" s="275"/>
      <c r="AA1079" s="276"/>
    </row>
    <row r="1080" spans="1:27" x14ac:dyDescent="0.25">
      <c r="A1080" s="225"/>
      <c r="B1080" s="226"/>
      <c r="C1080" s="227"/>
      <c r="D1080" s="228"/>
      <c r="E1080" s="228"/>
      <c r="F1080" s="228"/>
      <c r="G1080" s="230"/>
      <c r="H1080" s="231"/>
      <c r="I1080" s="232">
        <f>IF(G1080=Precios!$FB$4,Precios!$FC$4,IF(G1080=Precios!$FB$5,Precios!$FC$5,IF(G1080=Precios!$FB$6,Precios!$FC$6,IF(G1080=Precios!$FB$7,Precios!$FC$7,IF(G1080=Precios!$FB$8,Precios!$FC$8,IF(G1080=Precios!$FB$9,Precios!$FC$9,IF(G1080=Precios!$FB$10,Precios!$FC$10,IF(G1080=Precios!$FB$11,Precios!$FC$11,IF(G1080=Precios!$FB$12,Precios!$FC$12,IF(G1080=Precios!$FB$1190,Precios!$FC$1190,IF(G1080=Precios!$FB$14,Precios!$FC$14,IF(G1080=Precios!$FB$15,Precios!$FC$15,IF(G1080=Precios!$FB$16,Precios!$FC$16,IF(G1080=Precios!$FB$17,Precios!$FC$17,IF(G1080=Precios!$FB$18,Precios!$FC$18,0)))))))))))))))</f>
        <v>0</v>
      </c>
      <c r="J1080" s="230"/>
      <c r="K1080" s="233">
        <f>+IF(J1080=1,I1080,IF(J1080=2,I1080*(1-Precios!$FH$3),0))</f>
        <v>0</v>
      </c>
      <c r="L1080" s="233">
        <f t="shared" si="71"/>
        <v>0</v>
      </c>
      <c r="M1080" s="259">
        <f>+SUM(L1080:L1084)</f>
        <v>0</v>
      </c>
      <c r="N1080" s="260">
        <f>+M1080+P1080+R1080+S1080</f>
        <v>0</v>
      </c>
      <c r="O1080" s="261">
        <f>+IF(J1080=1,N1080*$O$1009,0)</f>
        <v>0</v>
      </c>
      <c r="P1080" s="262"/>
      <c r="Q1080" s="263">
        <f>+N1080-SUM(O1080:P1080)</f>
        <v>0</v>
      </c>
      <c r="R1080" s="262"/>
      <c r="S1080" s="262"/>
      <c r="T1080" s="262"/>
      <c r="U1080" s="264" t="e">
        <f>+(+O1080+#REF!)/M1080</f>
        <v>#REF!</v>
      </c>
      <c r="V1080" s="265">
        <f>+Q1080-SUM(R1080:T1080)</f>
        <v>0</v>
      </c>
      <c r="W1080" s="266">
        <f>IF(J1080=2,V1080,0)</f>
        <v>0</v>
      </c>
      <c r="X1080" s="267">
        <f>IF(J1080=1,V1080,0)</f>
        <v>0</v>
      </c>
      <c r="Y1080" s="268">
        <f>IF(G1080=Precios!$FB$4,Precios!$FE$4,IF(G1080=Precios!$FB$5,Precios!$FE$5,IF(G1080=Precios!$FB$6,Precios!$FE$6,IF(G1080=Precios!$FB$7,Precios!$FE$7,IF(G1080=Precios!$FB$8,Precios!$FE$8,IF(G1080=Precios!$FB$9,Precios!$FE$9,IF(G1080=Precios!$FB$10,Precios!$FE$10,IF(G1080=Precios!$FB$11,Precios!$FE$11,IF(G1080=Precios!$FB$12,Precios!$FE$12,IF(G1080=Precios!$FB$1190,Precios!$FE$1190,IF(G1080=Precios!$FB$14,Precios!$FE$14,IF(G1080=Precios!$FB$15,Precios!$FE$15,IF(G1080=Precios!$FB$16,Precios!$FE$16,IF(G1080=Precios!$FB$17,Precios!$FE$17,IF(G1080=Precios!$FB$18,Precios!$FE$18,0)))))))))))))))*H1080</f>
        <v>0</v>
      </c>
      <c r="Z1080" s="269">
        <f>+V1080-SUM(Y1080:Y1084)</f>
        <v>0</v>
      </c>
      <c r="AA1080" s="270" t="e">
        <f>+Z1080/M1080</f>
        <v>#DIV/0!</v>
      </c>
    </row>
    <row r="1081" spans="1:27" x14ac:dyDescent="0.25">
      <c r="A1081" s="234"/>
      <c r="B1081" s="40"/>
      <c r="C1081" s="41"/>
      <c r="D1081" s="42"/>
      <c r="E1081" s="42"/>
      <c r="F1081" s="42"/>
      <c r="G1081" s="48"/>
      <c r="H1081" s="50"/>
      <c r="I1081" s="168">
        <f>IF(G1081=Precios!$FB$4,Precios!$FC$4,IF(G1081=Precios!$FB$5,Precios!$FC$5,IF(G1081=Precios!$FB$6,Precios!$FC$6,IF(G1081=Precios!$FB$7,Precios!$FC$7,IF(G1081=Precios!$FB$8,Precios!$FC$8,IF(G1081=Precios!$FB$9,Precios!$FC$9,IF(G1081=Precios!$FB$10,Precios!$FC$10,IF(G1081=Precios!$FB$11,Precios!$FC$11,IF(G1081=Precios!$FB$12,Precios!$FC$12,IF(G1081=Precios!$FB$1190,Precios!$FC$1190,IF(G1081=Precios!$FB$14,Precios!$FC$14,IF(G1081=Precios!$FB$15,Precios!$FC$15,IF(G1081=Precios!$FB$16,Precios!$FC$16,IF(G1081=Precios!$FB$17,Precios!$FC$17,IF(G1081=Precios!$FB$18,Precios!$FC$18,0)))))))))))))))</f>
        <v>0</v>
      </c>
      <c r="J1081" s="50"/>
      <c r="K1081" s="169">
        <f>+IF(J1081=1,I1081,IF(J1081=2,I1081*(1-Precios!$FH$3),0))</f>
        <v>0</v>
      </c>
      <c r="L1081" s="169">
        <f t="shared" si="71"/>
        <v>0</v>
      </c>
      <c r="M1081" s="49"/>
      <c r="N1081" s="43"/>
      <c r="O1081" s="43"/>
      <c r="P1081" s="43"/>
      <c r="Q1081" s="43"/>
      <c r="R1081" s="43"/>
      <c r="S1081" s="43"/>
      <c r="T1081" s="43"/>
      <c r="U1081" s="91"/>
      <c r="V1081" s="43"/>
      <c r="W1081" s="43"/>
      <c r="X1081" s="43"/>
      <c r="Y1081" s="38">
        <f>IF(G1081=Precios!$FB$4,Precios!$FE$4,IF(G1081=Precios!$FB$5,Precios!$FE$5,IF(G1081=Precios!$FB$6,Precios!$FE$6,IF(G1081=Precios!$FB$7,Precios!$FE$7,IF(G1081=Precios!$FB$8,Precios!$FE$8,IF(G1081=Precios!$FB$9,Precios!$FE$9,IF(G1081=Precios!$FB$10,Precios!$FE$10,IF(G1081=Precios!$FB$11,Precios!$FE$11,IF(G1081=Precios!$FB$12,Precios!$FE$12,IF(G1081=Precios!$FB$1190,Precios!$FE$1190,IF(G1081=Precios!$FB$14,Precios!$FE$14,IF(G1081=Precios!$FB$15,Precios!$FE$15,IF(G1081=Precios!$FB$16,Precios!$FE$16,IF(G1081=Precios!$FB$17,Precios!$FE$17,IF(G1081=Precios!$FB$18,Precios!$FE$18,0)))))))))))))))*H1081</f>
        <v>0</v>
      </c>
      <c r="Z1081" s="46"/>
      <c r="AA1081" s="271"/>
    </row>
    <row r="1082" spans="1:27" x14ac:dyDescent="0.25">
      <c r="A1082" s="234"/>
      <c r="B1082" s="40"/>
      <c r="C1082" s="41"/>
      <c r="D1082" s="42"/>
      <c r="E1082" s="42"/>
      <c r="F1082" s="42"/>
      <c r="G1082" s="48"/>
      <c r="H1082" s="50"/>
      <c r="I1082" s="168">
        <f>IF(G1082=Precios!$FB$4,Precios!$FC$4,IF(G1082=Precios!$FB$5,Precios!$FC$5,IF(G1082=Precios!$FB$6,Precios!$FC$6,IF(G1082=Precios!$FB$7,Precios!$FC$7,IF(G1082=Precios!$FB$8,Precios!$FC$8,IF(G1082=Precios!$FB$9,Precios!$FC$9,IF(G1082=Precios!$FB$10,Precios!$FC$10,IF(G1082=Precios!$FB$11,Precios!$FC$11,IF(G1082=Precios!$FB$12,Precios!$FC$12,IF(G1082=Precios!$FB$1190,Precios!$FC$1190,IF(G1082=Precios!$FB$14,Precios!$FC$14,IF(G1082=Precios!$FB$15,Precios!$FC$15,IF(G1082=Precios!$FB$16,Precios!$FC$16,IF(G1082=Precios!$FB$17,Precios!$FC$17,IF(G1082=Precios!$FB$18,Precios!$FC$18,0)))))))))))))))</f>
        <v>0</v>
      </c>
      <c r="J1082" s="50"/>
      <c r="K1082" s="169">
        <f>+IF(J1082=1,I1082,IF(J1082=2,I1082*(1-Precios!$FH$3),0))</f>
        <v>0</v>
      </c>
      <c r="L1082" s="169">
        <f t="shared" si="71"/>
        <v>0</v>
      </c>
      <c r="M1082" s="49"/>
      <c r="N1082" s="43"/>
      <c r="O1082" s="43"/>
      <c r="P1082" s="43"/>
      <c r="Q1082" s="43"/>
      <c r="R1082" s="43"/>
      <c r="S1082" s="43"/>
      <c r="T1082" s="43"/>
      <c r="U1082" s="91"/>
      <c r="V1082" s="43"/>
      <c r="W1082" s="43"/>
      <c r="X1082" s="43"/>
      <c r="Y1082" s="38">
        <f>IF(G1082=Precios!$FB$4,Precios!$FE$4,IF(G1082=Precios!$FB$5,Precios!$FE$5,IF(G1082=Precios!$FB$6,Precios!$FE$6,IF(G1082=Precios!$FB$7,Precios!$FE$7,IF(G1082=Precios!$FB$8,Precios!$FE$8,IF(G1082=Precios!$FB$9,Precios!$FE$9,IF(G1082=Precios!$FB$10,Precios!$FE$10,IF(G1082=Precios!$FB$11,Precios!$FE$11,IF(G1082=Precios!$FB$12,Precios!$FE$12,IF(G1082=Precios!$FB$1190,Precios!$FE$1190,IF(G1082=Precios!$FB$14,Precios!$FE$14,IF(G1082=Precios!$FB$15,Precios!$FE$15,IF(G1082=Precios!$FB$16,Precios!$FE$16,IF(G1082=Precios!$FB$17,Precios!$FE$17,IF(G1082=Precios!$FB$18,Precios!$FE$18,0)))))))))))))))*H1082</f>
        <v>0</v>
      </c>
      <c r="Z1082" s="46"/>
      <c r="AA1082" s="271"/>
    </row>
    <row r="1083" spans="1:27" x14ac:dyDescent="0.25">
      <c r="A1083" s="234"/>
      <c r="B1083" s="40"/>
      <c r="C1083" s="41"/>
      <c r="D1083" s="42"/>
      <c r="E1083" s="42"/>
      <c r="F1083" s="42"/>
      <c r="G1083" s="48"/>
      <c r="H1083" s="50"/>
      <c r="I1083" s="168">
        <f>IF(G1083=Precios!$FB$4,Precios!$FC$4,IF(G1083=Precios!$FB$5,Precios!$FC$5,IF(G1083=Precios!$FB$6,Precios!$FC$6,IF(G1083=Precios!$FB$7,Precios!$FC$7,IF(G1083=Precios!$FB$8,Precios!$FC$8,IF(G1083=Precios!$FB$9,Precios!$FC$9,IF(G1083=Precios!$FB$10,Precios!$FC$10,IF(G1083=Precios!$FB$11,Precios!$FC$11,IF(G1083=Precios!$FB$12,Precios!$FC$12,IF(G1083=Precios!$FB$1190,Precios!$FC$1190,IF(G1083=Precios!$FB$14,Precios!$FC$14,IF(G1083=Precios!$FB$15,Precios!$FC$15,IF(G1083=Precios!$FB$16,Precios!$FC$16,IF(G1083=Precios!$FB$17,Precios!$FC$17,IF(G1083=Precios!$FB$18,Precios!$FC$18,0)))))))))))))))</f>
        <v>0</v>
      </c>
      <c r="J1083" s="50"/>
      <c r="K1083" s="169">
        <f>+IF(J1083=1,I1083,IF(J1083=2,I1083*(1-Precios!$FH$3),0))</f>
        <v>0</v>
      </c>
      <c r="L1083" s="169">
        <f t="shared" si="71"/>
        <v>0</v>
      </c>
      <c r="M1083" s="49"/>
      <c r="N1083" s="43"/>
      <c r="O1083" s="43"/>
      <c r="P1083" s="43"/>
      <c r="Q1083" s="43"/>
      <c r="R1083" s="43"/>
      <c r="S1083" s="43"/>
      <c r="T1083" s="43"/>
      <c r="U1083" s="91"/>
      <c r="V1083" s="43"/>
      <c r="W1083" s="43"/>
      <c r="X1083" s="43"/>
      <c r="Y1083" s="38">
        <f>IF(G1083=Precios!$FB$4,Precios!$FE$4,IF(G1083=Precios!$FB$5,Precios!$FE$5,IF(G1083=Precios!$FB$6,Precios!$FE$6,IF(G1083=Precios!$FB$7,Precios!$FE$7,IF(G1083=Precios!$FB$8,Precios!$FE$8,IF(G1083=Precios!$FB$9,Precios!$FE$9,IF(G1083=Precios!$FB$10,Precios!$FE$10,IF(G1083=Precios!$FB$11,Precios!$FE$11,IF(G1083=Precios!$FB$12,Precios!$FE$12,IF(G1083=Precios!$FB$1190,Precios!$FE$1190,IF(G1083=Precios!$FB$14,Precios!$FE$14,IF(G1083=Precios!$FB$15,Precios!$FE$15,IF(G1083=Precios!$FB$16,Precios!$FE$16,IF(G1083=Precios!$FB$17,Precios!$FE$17,IF(G1083=Precios!$FB$18,Precios!$FE$18,0)))))))))))))))*H1083</f>
        <v>0</v>
      </c>
      <c r="Z1083" s="46"/>
      <c r="AA1083" s="271"/>
    </row>
    <row r="1084" spans="1:27" ht="15.75" thickBot="1" x14ac:dyDescent="0.3">
      <c r="A1084" s="236"/>
      <c r="B1084" s="237"/>
      <c r="C1084" s="247"/>
      <c r="D1084" s="239"/>
      <c r="E1084" s="239"/>
      <c r="F1084" s="239"/>
      <c r="G1084" s="240"/>
      <c r="H1084" s="241"/>
      <c r="I1084" s="242">
        <f>IF(G1084=Precios!$FB$4,Precios!$FC$4,IF(G1084=Precios!$FB$5,Precios!$FC$5,IF(G1084=Precios!$FB$6,Precios!$FC$6,IF(G1084=Precios!$FB$7,Precios!$FC$7,IF(G1084=Precios!$FB$8,Precios!$FC$8,IF(G1084=Precios!$FB$9,Precios!$FC$9,IF(G1084=Precios!$FB$10,Precios!$FC$10,IF(G1084=Precios!$FB$11,Precios!$FC$11,IF(G1084=Precios!$FB$12,Precios!$FC$12,IF(G1084=Precios!$FB$1190,Precios!$FC$1190,IF(G1084=Precios!$FB$14,Precios!$FC$14,IF(G1084=Precios!$FB$15,Precios!$FC$15,IF(G1084=Precios!$FB$16,Precios!$FC$16,IF(G1084=Precios!$FB$17,Precios!$FC$17,IF(G1084=Precios!$FB$18,Precios!$FC$18,0)))))))))))))))</f>
        <v>0</v>
      </c>
      <c r="J1084" s="241"/>
      <c r="K1084" s="243">
        <f>+IF(J1084=1,I1084,IF(J1084=2,I1084*(1-Precios!$FH$3),0))</f>
        <v>0</v>
      </c>
      <c r="L1084" s="243">
        <f t="shared" si="71"/>
        <v>0</v>
      </c>
      <c r="M1084" s="272"/>
      <c r="N1084" s="273"/>
      <c r="O1084" s="273"/>
      <c r="P1084" s="273"/>
      <c r="Q1084" s="273"/>
      <c r="R1084" s="273"/>
      <c r="S1084" s="273"/>
      <c r="T1084" s="273"/>
      <c r="U1084" s="274"/>
      <c r="V1084" s="273"/>
      <c r="W1084" s="273"/>
      <c r="X1084" s="273"/>
      <c r="Y1084" s="281">
        <f>IF(G1084=Precios!$FB$4,Precios!$FE$4,IF(G1084=Precios!$FB$5,Precios!$FE$5,IF(G1084=Precios!$FB$6,Precios!$FE$6,IF(G1084=Precios!$FB$7,Precios!$FE$7,IF(G1084=Precios!$FB$8,Precios!$FE$8,IF(G1084=Precios!$FB$9,Precios!$FE$9,IF(G1084=Precios!$FB$10,Precios!$FE$10,IF(G1084=Precios!$FB$11,Precios!$FE$11,IF(G1084=Precios!$FB$12,Precios!$FE$12,IF(G1084=Precios!$FB$1190,Precios!$FE$1190,IF(G1084=Precios!$FB$14,Precios!$FE$14,IF(G1084=Precios!$FB$15,Precios!$FE$15,IF(G1084=Precios!$FB$16,Precios!$FE$16,IF(G1084=Precios!$FB$17,Precios!$FE$17,IF(G1084=Precios!$FB$18,Precios!$FE$18,0)))))))))))))))*H1084</f>
        <v>0</v>
      </c>
      <c r="Z1084" s="275"/>
      <c r="AA1084" s="276"/>
    </row>
    <row r="1085" spans="1:27" x14ac:dyDescent="0.25">
      <c r="A1085" s="225"/>
      <c r="B1085" s="226"/>
      <c r="C1085" s="227"/>
      <c r="D1085" s="228"/>
      <c r="E1085" s="228"/>
      <c r="F1085" s="228"/>
      <c r="G1085" s="230"/>
      <c r="H1085" s="231"/>
      <c r="I1085" s="232">
        <f>IF(G1085=Precios!$FB$4,Precios!$FC$4,IF(G1085=Precios!$FB$5,Precios!$FC$5,IF(G1085=Precios!$FB$6,Precios!$FC$6,IF(G1085=Precios!$FB$7,Precios!$FC$7,IF(G1085=Precios!$FB$8,Precios!$FC$8,IF(G1085=Precios!$FB$9,Precios!$FC$9,IF(G1085=Precios!$FB$10,Precios!$FC$10,IF(G1085=Precios!$FB$11,Precios!$FC$11,IF(G1085=Precios!$FB$12,Precios!$FC$12,IF(G1085=Precios!$FB$1190,Precios!$FC$1190,IF(G1085=Precios!$FB$14,Precios!$FC$14,IF(G1085=Precios!$FB$15,Precios!$FC$15,IF(G1085=Precios!$FB$16,Precios!$FC$16,IF(G1085=Precios!$FB$17,Precios!$FC$17,IF(G1085=Precios!$FB$18,Precios!$FC$18,0)))))))))))))))</f>
        <v>0</v>
      </c>
      <c r="J1085" s="230"/>
      <c r="K1085" s="233">
        <f>+IF(J1085=1,I1085,IF(J1085=2,I1085*(1-Precios!$FH$3),0))</f>
        <v>0</v>
      </c>
      <c r="L1085" s="233">
        <f t="shared" ref="L1085:L1094" si="74">H1085*K1085</f>
        <v>0</v>
      </c>
      <c r="M1085" s="259">
        <f>+SUM(L1085:L1089)</f>
        <v>0</v>
      </c>
      <c r="N1085" s="260">
        <f>+M1085+P1085+R1085+S1085</f>
        <v>0</v>
      </c>
      <c r="O1085" s="261">
        <f>+IF(J1085=1,N1085*$O$1009,0)</f>
        <v>0</v>
      </c>
      <c r="P1085" s="262"/>
      <c r="Q1085" s="263">
        <f>+N1085-SUM(O1085:P1085)</f>
        <v>0</v>
      </c>
      <c r="R1085" s="262"/>
      <c r="S1085" s="262"/>
      <c r="T1085" s="262"/>
      <c r="U1085" s="264" t="e">
        <f>+(+O1085+#REF!)/M1085</f>
        <v>#REF!</v>
      </c>
      <c r="V1085" s="265">
        <f>+Q1085-SUM(R1085:T1085)</f>
        <v>0</v>
      </c>
      <c r="W1085" s="266">
        <f>IF(J1085=2,V1085,0)</f>
        <v>0</v>
      </c>
      <c r="X1085" s="267">
        <f>IF(J1085=1,V1085,0)</f>
        <v>0</v>
      </c>
      <c r="Y1085" s="268">
        <f>IF(G1085=Precios!$FB$4,Precios!$FE$4,IF(G1085=Precios!$FB$5,Precios!$FE$5,IF(G1085=Precios!$FB$6,Precios!$FE$6,IF(G1085=Precios!$FB$7,Precios!$FE$7,IF(G1085=Precios!$FB$8,Precios!$FE$8,IF(G1085=Precios!$FB$9,Precios!$FE$9,IF(G1085=Precios!$FB$10,Precios!$FE$10,IF(G1085=Precios!$FB$11,Precios!$FE$11,IF(G1085=Precios!$FB$12,Precios!$FE$12,IF(G1085=Precios!$FB$1190,Precios!$FE$1190,IF(G1085=Precios!$FB$14,Precios!$FE$14,IF(G1085=Precios!$FB$15,Precios!$FE$15,IF(G1085=Precios!$FB$16,Precios!$FE$16,IF(G1085=Precios!$FB$17,Precios!$FE$17,IF(G1085=Precios!$FB$18,Precios!$FE$18,0)))))))))))))))*H1085</f>
        <v>0</v>
      </c>
      <c r="Z1085" s="269">
        <f>+V1085-SUM(Y1085:Y1089)</f>
        <v>0</v>
      </c>
      <c r="AA1085" s="270" t="e">
        <f>+Z1085/M1085</f>
        <v>#DIV/0!</v>
      </c>
    </row>
    <row r="1086" spans="1:27" x14ac:dyDescent="0.25">
      <c r="A1086" s="234"/>
      <c r="B1086" s="40"/>
      <c r="C1086" s="41"/>
      <c r="D1086" s="42"/>
      <c r="E1086" s="42"/>
      <c r="F1086" s="42"/>
      <c r="G1086" s="48"/>
      <c r="H1086" s="50"/>
      <c r="I1086" s="168">
        <f>IF(G1086=Precios!$FB$4,Precios!$FC$4,IF(G1086=Precios!$FB$5,Precios!$FC$5,IF(G1086=Precios!$FB$6,Precios!$FC$6,IF(G1086=Precios!$FB$7,Precios!$FC$7,IF(G1086=Precios!$FB$8,Precios!$FC$8,IF(G1086=Precios!$FB$9,Precios!$FC$9,IF(G1086=Precios!$FB$10,Precios!$FC$10,IF(G1086=Precios!$FB$11,Precios!$FC$11,IF(G1086=Precios!$FB$12,Precios!$FC$12,IF(G1086=Precios!$FB$1190,Precios!$FC$1190,IF(G1086=Precios!$FB$14,Precios!$FC$14,IF(G1086=Precios!$FB$15,Precios!$FC$15,IF(G1086=Precios!$FB$16,Precios!$FC$16,IF(G1086=Precios!$FB$17,Precios!$FC$17,IF(G1086=Precios!$FB$18,Precios!$FC$18,0)))))))))))))))</f>
        <v>0</v>
      </c>
      <c r="J1086" s="50"/>
      <c r="K1086" s="169">
        <f>+IF(J1086=1,I1086,IF(J1086=2,I1086*(1-Precios!$FH$3),0))</f>
        <v>0</v>
      </c>
      <c r="L1086" s="169">
        <f t="shared" si="74"/>
        <v>0</v>
      </c>
      <c r="M1086" s="49"/>
      <c r="N1086" s="43"/>
      <c r="O1086" s="43"/>
      <c r="P1086" s="43"/>
      <c r="Q1086" s="43"/>
      <c r="R1086" s="43"/>
      <c r="S1086" s="43"/>
      <c r="T1086" s="43"/>
      <c r="U1086" s="91"/>
      <c r="V1086" s="43"/>
      <c r="W1086" s="43"/>
      <c r="X1086" s="43"/>
      <c r="Y1086" s="38">
        <f>IF(G1086=Precios!$FB$4,Precios!$FE$4,IF(G1086=Precios!$FB$5,Precios!$FE$5,IF(G1086=Precios!$FB$6,Precios!$FE$6,IF(G1086=Precios!$FB$7,Precios!$FE$7,IF(G1086=Precios!$FB$8,Precios!$FE$8,IF(G1086=Precios!$FB$9,Precios!$FE$9,IF(G1086=Precios!$FB$10,Precios!$FE$10,IF(G1086=Precios!$FB$11,Precios!$FE$11,IF(G1086=Precios!$FB$12,Precios!$FE$12,IF(G1086=Precios!$FB$1190,Precios!$FE$1190,IF(G1086=Precios!$FB$14,Precios!$FE$14,IF(G1086=Precios!$FB$15,Precios!$FE$15,IF(G1086=Precios!$FB$16,Precios!$FE$16,IF(G1086=Precios!$FB$17,Precios!$FE$17,IF(G1086=Precios!$FB$18,Precios!$FE$18,0)))))))))))))))*H1086</f>
        <v>0</v>
      </c>
      <c r="Z1086" s="46"/>
      <c r="AA1086" s="271"/>
    </row>
    <row r="1087" spans="1:27" x14ac:dyDescent="0.25">
      <c r="A1087" s="234"/>
      <c r="B1087" s="40"/>
      <c r="C1087" s="41"/>
      <c r="D1087" s="42"/>
      <c r="E1087" s="42"/>
      <c r="F1087" s="42"/>
      <c r="G1087" s="48"/>
      <c r="H1087" s="50"/>
      <c r="I1087" s="168">
        <f>IF(G1087=Precios!$FB$4,Precios!$FC$4,IF(G1087=Precios!$FB$5,Precios!$FC$5,IF(G1087=Precios!$FB$6,Precios!$FC$6,IF(G1087=Precios!$FB$7,Precios!$FC$7,IF(G1087=Precios!$FB$8,Precios!$FC$8,IF(G1087=Precios!$FB$9,Precios!$FC$9,IF(G1087=Precios!$FB$10,Precios!$FC$10,IF(G1087=Precios!$FB$11,Precios!$FC$11,IF(G1087=Precios!$FB$12,Precios!$FC$12,IF(G1087=Precios!$FB$1190,Precios!$FC$1190,IF(G1087=Precios!$FB$14,Precios!$FC$14,IF(G1087=Precios!$FB$15,Precios!$FC$15,IF(G1087=Precios!$FB$16,Precios!$FC$16,IF(G1087=Precios!$FB$17,Precios!$FC$17,IF(G1087=Precios!$FB$18,Precios!$FC$18,0)))))))))))))))</f>
        <v>0</v>
      </c>
      <c r="J1087" s="50"/>
      <c r="K1087" s="169">
        <f>+IF(J1087=1,I1087,IF(J1087=2,I1087*(1-Precios!$FH$3),0))</f>
        <v>0</v>
      </c>
      <c r="L1087" s="169">
        <f t="shared" si="74"/>
        <v>0</v>
      </c>
      <c r="M1087" s="49"/>
      <c r="N1087" s="43"/>
      <c r="O1087" s="43"/>
      <c r="P1087" s="43"/>
      <c r="Q1087" s="43"/>
      <c r="R1087" s="43"/>
      <c r="S1087" s="43"/>
      <c r="T1087" s="43"/>
      <c r="U1087" s="91"/>
      <c r="V1087" s="43"/>
      <c r="W1087" s="43"/>
      <c r="X1087" s="43"/>
      <c r="Y1087" s="38">
        <f>IF(G1087=Precios!$FB$4,Precios!$FE$4,IF(G1087=Precios!$FB$5,Precios!$FE$5,IF(G1087=Precios!$FB$6,Precios!$FE$6,IF(G1087=Precios!$FB$7,Precios!$FE$7,IF(G1087=Precios!$FB$8,Precios!$FE$8,IF(G1087=Precios!$FB$9,Precios!$FE$9,IF(G1087=Precios!$FB$10,Precios!$FE$10,IF(G1087=Precios!$FB$11,Precios!$FE$11,IF(G1087=Precios!$FB$12,Precios!$FE$12,IF(G1087=Precios!$FB$1190,Precios!$FE$1190,IF(G1087=Precios!$FB$14,Precios!$FE$14,IF(G1087=Precios!$FB$15,Precios!$FE$15,IF(G1087=Precios!$FB$16,Precios!$FE$16,IF(G1087=Precios!$FB$17,Precios!$FE$17,IF(G1087=Precios!$FB$18,Precios!$FE$18,0)))))))))))))))*H1087</f>
        <v>0</v>
      </c>
      <c r="Z1087" s="46"/>
      <c r="AA1087" s="271"/>
    </row>
    <row r="1088" spans="1:27" x14ac:dyDescent="0.25">
      <c r="A1088" s="234"/>
      <c r="B1088" s="40"/>
      <c r="C1088" s="41"/>
      <c r="D1088" s="42"/>
      <c r="E1088" s="42"/>
      <c r="F1088" s="42"/>
      <c r="G1088" s="48"/>
      <c r="H1088" s="50"/>
      <c r="I1088" s="168">
        <f>IF(G1088=Precios!$FB$4,Precios!$FC$4,IF(G1088=Precios!$FB$5,Precios!$FC$5,IF(G1088=Precios!$FB$6,Precios!$FC$6,IF(G1088=Precios!$FB$7,Precios!$FC$7,IF(G1088=Precios!$FB$8,Precios!$FC$8,IF(G1088=Precios!$FB$9,Precios!$FC$9,IF(G1088=Precios!$FB$10,Precios!$FC$10,IF(G1088=Precios!$FB$11,Precios!$FC$11,IF(G1088=Precios!$FB$12,Precios!$FC$12,IF(G1088=Precios!$FB$1190,Precios!$FC$1190,IF(G1088=Precios!$FB$14,Precios!$FC$14,IF(G1088=Precios!$FB$15,Precios!$FC$15,IF(G1088=Precios!$FB$16,Precios!$FC$16,IF(G1088=Precios!$FB$17,Precios!$FC$17,IF(G1088=Precios!$FB$18,Precios!$FC$18,0)))))))))))))))</f>
        <v>0</v>
      </c>
      <c r="J1088" s="50"/>
      <c r="K1088" s="169">
        <f>+IF(J1088=1,I1088,IF(J1088=2,I1088*(1-Precios!$FH$3),0))</f>
        <v>0</v>
      </c>
      <c r="L1088" s="169">
        <f t="shared" si="74"/>
        <v>0</v>
      </c>
      <c r="M1088" s="49"/>
      <c r="N1088" s="43"/>
      <c r="O1088" s="43"/>
      <c r="P1088" s="43"/>
      <c r="Q1088" s="43"/>
      <c r="R1088" s="43"/>
      <c r="S1088" s="43"/>
      <c r="T1088" s="43"/>
      <c r="U1088" s="91"/>
      <c r="V1088" s="43"/>
      <c r="W1088" s="43"/>
      <c r="X1088" s="43"/>
      <c r="Y1088" s="38">
        <f>IF(G1088=Precios!$FB$4,Precios!$FE$4,IF(G1088=Precios!$FB$5,Precios!$FE$5,IF(G1088=Precios!$FB$6,Precios!$FE$6,IF(G1088=Precios!$FB$7,Precios!$FE$7,IF(G1088=Precios!$FB$8,Precios!$FE$8,IF(G1088=Precios!$FB$9,Precios!$FE$9,IF(G1088=Precios!$FB$10,Precios!$FE$10,IF(G1088=Precios!$FB$11,Precios!$FE$11,IF(G1088=Precios!$FB$12,Precios!$FE$12,IF(G1088=Precios!$FB$1190,Precios!$FE$1190,IF(G1088=Precios!$FB$14,Precios!$FE$14,IF(G1088=Precios!$FB$15,Precios!$FE$15,IF(G1088=Precios!$FB$16,Precios!$FE$16,IF(G1088=Precios!$FB$17,Precios!$FE$17,IF(G1088=Precios!$FB$18,Precios!$FE$18,0)))))))))))))))*H1088</f>
        <v>0</v>
      </c>
      <c r="Z1088" s="46"/>
      <c r="AA1088" s="271"/>
    </row>
    <row r="1089" spans="1:27" ht="15.75" thickBot="1" x14ac:dyDescent="0.3">
      <c r="A1089" s="236"/>
      <c r="B1089" s="237"/>
      <c r="C1089" s="247"/>
      <c r="D1089" s="239"/>
      <c r="E1089" s="239"/>
      <c r="F1089" s="239"/>
      <c r="G1089" s="240"/>
      <c r="H1089" s="241"/>
      <c r="I1089" s="242">
        <f>IF(G1089=Precios!$FB$4,Precios!$FC$4,IF(G1089=Precios!$FB$5,Precios!$FC$5,IF(G1089=Precios!$FB$6,Precios!$FC$6,IF(G1089=Precios!$FB$7,Precios!$FC$7,IF(G1089=Precios!$FB$8,Precios!$FC$8,IF(G1089=Precios!$FB$9,Precios!$FC$9,IF(G1089=Precios!$FB$10,Precios!$FC$10,IF(G1089=Precios!$FB$11,Precios!$FC$11,IF(G1089=Precios!$FB$12,Precios!$FC$12,IF(G1089=Precios!$FB$1190,Precios!$FC$1190,IF(G1089=Precios!$FB$14,Precios!$FC$14,IF(G1089=Precios!$FB$15,Precios!$FC$15,IF(G1089=Precios!$FB$16,Precios!$FC$16,IF(G1089=Precios!$FB$17,Precios!$FC$17,IF(G1089=Precios!$FB$18,Precios!$FC$18,0)))))))))))))))</f>
        <v>0</v>
      </c>
      <c r="J1089" s="241"/>
      <c r="K1089" s="243">
        <f>+IF(J1089=1,I1089,IF(J1089=2,I1089*(1-Precios!$FH$3),0))</f>
        <v>0</v>
      </c>
      <c r="L1089" s="243">
        <f t="shared" si="74"/>
        <v>0</v>
      </c>
      <c r="M1089" s="272"/>
      <c r="N1089" s="273"/>
      <c r="O1089" s="273"/>
      <c r="P1089" s="273"/>
      <c r="Q1089" s="273"/>
      <c r="R1089" s="273"/>
      <c r="S1089" s="273"/>
      <c r="T1089" s="273"/>
      <c r="U1089" s="274"/>
      <c r="V1089" s="273"/>
      <c r="W1089" s="273"/>
      <c r="X1089" s="273"/>
      <c r="Y1089" s="281">
        <f>IF(G1089=Precios!$FB$4,Precios!$FE$4,IF(G1089=Precios!$FB$5,Precios!$FE$5,IF(G1089=Precios!$FB$6,Precios!$FE$6,IF(G1089=Precios!$FB$7,Precios!$FE$7,IF(G1089=Precios!$FB$8,Precios!$FE$8,IF(G1089=Precios!$FB$9,Precios!$FE$9,IF(G1089=Precios!$FB$10,Precios!$FE$10,IF(G1089=Precios!$FB$11,Precios!$FE$11,IF(G1089=Precios!$FB$12,Precios!$FE$12,IF(G1089=Precios!$FB$1190,Precios!$FE$1190,IF(G1089=Precios!$FB$14,Precios!$FE$14,IF(G1089=Precios!$FB$15,Precios!$FE$15,IF(G1089=Precios!$FB$16,Precios!$FE$16,IF(G1089=Precios!$FB$17,Precios!$FE$17,IF(G1089=Precios!$FB$18,Precios!$FE$18,0)))))))))))))))*H1089</f>
        <v>0</v>
      </c>
      <c r="Z1089" s="275"/>
      <c r="AA1089" s="276"/>
    </row>
    <row r="1090" spans="1:27" x14ac:dyDescent="0.25">
      <c r="A1090" s="225"/>
      <c r="B1090" s="226"/>
      <c r="C1090" s="227"/>
      <c r="D1090" s="228"/>
      <c r="E1090" s="228"/>
      <c r="F1090" s="228"/>
      <c r="G1090" s="230"/>
      <c r="H1090" s="231"/>
      <c r="I1090" s="232">
        <f>IF(G1090=Precios!$FB$4,Precios!$FC$4,IF(G1090=Precios!$FB$5,Precios!$FC$5,IF(G1090=Precios!$FB$6,Precios!$FC$6,IF(G1090=Precios!$FB$7,Precios!$FC$7,IF(G1090=Precios!$FB$8,Precios!$FC$8,IF(G1090=Precios!$FB$9,Precios!$FC$9,IF(G1090=Precios!$FB$10,Precios!$FC$10,IF(G1090=Precios!$FB$11,Precios!$FC$11,IF(G1090=Precios!$FB$12,Precios!$FC$12,IF(G1090=Precios!$FB$1190,Precios!$FC$1190,IF(G1090=Precios!$FB$14,Precios!$FC$14,IF(G1090=Precios!$FB$15,Precios!$FC$15,IF(G1090=Precios!$FB$16,Precios!$FC$16,IF(G1090=Precios!$FB$17,Precios!$FC$17,IF(G1090=Precios!$FB$18,Precios!$FC$18,0)))))))))))))))</f>
        <v>0</v>
      </c>
      <c r="J1090" s="230"/>
      <c r="K1090" s="233">
        <f>+IF(J1090=1,I1090,IF(J1090=2,I1090*(1-Precios!$FH$3),0))</f>
        <v>0</v>
      </c>
      <c r="L1090" s="233">
        <f t="shared" si="74"/>
        <v>0</v>
      </c>
      <c r="M1090" s="259">
        <f>+SUM(L1090:L1094)</f>
        <v>0</v>
      </c>
      <c r="N1090" s="260">
        <f>+M1090+P1090+R1090+S1090</f>
        <v>0</v>
      </c>
      <c r="O1090" s="261">
        <f>+IF(J1090=1,N1090*$O$1009,0)</f>
        <v>0</v>
      </c>
      <c r="P1090" s="262"/>
      <c r="Q1090" s="263">
        <f>+N1090-SUM(O1090:P1090)</f>
        <v>0</v>
      </c>
      <c r="R1090" s="262"/>
      <c r="S1090" s="262"/>
      <c r="T1090" s="262"/>
      <c r="U1090" s="264" t="e">
        <f>+(+O1090+#REF!)/M1090</f>
        <v>#REF!</v>
      </c>
      <c r="V1090" s="265">
        <f>+Q1090-SUM(R1090:T1090)</f>
        <v>0</v>
      </c>
      <c r="W1090" s="266">
        <f>IF(J1090=2,V1090,0)</f>
        <v>0</v>
      </c>
      <c r="X1090" s="267">
        <f>IF(J1090=1,V1090,0)</f>
        <v>0</v>
      </c>
      <c r="Y1090" s="268">
        <f>IF(G1090=Precios!$FB$4,Precios!$FE$4,IF(G1090=Precios!$FB$5,Precios!$FE$5,IF(G1090=Precios!$FB$6,Precios!$FE$6,IF(G1090=Precios!$FB$7,Precios!$FE$7,IF(G1090=Precios!$FB$8,Precios!$FE$8,IF(G1090=Precios!$FB$9,Precios!$FE$9,IF(G1090=Precios!$FB$10,Precios!$FE$10,IF(G1090=Precios!$FB$11,Precios!$FE$11,IF(G1090=Precios!$FB$12,Precios!$FE$12,IF(G1090=Precios!$FB$1190,Precios!$FE$1190,IF(G1090=Precios!$FB$14,Precios!$FE$14,IF(G1090=Precios!$FB$15,Precios!$FE$15,IF(G1090=Precios!$FB$16,Precios!$FE$16,IF(G1090=Precios!$FB$17,Precios!$FE$17,IF(G1090=Precios!$FB$18,Precios!$FE$18,0)))))))))))))))*H1090</f>
        <v>0</v>
      </c>
      <c r="Z1090" s="269">
        <f>+V1090-SUM(Y1090:Y1094)</f>
        <v>0</v>
      </c>
      <c r="AA1090" s="270" t="e">
        <f>+Z1090/M1090</f>
        <v>#DIV/0!</v>
      </c>
    </row>
    <row r="1091" spans="1:27" x14ac:dyDescent="0.25">
      <c r="A1091" s="234"/>
      <c r="B1091" s="40"/>
      <c r="C1091" s="41"/>
      <c r="D1091" s="42"/>
      <c r="E1091" s="42"/>
      <c r="F1091" s="42"/>
      <c r="G1091" s="48"/>
      <c r="H1091" s="50"/>
      <c r="I1091" s="168">
        <f>IF(G1091=Precios!$FB$4,Precios!$FC$4,IF(G1091=Precios!$FB$5,Precios!$FC$5,IF(G1091=Precios!$FB$6,Precios!$FC$6,IF(G1091=Precios!$FB$7,Precios!$FC$7,IF(G1091=Precios!$FB$8,Precios!$FC$8,IF(G1091=Precios!$FB$9,Precios!$FC$9,IF(G1091=Precios!$FB$10,Precios!$FC$10,IF(G1091=Precios!$FB$11,Precios!$FC$11,IF(G1091=Precios!$FB$12,Precios!$FC$12,IF(G1091=Precios!$FB$1190,Precios!$FC$1190,IF(G1091=Precios!$FB$14,Precios!$FC$14,IF(G1091=Precios!$FB$15,Precios!$FC$15,IF(G1091=Precios!$FB$16,Precios!$FC$16,IF(G1091=Precios!$FB$17,Precios!$FC$17,IF(G1091=Precios!$FB$18,Precios!$FC$18,0)))))))))))))))</f>
        <v>0</v>
      </c>
      <c r="J1091" s="50"/>
      <c r="K1091" s="169">
        <f>+IF(J1091=1,I1091,IF(J1091=2,I1091*(1-Precios!$FH$3),0))</f>
        <v>0</v>
      </c>
      <c r="L1091" s="169">
        <f t="shared" si="74"/>
        <v>0</v>
      </c>
      <c r="M1091" s="49"/>
      <c r="N1091" s="43"/>
      <c r="O1091" s="43"/>
      <c r="P1091" s="43"/>
      <c r="Q1091" s="43"/>
      <c r="R1091" s="43"/>
      <c r="S1091" s="43"/>
      <c r="T1091" s="43"/>
      <c r="U1091" s="91"/>
      <c r="V1091" s="43"/>
      <c r="W1091" s="43"/>
      <c r="X1091" s="43"/>
      <c r="Y1091" s="38">
        <f>IF(G1091=Precios!$FB$4,Precios!$FE$4,IF(G1091=Precios!$FB$5,Precios!$FE$5,IF(G1091=Precios!$FB$6,Precios!$FE$6,IF(G1091=Precios!$FB$7,Precios!$FE$7,IF(G1091=Precios!$FB$8,Precios!$FE$8,IF(G1091=Precios!$FB$9,Precios!$FE$9,IF(G1091=Precios!$FB$10,Precios!$FE$10,IF(G1091=Precios!$FB$11,Precios!$FE$11,IF(G1091=Precios!$FB$12,Precios!$FE$12,IF(G1091=Precios!$FB$1190,Precios!$FE$1190,IF(G1091=Precios!$FB$14,Precios!$FE$14,IF(G1091=Precios!$FB$15,Precios!$FE$15,IF(G1091=Precios!$FB$16,Precios!$FE$16,IF(G1091=Precios!$FB$17,Precios!$FE$17,IF(G1091=Precios!$FB$18,Precios!$FE$18,0)))))))))))))))*H1091</f>
        <v>0</v>
      </c>
      <c r="Z1091" s="46"/>
      <c r="AA1091" s="271"/>
    </row>
    <row r="1092" spans="1:27" x14ac:dyDescent="0.25">
      <c r="A1092" s="234"/>
      <c r="B1092" s="40"/>
      <c r="C1092" s="41"/>
      <c r="D1092" s="42"/>
      <c r="E1092" s="42"/>
      <c r="F1092" s="42"/>
      <c r="G1092" s="48"/>
      <c r="H1092" s="50"/>
      <c r="I1092" s="168">
        <f>IF(G1092=Precios!$FB$4,Precios!$FC$4,IF(G1092=Precios!$FB$5,Precios!$FC$5,IF(G1092=Precios!$FB$6,Precios!$FC$6,IF(G1092=Precios!$FB$7,Precios!$FC$7,IF(G1092=Precios!$FB$8,Precios!$FC$8,IF(G1092=Precios!$FB$9,Precios!$FC$9,IF(G1092=Precios!$FB$10,Precios!$FC$10,IF(G1092=Precios!$FB$11,Precios!$FC$11,IF(G1092=Precios!$FB$12,Precios!$FC$12,IF(G1092=Precios!$FB$1190,Precios!$FC$1190,IF(G1092=Precios!$FB$14,Precios!$FC$14,IF(G1092=Precios!$FB$15,Precios!$FC$15,IF(G1092=Precios!$FB$16,Precios!$FC$16,IF(G1092=Precios!$FB$17,Precios!$FC$17,IF(G1092=Precios!$FB$18,Precios!$FC$18,0)))))))))))))))</f>
        <v>0</v>
      </c>
      <c r="J1092" s="50"/>
      <c r="K1092" s="169">
        <f>+IF(J1092=1,I1092,IF(J1092=2,I1092*(1-Precios!$FH$3),0))</f>
        <v>0</v>
      </c>
      <c r="L1092" s="169">
        <f t="shared" si="74"/>
        <v>0</v>
      </c>
      <c r="M1092" s="49"/>
      <c r="N1092" s="43"/>
      <c r="O1092" s="43"/>
      <c r="P1092" s="43"/>
      <c r="Q1092" s="43"/>
      <c r="R1092" s="43"/>
      <c r="S1092" s="43"/>
      <c r="T1092" s="43"/>
      <c r="U1092" s="91"/>
      <c r="V1092" s="43"/>
      <c r="W1092" s="43"/>
      <c r="X1092" s="43"/>
      <c r="Y1092" s="38">
        <f>IF(G1092=Precios!$FB$4,Precios!$FE$4,IF(G1092=Precios!$FB$5,Precios!$FE$5,IF(G1092=Precios!$FB$6,Precios!$FE$6,IF(G1092=Precios!$FB$7,Precios!$FE$7,IF(G1092=Precios!$FB$8,Precios!$FE$8,IF(G1092=Precios!$FB$9,Precios!$FE$9,IF(G1092=Precios!$FB$10,Precios!$FE$10,IF(G1092=Precios!$FB$11,Precios!$FE$11,IF(G1092=Precios!$FB$12,Precios!$FE$12,IF(G1092=Precios!$FB$1190,Precios!$FE$1190,IF(G1092=Precios!$FB$14,Precios!$FE$14,IF(G1092=Precios!$FB$15,Precios!$FE$15,IF(G1092=Precios!$FB$16,Precios!$FE$16,IF(G1092=Precios!$FB$17,Precios!$FE$17,IF(G1092=Precios!$FB$18,Precios!$FE$18,0)))))))))))))))*H1092</f>
        <v>0</v>
      </c>
      <c r="Z1092" s="46"/>
      <c r="AA1092" s="271"/>
    </row>
    <row r="1093" spans="1:27" x14ac:dyDescent="0.25">
      <c r="A1093" s="234"/>
      <c r="B1093" s="40"/>
      <c r="C1093" s="41"/>
      <c r="D1093" s="42"/>
      <c r="E1093" s="42"/>
      <c r="F1093" s="42"/>
      <c r="G1093" s="48"/>
      <c r="H1093" s="50"/>
      <c r="I1093" s="168">
        <f>IF(G1093=Precios!$FB$4,Precios!$FC$4,IF(G1093=Precios!$FB$5,Precios!$FC$5,IF(G1093=Precios!$FB$6,Precios!$FC$6,IF(G1093=Precios!$FB$7,Precios!$FC$7,IF(G1093=Precios!$FB$8,Precios!$FC$8,IF(G1093=Precios!$FB$9,Precios!$FC$9,IF(G1093=Precios!$FB$10,Precios!$FC$10,IF(G1093=Precios!$FB$11,Precios!$FC$11,IF(G1093=Precios!$FB$12,Precios!$FC$12,IF(G1093=Precios!$FB$1190,Precios!$FC$1190,IF(G1093=Precios!$FB$14,Precios!$FC$14,IF(G1093=Precios!$FB$15,Precios!$FC$15,IF(G1093=Precios!$FB$16,Precios!$FC$16,IF(G1093=Precios!$FB$17,Precios!$FC$17,IF(G1093=Precios!$FB$18,Precios!$FC$18,0)))))))))))))))</f>
        <v>0</v>
      </c>
      <c r="J1093" s="50"/>
      <c r="K1093" s="169">
        <f>+IF(J1093=1,I1093,IF(J1093=2,I1093*(1-Precios!$FH$3),0))</f>
        <v>0</v>
      </c>
      <c r="L1093" s="169">
        <f t="shared" si="74"/>
        <v>0</v>
      </c>
      <c r="M1093" s="49"/>
      <c r="N1093" s="43"/>
      <c r="O1093" s="43"/>
      <c r="P1093" s="43"/>
      <c r="Q1093" s="43"/>
      <c r="R1093" s="43"/>
      <c r="S1093" s="43"/>
      <c r="T1093" s="43"/>
      <c r="U1093" s="91"/>
      <c r="V1093" s="43"/>
      <c r="W1093" s="43"/>
      <c r="X1093" s="43"/>
      <c r="Y1093" s="38">
        <f>IF(G1093=Precios!$FB$4,Precios!$FE$4,IF(G1093=Precios!$FB$5,Precios!$FE$5,IF(G1093=Precios!$FB$6,Precios!$FE$6,IF(G1093=Precios!$FB$7,Precios!$FE$7,IF(G1093=Precios!$FB$8,Precios!$FE$8,IF(G1093=Precios!$FB$9,Precios!$FE$9,IF(G1093=Precios!$FB$10,Precios!$FE$10,IF(G1093=Precios!$FB$11,Precios!$FE$11,IF(G1093=Precios!$FB$12,Precios!$FE$12,IF(G1093=Precios!$FB$1190,Precios!$FE$1190,IF(G1093=Precios!$FB$14,Precios!$FE$14,IF(G1093=Precios!$FB$15,Precios!$FE$15,IF(G1093=Precios!$FB$16,Precios!$FE$16,IF(G1093=Precios!$FB$17,Precios!$FE$17,IF(G1093=Precios!$FB$18,Precios!$FE$18,0)))))))))))))))*H1093</f>
        <v>0</v>
      </c>
      <c r="Z1093" s="46"/>
      <c r="AA1093" s="271"/>
    </row>
    <row r="1094" spans="1:27" ht="15.75" thickBot="1" x14ac:dyDescent="0.3">
      <c r="A1094" s="236"/>
      <c r="B1094" s="237"/>
      <c r="C1094" s="247"/>
      <c r="D1094" s="239"/>
      <c r="E1094" s="239"/>
      <c r="F1094" s="239"/>
      <c r="G1094" s="240"/>
      <c r="H1094" s="241"/>
      <c r="I1094" s="242">
        <f>IF(G1094=Precios!$FB$4,Precios!$FC$4,IF(G1094=Precios!$FB$5,Precios!$FC$5,IF(G1094=Precios!$FB$6,Precios!$FC$6,IF(G1094=Precios!$FB$7,Precios!$FC$7,IF(G1094=Precios!$FB$8,Precios!$FC$8,IF(G1094=Precios!$FB$9,Precios!$FC$9,IF(G1094=Precios!$FB$10,Precios!$FC$10,IF(G1094=Precios!$FB$11,Precios!$FC$11,IF(G1094=Precios!$FB$12,Precios!$FC$12,IF(G1094=Precios!$FB$1190,Precios!$FC$1190,IF(G1094=Precios!$FB$14,Precios!$FC$14,IF(G1094=Precios!$FB$15,Precios!$FC$15,IF(G1094=Precios!$FB$16,Precios!$FC$16,IF(G1094=Precios!$FB$17,Precios!$FC$17,IF(G1094=Precios!$FB$18,Precios!$FC$18,0)))))))))))))))</f>
        <v>0</v>
      </c>
      <c r="J1094" s="241"/>
      <c r="K1094" s="243">
        <f>+IF(J1094=1,I1094,IF(J1094=2,I1094*(1-Precios!$FH$3),0))</f>
        <v>0</v>
      </c>
      <c r="L1094" s="243">
        <f t="shared" si="74"/>
        <v>0</v>
      </c>
      <c r="M1094" s="272"/>
      <c r="N1094" s="273"/>
      <c r="O1094" s="273"/>
      <c r="P1094" s="273"/>
      <c r="Q1094" s="273"/>
      <c r="R1094" s="273"/>
      <c r="S1094" s="273"/>
      <c r="T1094" s="273"/>
      <c r="U1094" s="274"/>
      <c r="V1094" s="273"/>
      <c r="W1094" s="273"/>
      <c r="X1094" s="273"/>
      <c r="Y1094" s="281">
        <f>IF(G1094=Precios!$FB$4,Precios!$FE$4,IF(G1094=Precios!$FB$5,Precios!$FE$5,IF(G1094=Precios!$FB$6,Precios!$FE$6,IF(G1094=Precios!$FB$7,Precios!$FE$7,IF(G1094=Precios!$FB$8,Precios!$FE$8,IF(G1094=Precios!$FB$9,Precios!$FE$9,IF(G1094=Precios!$FB$10,Precios!$FE$10,IF(G1094=Precios!$FB$11,Precios!$FE$11,IF(G1094=Precios!$FB$12,Precios!$FE$12,IF(G1094=Precios!$FB$1190,Precios!$FE$1190,IF(G1094=Precios!$FB$14,Precios!$FE$14,IF(G1094=Precios!$FB$15,Precios!$FE$15,IF(G1094=Precios!$FB$16,Precios!$FE$16,IF(G1094=Precios!$FB$17,Precios!$FE$17,IF(G1094=Precios!$FB$18,Precios!$FE$18,0)))))))))))))))*H1094</f>
        <v>0</v>
      </c>
      <c r="Z1094" s="275"/>
      <c r="AA1094" s="276"/>
    </row>
    <row r="1095" spans="1:27" x14ac:dyDescent="0.25">
      <c r="A1095" s="225"/>
      <c r="B1095" s="226"/>
      <c r="C1095" s="227"/>
      <c r="D1095" s="228"/>
      <c r="E1095" s="228"/>
      <c r="F1095" s="228"/>
      <c r="G1095" s="230"/>
      <c r="H1095" s="231"/>
      <c r="I1095" s="232">
        <f>IF(G1095=Precios!$FB$4,Precios!$FC$4,IF(G1095=Precios!$FB$5,Precios!$FC$5,IF(G1095=Precios!$FB$6,Precios!$FC$6,IF(G1095=Precios!$FB$7,Precios!$FC$7,IF(G1095=Precios!$FB$8,Precios!$FC$8,IF(G1095=Precios!$FB$9,Precios!$FC$9,IF(G1095=Precios!$FB$10,Precios!$FC$10,IF(G1095=Precios!$FB$11,Precios!$FC$11,IF(G1095=Precios!$FB$12,Precios!$FC$12,IF(G1095=Precios!$FB$1190,Precios!$FC$1190,IF(G1095=Precios!$FB$14,Precios!$FC$14,IF(G1095=Precios!$FB$15,Precios!$FC$15,IF(G1095=Precios!$FB$16,Precios!$FC$16,IF(G1095=Precios!$FB$17,Precios!$FC$17,IF(G1095=Precios!$FB$18,Precios!$FC$18,0)))))))))))))))</f>
        <v>0</v>
      </c>
      <c r="J1095" s="230"/>
      <c r="K1095" s="233">
        <f>+IF(J1095=1,I1095,IF(J1095=2,I1095*(1-Precios!$FH$3),0))</f>
        <v>0</v>
      </c>
      <c r="L1095" s="233">
        <f>H1095*K1095</f>
        <v>0</v>
      </c>
      <c r="M1095" s="259">
        <f>+SUM(L1095:L1099)</f>
        <v>0</v>
      </c>
      <c r="N1095" s="260">
        <f>+M1095+P1095+R1095+S1095</f>
        <v>0</v>
      </c>
      <c r="O1095" s="261">
        <f>+IF(J1095=1,N1095*$O$1009,0)</f>
        <v>0</v>
      </c>
      <c r="P1095" s="262"/>
      <c r="Q1095" s="263">
        <f>+N1095-SUM(O1095:P1095)</f>
        <v>0</v>
      </c>
      <c r="R1095" s="262"/>
      <c r="S1095" s="262"/>
      <c r="T1095" s="262"/>
      <c r="U1095" s="264" t="e">
        <f>+(+O1095+#REF!)/M1095</f>
        <v>#REF!</v>
      </c>
      <c r="V1095" s="265">
        <f>+Q1095-SUM(R1095:T1095)</f>
        <v>0</v>
      </c>
      <c r="W1095" s="266">
        <f>IF(J1095=2,V1095,0)</f>
        <v>0</v>
      </c>
      <c r="X1095" s="267">
        <f>IF(J1095=1,V1095,0)</f>
        <v>0</v>
      </c>
      <c r="Y1095" s="268">
        <f>IF(G1095=Precios!$FB$4,Precios!$FE$4,IF(G1095=Precios!$FB$5,Precios!$FE$5,IF(G1095=Precios!$FB$6,Precios!$FE$6,IF(G1095=Precios!$FB$7,Precios!$FE$7,IF(G1095=Precios!$FB$8,Precios!$FE$8,IF(G1095=Precios!$FB$9,Precios!$FE$9,IF(G1095=Precios!$FB$10,Precios!$FE$10,IF(G1095=Precios!$FB$11,Precios!$FE$11,IF(G1095=Precios!$FB$12,Precios!$FE$12,IF(G1095=Precios!$FB$1190,Precios!$FE$1190,IF(G1095=Precios!$FB$14,Precios!$FE$14,IF(G1095=Precios!$FB$15,Precios!$FE$15,IF(G1095=Precios!$FB$16,Precios!$FE$16,IF(G1095=Precios!$FB$17,Precios!$FE$17,IF(G1095=Precios!$FB$18,Precios!$FE$18,0)))))))))))))))*H1095</f>
        <v>0</v>
      </c>
      <c r="Z1095" s="269">
        <f>+V1095-SUM(Y1095:Y1099)</f>
        <v>0</v>
      </c>
      <c r="AA1095" s="270" t="e">
        <f>+Z1095/M1095</f>
        <v>#DIV/0!</v>
      </c>
    </row>
    <row r="1096" spans="1:27" x14ac:dyDescent="0.25">
      <c r="A1096" s="234"/>
      <c r="B1096" s="40"/>
      <c r="C1096" s="41"/>
      <c r="D1096" s="42"/>
      <c r="E1096" s="42"/>
      <c r="F1096" s="42"/>
      <c r="G1096" s="48"/>
      <c r="H1096" s="50"/>
      <c r="I1096" s="168">
        <f>IF(G1096=Precios!$FB$4,Precios!$FC$4,IF(G1096=Precios!$FB$5,Precios!$FC$5,IF(G1096=Precios!$FB$6,Precios!$FC$6,IF(G1096=Precios!$FB$7,Precios!$FC$7,IF(G1096=Precios!$FB$8,Precios!$FC$8,IF(G1096=Precios!$FB$9,Precios!$FC$9,IF(G1096=Precios!$FB$10,Precios!$FC$10,IF(G1096=Precios!$FB$11,Precios!$FC$11,IF(G1096=Precios!$FB$12,Precios!$FC$12,IF(G1096=Precios!$FB$1190,Precios!$FC$1190,IF(G1096=Precios!$FB$14,Precios!$FC$14,IF(G1096=Precios!$FB$15,Precios!$FC$15,IF(G1096=Precios!$FB$16,Precios!$FC$16,IF(G1096=Precios!$FB$17,Precios!$FC$17,IF(G1096=Precios!$FB$18,Precios!$FC$18,0)))))))))))))))</f>
        <v>0</v>
      </c>
      <c r="J1096" s="50"/>
      <c r="K1096" s="169">
        <f>+IF(J1096=1,I1096,IF(J1096=2,I1096*(1-Precios!$FH$3),0))</f>
        <v>0</v>
      </c>
      <c r="L1096" s="169">
        <f>H1096*K1096</f>
        <v>0</v>
      </c>
      <c r="M1096" s="49"/>
      <c r="N1096" s="43"/>
      <c r="O1096" s="43"/>
      <c r="P1096" s="43"/>
      <c r="Q1096" s="43"/>
      <c r="R1096" s="43"/>
      <c r="S1096" s="43"/>
      <c r="T1096" s="43"/>
      <c r="U1096" s="91"/>
      <c r="V1096" s="43"/>
      <c r="W1096" s="43"/>
      <c r="X1096" s="43"/>
      <c r="Y1096" s="38">
        <f>IF(G1096=Precios!$FB$4,Precios!$FE$4,IF(G1096=Precios!$FB$5,Precios!$FE$5,IF(G1096=Precios!$FB$6,Precios!$FE$6,IF(G1096=Precios!$FB$7,Precios!$FE$7,IF(G1096=Precios!$FB$8,Precios!$FE$8,IF(G1096=Precios!$FB$9,Precios!$FE$9,IF(G1096=Precios!$FB$10,Precios!$FE$10,IF(G1096=Precios!$FB$11,Precios!$FE$11,IF(G1096=Precios!$FB$12,Precios!$FE$12,IF(G1096=Precios!$FB$1190,Precios!$FE$1190,IF(G1096=Precios!$FB$14,Precios!$FE$14,IF(G1096=Precios!$FB$15,Precios!$FE$15,IF(G1096=Precios!$FB$16,Precios!$FE$16,IF(G1096=Precios!$FB$17,Precios!$FE$17,IF(G1096=Precios!$FB$18,Precios!$FE$18,0)))))))))))))))*H1096</f>
        <v>0</v>
      </c>
      <c r="Z1096" s="46"/>
      <c r="AA1096" s="271"/>
    </row>
    <row r="1097" spans="1:27" x14ac:dyDescent="0.25">
      <c r="A1097" s="234"/>
      <c r="B1097" s="40"/>
      <c r="C1097" s="41"/>
      <c r="D1097" s="42"/>
      <c r="E1097" s="42"/>
      <c r="F1097" s="42"/>
      <c r="G1097" s="48"/>
      <c r="H1097" s="50"/>
      <c r="I1097" s="168">
        <f>IF(G1097=Precios!$FB$4,Precios!$FC$4,IF(G1097=Precios!$FB$5,Precios!$FC$5,IF(G1097=Precios!$FB$6,Precios!$FC$6,IF(G1097=Precios!$FB$7,Precios!$FC$7,IF(G1097=Precios!$FB$8,Precios!$FC$8,IF(G1097=Precios!$FB$9,Precios!$FC$9,IF(G1097=Precios!$FB$10,Precios!$FC$10,IF(G1097=Precios!$FB$11,Precios!$FC$11,IF(G1097=Precios!$FB$12,Precios!$FC$12,IF(G1097=Precios!$FB$1190,Precios!$FC$1190,IF(G1097=Precios!$FB$14,Precios!$FC$14,IF(G1097=Precios!$FB$15,Precios!$FC$15,IF(G1097=Precios!$FB$16,Precios!$FC$16,IF(G1097=Precios!$FB$17,Precios!$FC$17,IF(G1097=Precios!$FB$18,Precios!$FC$18,0)))))))))))))))</f>
        <v>0</v>
      </c>
      <c r="J1097" s="50"/>
      <c r="K1097" s="169">
        <f>+IF(J1097=1,I1097,IF(J1097=2,I1097*(1-Precios!$FH$3),0))</f>
        <v>0</v>
      </c>
      <c r="L1097" s="169">
        <f>H1097*K1097</f>
        <v>0</v>
      </c>
      <c r="M1097" s="49"/>
      <c r="N1097" s="43"/>
      <c r="O1097" s="43"/>
      <c r="P1097" s="43"/>
      <c r="Q1097" s="43"/>
      <c r="R1097" s="43"/>
      <c r="S1097" s="43"/>
      <c r="T1097" s="43"/>
      <c r="U1097" s="91"/>
      <c r="V1097" s="43"/>
      <c r="W1097" s="43"/>
      <c r="X1097" s="43"/>
      <c r="Y1097" s="38">
        <f>IF(G1097=Precios!$FB$4,Precios!$FE$4,IF(G1097=Precios!$FB$5,Precios!$FE$5,IF(G1097=Precios!$FB$6,Precios!$FE$6,IF(G1097=Precios!$FB$7,Precios!$FE$7,IF(G1097=Precios!$FB$8,Precios!$FE$8,IF(G1097=Precios!$FB$9,Precios!$FE$9,IF(G1097=Precios!$FB$10,Precios!$FE$10,IF(G1097=Precios!$FB$11,Precios!$FE$11,IF(G1097=Precios!$FB$12,Precios!$FE$12,IF(G1097=Precios!$FB$1190,Precios!$FE$1190,IF(G1097=Precios!$FB$14,Precios!$FE$14,IF(G1097=Precios!$FB$15,Precios!$FE$15,IF(G1097=Precios!$FB$16,Precios!$FE$16,IF(G1097=Precios!$FB$17,Precios!$FE$17,IF(G1097=Precios!$FB$18,Precios!$FE$18,0)))))))))))))))*H1097</f>
        <v>0</v>
      </c>
      <c r="Z1097" s="46"/>
      <c r="AA1097" s="271"/>
    </row>
    <row r="1098" spans="1:27" x14ac:dyDescent="0.25">
      <c r="A1098" s="234"/>
      <c r="B1098" s="40"/>
      <c r="C1098" s="41"/>
      <c r="D1098" s="42"/>
      <c r="E1098" s="42"/>
      <c r="F1098" s="42"/>
      <c r="G1098" s="48"/>
      <c r="H1098" s="50"/>
      <c r="I1098" s="168">
        <f>IF(G1098=Precios!$FB$4,Precios!$FC$4,IF(G1098=Precios!$FB$5,Precios!$FC$5,IF(G1098=Precios!$FB$6,Precios!$FC$6,IF(G1098=Precios!$FB$7,Precios!$FC$7,IF(G1098=Precios!$FB$8,Precios!$FC$8,IF(G1098=Precios!$FB$9,Precios!$FC$9,IF(G1098=Precios!$FB$10,Precios!$FC$10,IF(G1098=Precios!$FB$11,Precios!$FC$11,IF(G1098=Precios!$FB$12,Precios!$FC$12,IF(G1098=Precios!$FB$1190,Precios!$FC$1190,IF(G1098=Precios!$FB$14,Precios!$FC$14,IF(G1098=Precios!$FB$15,Precios!$FC$15,IF(G1098=Precios!$FB$16,Precios!$FC$16,IF(G1098=Precios!$FB$17,Precios!$FC$17,IF(G1098=Precios!$FB$18,Precios!$FC$18,0)))))))))))))))</f>
        <v>0</v>
      </c>
      <c r="J1098" s="50"/>
      <c r="K1098" s="169">
        <f>+IF(J1098=1,I1098,IF(J1098=2,I1098*(1-Precios!$FH$3),0))</f>
        <v>0</v>
      </c>
      <c r="L1098" s="169">
        <f>H1098*K1098</f>
        <v>0</v>
      </c>
      <c r="M1098" s="49"/>
      <c r="N1098" s="43"/>
      <c r="O1098" s="43"/>
      <c r="P1098" s="43"/>
      <c r="Q1098" s="43"/>
      <c r="R1098" s="43"/>
      <c r="S1098" s="43"/>
      <c r="T1098" s="43"/>
      <c r="U1098" s="91"/>
      <c r="V1098" s="43"/>
      <c r="W1098" s="43"/>
      <c r="X1098" s="43"/>
      <c r="Y1098" s="38">
        <f>IF(G1098=Precios!$FB$4,Precios!$FE$4,IF(G1098=Precios!$FB$5,Precios!$FE$5,IF(G1098=Precios!$FB$6,Precios!$FE$6,IF(G1098=Precios!$FB$7,Precios!$FE$7,IF(G1098=Precios!$FB$8,Precios!$FE$8,IF(G1098=Precios!$FB$9,Precios!$FE$9,IF(G1098=Precios!$FB$10,Precios!$FE$10,IF(G1098=Precios!$FB$11,Precios!$FE$11,IF(G1098=Precios!$FB$12,Precios!$FE$12,IF(G1098=Precios!$FB$1190,Precios!$FE$1190,IF(G1098=Precios!$FB$14,Precios!$FE$14,IF(G1098=Precios!$FB$15,Precios!$FE$15,IF(G1098=Precios!$FB$16,Precios!$FE$16,IF(G1098=Precios!$FB$17,Precios!$FE$17,IF(G1098=Precios!$FB$18,Precios!$FE$18,0)))))))))))))))*H1098</f>
        <v>0</v>
      </c>
      <c r="Z1098" s="46"/>
      <c r="AA1098" s="271"/>
    </row>
    <row r="1099" spans="1:27" ht="15.75" thickBot="1" x14ac:dyDescent="0.3">
      <c r="A1099" s="236"/>
      <c r="B1099" s="237"/>
      <c r="C1099" s="247"/>
      <c r="D1099" s="239"/>
      <c r="E1099" s="239"/>
      <c r="F1099" s="239"/>
      <c r="G1099" s="240"/>
      <c r="H1099" s="241"/>
      <c r="I1099" s="242">
        <f>IF(G1099=Precios!$FB$4,Precios!$FC$4,IF(G1099=Precios!$FB$5,Precios!$FC$5,IF(G1099=Precios!$FB$6,Precios!$FC$6,IF(G1099=Precios!$FB$7,Precios!$FC$7,IF(G1099=Precios!$FB$8,Precios!$FC$8,IF(G1099=Precios!$FB$9,Precios!$FC$9,IF(G1099=Precios!$FB$10,Precios!$FC$10,IF(G1099=Precios!$FB$11,Precios!$FC$11,IF(G1099=Precios!$FB$12,Precios!$FC$12,IF(G1099=Precios!$FB$1190,Precios!$FC$1190,IF(G1099=Precios!$FB$14,Precios!$FC$14,IF(G1099=Precios!$FB$15,Precios!$FC$15,IF(G1099=Precios!$FB$16,Precios!$FC$16,IF(G1099=Precios!$FB$17,Precios!$FC$17,IF(G1099=Precios!$FB$18,Precios!$FC$18,0)))))))))))))))</f>
        <v>0</v>
      </c>
      <c r="J1099" s="241"/>
      <c r="K1099" s="243">
        <f>+IF(J1099=1,I1099,IF(J1099=2,I1099*(1-Precios!$FH$3),0))</f>
        <v>0</v>
      </c>
      <c r="L1099" s="243">
        <f>H1099*K1099</f>
        <v>0</v>
      </c>
      <c r="M1099" s="272"/>
      <c r="N1099" s="273"/>
      <c r="O1099" s="273"/>
      <c r="P1099" s="273"/>
      <c r="Q1099" s="273"/>
      <c r="R1099" s="273"/>
      <c r="S1099" s="273"/>
      <c r="T1099" s="273"/>
      <c r="U1099" s="274"/>
      <c r="V1099" s="273"/>
      <c r="W1099" s="273"/>
      <c r="X1099" s="273"/>
      <c r="Y1099" s="281">
        <f>IF(G1099=Precios!$FB$4,Precios!$FE$4,IF(G1099=Precios!$FB$5,Precios!$FE$5,IF(G1099=Precios!$FB$6,Precios!$FE$6,IF(G1099=Precios!$FB$7,Precios!$FE$7,IF(G1099=Precios!$FB$8,Precios!$FE$8,IF(G1099=Precios!$FB$9,Precios!$FE$9,IF(G1099=Precios!$FB$10,Precios!$FE$10,IF(G1099=Precios!$FB$11,Precios!$FE$11,IF(G1099=Precios!$FB$12,Precios!$FE$12,IF(G1099=Precios!$FB$1190,Precios!$FE$1190,IF(G1099=Precios!$FB$14,Precios!$FE$14,IF(G1099=Precios!$FB$15,Precios!$FE$15,IF(G1099=Precios!$FB$16,Precios!$FE$16,IF(G1099=Precios!$FB$17,Precios!$FE$17,IF(G1099=Precios!$FB$18,Precios!$FE$18,0)))))))))))))))*H1099</f>
        <v>0</v>
      </c>
      <c r="Z1099" s="275"/>
      <c r="AA1099" s="276"/>
    </row>
    <row r="1100" spans="1:27" s="21" customFormat="1" x14ac:dyDescent="0.25">
      <c r="A1100" s="248" t="s">
        <v>91</v>
      </c>
      <c r="B1100" s="249">
        <f>COUNT(A1010:A1099)</f>
        <v>0</v>
      </c>
      <c r="C1100" s="89"/>
      <c r="D1100" s="89"/>
      <c r="E1100" s="89"/>
      <c r="F1100" s="89"/>
      <c r="G1100" s="90"/>
      <c r="H1100" s="90">
        <f>SUM(H1010:H1099)</f>
        <v>0</v>
      </c>
      <c r="I1100" s="89"/>
      <c r="J1100" s="90"/>
      <c r="K1100" s="89"/>
      <c r="L1100" s="89"/>
      <c r="M1100" s="89">
        <f t="shared" ref="M1100:T1100" si="75">SUM(M1010:M1099)</f>
        <v>0</v>
      </c>
      <c r="N1100" s="89">
        <f t="shared" si="75"/>
        <v>0</v>
      </c>
      <c r="O1100" s="89">
        <f t="shared" si="75"/>
        <v>0</v>
      </c>
      <c r="P1100" s="89">
        <f t="shared" si="75"/>
        <v>0</v>
      </c>
      <c r="Q1100" s="89">
        <f t="shared" si="75"/>
        <v>0</v>
      </c>
      <c r="R1100" s="89">
        <f t="shared" si="75"/>
        <v>0</v>
      </c>
      <c r="S1100" s="89">
        <f t="shared" si="75"/>
        <v>0</v>
      </c>
      <c r="T1100" s="89">
        <f t="shared" si="75"/>
        <v>0</v>
      </c>
      <c r="U1100" s="277" t="e">
        <f>AVERAGE(U1010:U1099)</f>
        <v>#REF!</v>
      </c>
      <c r="V1100" s="89">
        <f>SUM(V1010:V1099)</f>
        <v>0</v>
      </c>
      <c r="W1100" s="89">
        <f>SUM(W1010:W1099)</f>
        <v>0</v>
      </c>
      <c r="X1100" s="89">
        <f>SUM(X1010:X1099)</f>
        <v>0</v>
      </c>
      <c r="Y1100" s="89">
        <f>SUM(Y1010:Y1099)</f>
        <v>0</v>
      </c>
      <c r="Z1100" s="89">
        <f>SUM(Z1010:Z1099)</f>
        <v>0</v>
      </c>
      <c r="AA1100" s="277" t="e">
        <f>AVERAGE(AA1010:AA1099)</f>
        <v>#DIV/0!</v>
      </c>
    </row>
    <row r="1101" spans="1:27" ht="15.75" thickBot="1" x14ac:dyDescent="0.3"/>
    <row r="1102" spans="1:27" ht="15.75" thickBot="1" x14ac:dyDescent="0.3">
      <c r="A1102" s="62" t="s">
        <v>13</v>
      </c>
      <c r="B1102" s="63">
        <f>+B1009+B1100</f>
        <v>0</v>
      </c>
      <c r="C1102" s="64"/>
      <c r="D1102" s="67"/>
      <c r="E1102" s="67"/>
      <c r="F1102" s="67"/>
      <c r="G1102" s="65"/>
      <c r="H1102" s="63">
        <f>+H1009+H1100</f>
        <v>0</v>
      </c>
      <c r="I1102" s="66"/>
      <c r="J1102" s="65"/>
      <c r="K1102" s="66"/>
      <c r="L1102" s="66"/>
      <c r="M1102" s="66">
        <f>+M1009+M1100</f>
        <v>0</v>
      </c>
      <c r="N1102" s="66">
        <f>+N1009+N1100</f>
        <v>0</v>
      </c>
      <c r="O1102" s="66">
        <f>+SUM(O88,O180,O272,O364,O456,O548,O640,O732,O824,O916,O1008,O1100)</f>
        <v>0</v>
      </c>
      <c r="P1102" s="66">
        <f>+P1009+P1100</f>
        <v>0</v>
      </c>
      <c r="Q1102" s="66">
        <f>+Q1009+Q1100</f>
        <v>0</v>
      </c>
      <c r="R1102" s="66">
        <f>+R1009+R1100</f>
        <v>0</v>
      </c>
      <c r="S1102" s="66">
        <f>+S1009+S1100</f>
        <v>0</v>
      </c>
      <c r="T1102" s="66">
        <f>+T1009+T1100</f>
        <v>0</v>
      </c>
      <c r="U1102" s="77" t="e">
        <f>AVERAGE(U1009,U1100)</f>
        <v>#DIV/0!</v>
      </c>
      <c r="V1102" s="66">
        <f>+V1009+V1100</f>
        <v>0</v>
      </c>
      <c r="W1102" s="66">
        <f>+W1009+W1100</f>
        <v>0</v>
      </c>
      <c r="X1102" s="66">
        <f>+X1009+X1100</f>
        <v>0</v>
      </c>
      <c r="Y1102" s="66">
        <f>+Y1009+Y1100</f>
        <v>0</v>
      </c>
      <c r="Z1102" s="66">
        <f>+Z1009+Z1100</f>
        <v>0</v>
      </c>
      <c r="AA1102" s="77" t="e">
        <f>AVERAGE(AA1009,AA1100)</f>
        <v>#DIV/0!</v>
      </c>
    </row>
  </sheetData>
  <pageMargins left="0.39370078740157483" right="0.59055118110236227" top="0.70866141732283472" bottom="0.39370078740157483" header="0.19685039370078741" footer="0.19685039370078741"/>
  <pageSetup paperSize="9" scale="38" fitToHeight="0" orientation="landscape" r:id="rId1"/>
  <headerFooter>
    <oddHeader>&amp;L&amp;G&amp;R&amp;G</oddHeader>
    <oddFooter>&amp;A</oddFooter>
  </headerFooter>
  <rowBreaks count="11" manualBreakCount="11">
    <brk id="88" max="16383" man="1"/>
    <brk id="180" max="16383" man="1"/>
    <brk id="272" max="16383" man="1"/>
    <brk id="364" max="16383" man="1"/>
    <brk id="456" max="16383" man="1"/>
    <brk id="548" max="16383" man="1"/>
    <brk id="640" max="16383" man="1"/>
    <brk id="732" max="16383" man="1"/>
    <brk id="824" max="16383" man="1"/>
    <brk id="916" max="16383" man="1"/>
    <brk id="1008" max="16383" man="1"/>
  </rowBreaks>
  <ignoredErrors>
    <ignoredError sqref="U88:U89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9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3.5703125" customWidth="1"/>
    <col min="4" max="16" width="15.7109375" style="2" customWidth="1"/>
  </cols>
  <sheetData>
    <row r="1" spans="1:16" ht="23.25" x14ac:dyDescent="0.35">
      <c r="A1" s="112" t="s">
        <v>28</v>
      </c>
      <c r="B1" s="113"/>
      <c r="C1" s="113"/>
    </row>
    <row r="2" spans="1:16" x14ac:dyDescent="0.25">
      <c r="D2" s="3" t="s">
        <v>154</v>
      </c>
      <c r="E2" s="3" t="s">
        <v>154</v>
      </c>
      <c r="F2" s="3" t="s">
        <v>154</v>
      </c>
      <c r="G2" s="3" t="s">
        <v>154</v>
      </c>
      <c r="H2" s="3" t="s">
        <v>154</v>
      </c>
      <c r="I2" s="3" t="s">
        <v>154</v>
      </c>
      <c r="J2" s="3" t="s">
        <v>154</v>
      </c>
      <c r="K2" s="3" t="s">
        <v>154</v>
      </c>
      <c r="L2" s="3" t="s">
        <v>154</v>
      </c>
      <c r="M2" s="3" t="s">
        <v>154</v>
      </c>
      <c r="N2" s="3" t="s">
        <v>154</v>
      </c>
      <c r="O2" s="3" t="s">
        <v>154</v>
      </c>
      <c r="P2" s="178" t="s">
        <v>138</v>
      </c>
    </row>
    <row r="3" spans="1:16" x14ac:dyDescent="0.25">
      <c r="P3" s="212"/>
    </row>
    <row r="4" spans="1:16" x14ac:dyDescent="0.25">
      <c r="A4" s="1" t="s">
        <v>0</v>
      </c>
      <c r="D4" s="93"/>
      <c r="E4" s="93">
        <f>+D39</f>
        <v>0</v>
      </c>
      <c r="F4" s="93">
        <f t="shared" ref="F4:P4" si="0">+E39</f>
        <v>0</v>
      </c>
      <c r="G4" s="93">
        <f t="shared" si="0"/>
        <v>0</v>
      </c>
      <c r="H4" s="93">
        <f t="shared" si="0"/>
        <v>0</v>
      </c>
      <c r="I4" s="93">
        <f t="shared" si="0"/>
        <v>0</v>
      </c>
      <c r="J4" s="93">
        <f t="shared" si="0"/>
        <v>0</v>
      </c>
      <c r="K4" s="93">
        <f t="shared" si="0"/>
        <v>0</v>
      </c>
      <c r="L4" s="93">
        <f t="shared" si="0"/>
        <v>0</v>
      </c>
      <c r="M4" s="93">
        <f t="shared" si="0"/>
        <v>0</v>
      </c>
      <c r="N4" s="93">
        <f t="shared" si="0"/>
        <v>0</v>
      </c>
      <c r="O4" s="93">
        <f t="shared" si="0"/>
        <v>0</v>
      </c>
      <c r="P4" s="93">
        <f t="shared" si="0"/>
        <v>0</v>
      </c>
    </row>
    <row r="5" spans="1:16" x14ac:dyDescent="0.25">
      <c r="A5" s="1" t="s">
        <v>85</v>
      </c>
      <c r="P5" s="212"/>
    </row>
    <row r="6" spans="1:16" x14ac:dyDescent="0.25">
      <c r="B6" t="s">
        <v>86</v>
      </c>
      <c r="D6" s="182">
        <f>+Ventas!W88</f>
        <v>0</v>
      </c>
      <c r="E6" s="182">
        <f>+Ventas!W180</f>
        <v>0</v>
      </c>
      <c r="F6" s="182">
        <f>+Ventas!W272</f>
        <v>0</v>
      </c>
      <c r="G6" s="182">
        <f>+Ventas!W364</f>
        <v>0</v>
      </c>
      <c r="H6" s="182">
        <f>+Ventas!W456</f>
        <v>0</v>
      </c>
      <c r="I6" s="182">
        <f>+Ventas!W548</f>
        <v>0</v>
      </c>
      <c r="J6" s="182">
        <f>+Ventas!W640</f>
        <v>0</v>
      </c>
      <c r="K6" s="182">
        <f>+Ventas!W732</f>
        <v>0</v>
      </c>
      <c r="L6" s="182">
        <f>+Ventas!W824</f>
        <v>0</v>
      </c>
      <c r="M6" s="182">
        <f>+Ventas!W916</f>
        <v>0</v>
      </c>
      <c r="N6" s="182">
        <f>+Ventas!W1008</f>
        <v>0</v>
      </c>
      <c r="O6" s="182">
        <f>+Ventas!W1100</f>
        <v>0</v>
      </c>
      <c r="P6" s="213"/>
    </row>
    <row r="7" spans="1:16" ht="15.75" thickBot="1" x14ac:dyDescent="0.3">
      <c r="B7" t="s">
        <v>87</v>
      </c>
      <c r="D7" s="183"/>
      <c r="E7" s="183">
        <f>+Ventas!X88</f>
        <v>0</v>
      </c>
      <c r="F7" s="183">
        <f>+Ventas!X180</f>
        <v>0</v>
      </c>
      <c r="G7" s="183">
        <f>+Ventas!X272</f>
        <v>0</v>
      </c>
      <c r="H7" s="183">
        <f>+Ventas!X364</f>
        <v>0</v>
      </c>
      <c r="I7" s="183">
        <f>+Ventas!X456</f>
        <v>0</v>
      </c>
      <c r="J7" s="183">
        <f>+Ventas!X548</f>
        <v>0</v>
      </c>
      <c r="K7" s="183">
        <f>+Ventas!X640</f>
        <v>0</v>
      </c>
      <c r="L7" s="183">
        <f>+Ventas!X732</f>
        <v>0</v>
      </c>
      <c r="M7" s="183">
        <f>+Ventas!X824</f>
        <v>0</v>
      </c>
      <c r="N7" s="183">
        <f>+Ventas!X916</f>
        <v>0</v>
      </c>
      <c r="O7" s="183">
        <f>+Ventas!X1008</f>
        <v>0</v>
      </c>
      <c r="P7" s="180">
        <f>+Ventas!X1100</f>
        <v>0</v>
      </c>
    </row>
    <row r="8" spans="1:16" ht="15.75" thickBot="1" x14ac:dyDescent="0.3">
      <c r="A8" s="1" t="s">
        <v>88</v>
      </c>
      <c r="D8" s="184">
        <f>SUM(D6:D7)</f>
        <v>0</v>
      </c>
      <c r="E8" s="185">
        <f t="shared" ref="E8:O8" si="1">SUM(E6:E7)</f>
        <v>0</v>
      </c>
      <c r="F8" s="185">
        <f t="shared" si="1"/>
        <v>0</v>
      </c>
      <c r="G8" s="185">
        <f t="shared" si="1"/>
        <v>0</v>
      </c>
      <c r="H8" s="185">
        <f t="shared" si="1"/>
        <v>0</v>
      </c>
      <c r="I8" s="185">
        <f t="shared" si="1"/>
        <v>0</v>
      </c>
      <c r="J8" s="185">
        <f t="shared" si="1"/>
        <v>0</v>
      </c>
      <c r="K8" s="185">
        <f t="shared" si="1"/>
        <v>0</v>
      </c>
      <c r="L8" s="185">
        <f t="shared" si="1"/>
        <v>0</v>
      </c>
      <c r="M8" s="185">
        <f t="shared" si="1"/>
        <v>0</v>
      </c>
      <c r="N8" s="185">
        <f t="shared" si="1"/>
        <v>0</v>
      </c>
      <c r="O8" s="186">
        <f t="shared" si="1"/>
        <v>0</v>
      </c>
      <c r="P8" s="181">
        <f>SUM(P7:P7)</f>
        <v>0</v>
      </c>
    </row>
    <row r="9" spans="1:16" x14ac:dyDescent="0.25">
      <c r="A9" s="1" t="s">
        <v>14</v>
      </c>
      <c r="P9" s="212"/>
    </row>
    <row r="10" spans="1:16" s="1" customFormat="1" x14ac:dyDescent="0.25">
      <c r="B10" s="1" t="s">
        <v>82</v>
      </c>
      <c r="D10" s="12">
        <f>+Compras!J69</f>
        <v>0</v>
      </c>
      <c r="E10" s="12">
        <f>+SUM(Compras!K69,Compras!U69)</f>
        <v>0</v>
      </c>
      <c r="F10" s="12">
        <f>+SUM(Compras!V69,Compras!AF69)</f>
        <v>0</v>
      </c>
      <c r="G10" s="12">
        <f>+SUM(Compras!AG69,Compras!AQ69)</f>
        <v>0</v>
      </c>
      <c r="H10" s="12">
        <f>+SUM(Compras!AR69,Compras!BB69)</f>
        <v>0</v>
      </c>
      <c r="I10" s="12">
        <f>+SUM(Compras!BC69,Compras!BM69)</f>
        <v>0</v>
      </c>
      <c r="J10" s="12">
        <f>+SUM(Compras!BN69,Compras!BX69)</f>
        <v>0</v>
      </c>
      <c r="K10" s="12">
        <f>+SUM(Compras!BY69,Compras!CI69)</f>
        <v>0</v>
      </c>
      <c r="L10" s="12">
        <f>+SUM(Compras!CJ69,Compras!CT69)</f>
        <v>0</v>
      </c>
      <c r="M10" s="12">
        <f>+SUM(Compras!CU69,Compras!DE69)</f>
        <v>0</v>
      </c>
      <c r="N10" s="12">
        <f>+SUM(Compras!DF69,Compras!DP69)</f>
        <v>0</v>
      </c>
      <c r="O10" s="12">
        <f>+SUM(Compras!DQ69,Compras!EA69)</f>
        <v>0</v>
      </c>
      <c r="P10" s="110">
        <f>+Compras!EB69</f>
        <v>0</v>
      </c>
    </row>
    <row r="11" spans="1:16" x14ac:dyDescent="0.25">
      <c r="P11" s="212"/>
    </row>
    <row r="12" spans="1:16" x14ac:dyDescent="0.25">
      <c r="B12" t="s">
        <v>32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14"/>
    </row>
    <row r="13" spans="1:16" x14ac:dyDescent="0.25">
      <c r="B13" t="s">
        <v>33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14"/>
    </row>
    <row r="14" spans="1:16" x14ac:dyDescent="0.25">
      <c r="B14" t="s">
        <v>34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14"/>
    </row>
    <row r="15" spans="1:16" x14ac:dyDescent="0.25">
      <c r="B15" t="s">
        <v>24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14"/>
    </row>
    <row r="16" spans="1:16" x14ac:dyDescent="0.25">
      <c r="B16" t="s">
        <v>25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14"/>
    </row>
    <row r="17" spans="1:16" x14ac:dyDescent="0.25">
      <c r="B17" t="s">
        <v>21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214"/>
    </row>
    <row r="18" spans="1:16" x14ac:dyDescent="0.25">
      <c r="B18" t="s">
        <v>22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14"/>
    </row>
    <row r="19" spans="1:16" x14ac:dyDescent="0.25">
      <c r="B19" t="s">
        <v>112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214"/>
    </row>
    <row r="20" spans="1:16" x14ac:dyDescent="0.25">
      <c r="B20" t="s">
        <v>29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214"/>
    </row>
    <row r="21" spans="1:16" x14ac:dyDescent="0.25">
      <c r="B21" t="s">
        <v>137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214"/>
    </row>
    <row r="22" spans="1:16" x14ac:dyDescent="0.25">
      <c r="B22" t="s">
        <v>30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14"/>
    </row>
    <row r="23" spans="1:16" x14ac:dyDescent="0.25">
      <c r="B23" t="s">
        <v>31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14"/>
    </row>
    <row r="24" spans="1:16" x14ac:dyDescent="0.25">
      <c r="B24" t="s">
        <v>23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215"/>
    </row>
    <row r="25" spans="1:16" x14ac:dyDescent="0.25">
      <c r="A25" s="154">
        <v>0.03</v>
      </c>
      <c r="B25" t="s">
        <v>128</v>
      </c>
      <c r="D25" s="6"/>
      <c r="E25" s="6">
        <f>+Ventas!M88*$A$25</f>
        <v>0</v>
      </c>
      <c r="F25" s="6">
        <f>Ventas!M180*$A$25</f>
        <v>0</v>
      </c>
      <c r="G25" s="6">
        <f>Ventas!M272*$A$25</f>
        <v>0</v>
      </c>
      <c r="H25" s="6">
        <f>Ventas!M364*$A$25</f>
        <v>0</v>
      </c>
      <c r="I25" s="6">
        <f>Ventas!M456*$A$25</f>
        <v>0</v>
      </c>
      <c r="J25" s="6">
        <f>Ventas!M548*$A$25</f>
        <v>0</v>
      </c>
      <c r="K25" s="6">
        <f>Ventas!M640*$A$25</f>
        <v>0</v>
      </c>
      <c r="L25" s="6">
        <f>Ventas!M732*$A$25</f>
        <v>0</v>
      </c>
      <c r="M25" s="6">
        <f>Ventas!M824*$A$25</f>
        <v>0</v>
      </c>
      <c r="N25" s="6">
        <f>Ventas!M916*$A$25</f>
        <v>0</v>
      </c>
      <c r="O25" s="6">
        <f>Ventas!M1008*$A$25</f>
        <v>0</v>
      </c>
      <c r="P25" s="179">
        <f>Ventas!M1100*$A$25</f>
        <v>0</v>
      </c>
    </row>
    <row r="26" spans="1:16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214"/>
    </row>
    <row r="27" spans="1:16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214"/>
    </row>
    <row r="28" spans="1:16" x14ac:dyDescent="0.25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14"/>
    </row>
    <row r="29" spans="1:16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14"/>
    </row>
    <row r="30" spans="1:16" ht="15.75" thickBot="1" x14ac:dyDescent="0.3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214"/>
    </row>
    <row r="31" spans="1:16" ht="15.75" thickBot="1" x14ac:dyDescent="0.3">
      <c r="A31" s="1" t="s">
        <v>16</v>
      </c>
      <c r="D31" s="187">
        <f>SUM(D10:D30)</f>
        <v>0</v>
      </c>
      <c r="E31" s="187">
        <f t="shared" ref="E31:O31" si="2">SUM(E10:E30)</f>
        <v>0</v>
      </c>
      <c r="F31" s="187">
        <f t="shared" si="2"/>
        <v>0</v>
      </c>
      <c r="G31" s="187">
        <f t="shared" si="2"/>
        <v>0</v>
      </c>
      <c r="H31" s="187">
        <f t="shared" si="2"/>
        <v>0</v>
      </c>
      <c r="I31" s="187">
        <f t="shared" si="2"/>
        <v>0</v>
      </c>
      <c r="J31" s="187">
        <f t="shared" si="2"/>
        <v>0</v>
      </c>
      <c r="K31" s="187">
        <f t="shared" si="2"/>
        <v>0</v>
      </c>
      <c r="L31" s="187">
        <f t="shared" si="2"/>
        <v>0</v>
      </c>
      <c r="M31" s="187">
        <f t="shared" si="2"/>
        <v>0</v>
      </c>
      <c r="N31" s="187">
        <f t="shared" si="2"/>
        <v>0</v>
      </c>
      <c r="O31" s="187">
        <f t="shared" si="2"/>
        <v>0</v>
      </c>
      <c r="P31" s="181">
        <f>SUM(P10:P30)</f>
        <v>0</v>
      </c>
    </row>
    <row r="32" spans="1:16" x14ac:dyDescent="0.25">
      <c r="P32" s="212"/>
    </row>
    <row r="33" spans="1:16" x14ac:dyDescent="0.25">
      <c r="A33" s="1" t="s">
        <v>17</v>
      </c>
      <c r="D33" s="92">
        <f t="shared" ref="D33:P33" si="3">+D4+D8-D31</f>
        <v>0</v>
      </c>
      <c r="E33" s="92">
        <f t="shared" si="3"/>
        <v>0</v>
      </c>
      <c r="F33" s="92">
        <f t="shared" si="3"/>
        <v>0</v>
      </c>
      <c r="G33" s="92">
        <f t="shared" si="3"/>
        <v>0</v>
      </c>
      <c r="H33" s="92">
        <f t="shared" si="3"/>
        <v>0</v>
      </c>
      <c r="I33" s="92">
        <f t="shared" si="3"/>
        <v>0</v>
      </c>
      <c r="J33" s="92">
        <f t="shared" si="3"/>
        <v>0</v>
      </c>
      <c r="K33" s="92">
        <f t="shared" si="3"/>
        <v>0</v>
      </c>
      <c r="L33" s="92">
        <f t="shared" si="3"/>
        <v>0</v>
      </c>
      <c r="M33" s="92">
        <f t="shared" si="3"/>
        <v>0</v>
      </c>
      <c r="N33" s="92">
        <f t="shared" si="3"/>
        <v>0</v>
      </c>
      <c r="O33" s="92">
        <f t="shared" si="3"/>
        <v>0</v>
      </c>
      <c r="P33" s="92">
        <f t="shared" si="3"/>
        <v>0</v>
      </c>
    </row>
    <row r="34" spans="1:16" x14ac:dyDescent="0.25">
      <c r="A34" s="1" t="s">
        <v>18</v>
      </c>
      <c r="P34" s="212"/>
    </row>
    <row r="35" spans="1:16" x14ac:dyDescent="0.25">
      <c r="B35" t="s">
        <v>26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214"/>
    </row>
    <row r="36" spans="1:16" x14ac:dyDescent="0.25">
      <c r="B36" t="s">
        <v>27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215"/>
    </row>
    <row r="37" spans="1:16" x14ac:dyDescent="0.25">
      <c r="A37" s="1" t="s">
        <v>19</v>
      </c>
      <c r="D37" s="94">
        <f>SUM(D35:D36)</f>
        <v>0</v>
      </c>
      <c r="E37" s="94">
        <f t="shared" ref="E37:P37" si="4">SUM(E35:E36)</f>
        <v>0</v>
      </c>
      <c r="F37" s="94">
        <f t="shared" si="4"/>
        <v>0</v>
      </c>
      <c r="G37" s="94">
        <f t="shared" si="4"/>
        <v>0</v>
      </c>
      <c r="H37" s="94">
        <f t="shared" si="4"/>
        <v>0</v>
      </c>
      <c r="I37" s="94">
        <f t="shared" si="4"/>
        <v>0</v>
      </c>
      <c r="J37" s="94">
        <f t="shared" si="4"/>
        <v>0</v>
      </c>
      <c r="K37" s="94">
        <f t="shared" si="4"/>
        <v>0</v>
      </c>
      <c r="L37" s="94">
        <f t="shared" si="4"/>
        <v>0</v>
      </c>
      <c r="M37" s="94">
        <f t="shared" si="4"/>
        <v>0</v>
      </c>
      <c r="N37" s="94">
        <f t="shared" si="4"/>
        <v>0</v>
      </c>
      <c r="O37" s="95">
        <f t="shared" si="4"/>
        <v>0</v>
      </c>
      <c r="P37" s="94">
        <f t="shared" si="4"/>
        <v>0</v>
      </c>
    </row>
    <row r="38" spans="1:16" ht="15.75" thickBot="1" x14ac:dyDescent="0.3"/>
    <row r="39" spans="1:16" ht="15.75" thickBot="1" x14ac:dyDescent="0.3">
      <c r="A39" s="1" t="s">
        <v>20</v>
      </c>
      <c r="D39" s="96">
        <f t="shared" ref="D39:O39" si="5">+D33+D37</f>
        <v>0</v>
      </c>
      <c r="E39" s="96">
        <f t="shared" si="5"/>
        <v>0</v>
      </c>
      <c r="F39" s="96">
        <f t="shared" si="5"/>
        <v>0</v>
      </c>
      <c r="G39" s="96">
        <f t="shared" si="5"/>
        <v>0</v>
      </c>
      <c r="H39" s="96">
        <f t="shared" si="5"/>
        <v>0</v>
      </c>
      <c r="I39" s="96">
        <f t="shared" si="5"/>
        <v>0</v>
      </c>
      <c r="J39" s="96">
        <f t="shared" si="5"/>
        <v>0</v>
      </c>
      <c r="K39" s="96">
        <f t="shared" si="5"/>
        <v>0</v>
      </c>
      <c r="L39" s="96">
        <f t="shared" si="5"/>
        <v>0</v>
      </c>
      <c r="M39" s="96">
        <f t="shared" si="5"/>
        <v>0</v>
      </c>
      <c r="N39" s="96">
        <f t="shared" si="5"/>
        <v>0</v>
      </c>
      <c r="O39" s="97">
        <f t="shared" si="5"/>
        <v>0</v>
      </c>
      <c r="P39" s="97">
        <f>+P33+P37</f>
        <v>0</v>
      </c>
    </row>
  </sheetData>
  <conditionalFormatting sqref="D12:P12 D13:O18 D20:O25 D4:P10 D31:P39">
    <cfRule type="cellIs" dxfId="23" priority="18" operator="lessThan">
      <formula>0</formula>
    </cfRule>
  </conditionalFormatting>
  <conditionalFormatting sqref="D19:O19">
    <cfRule type="cellIs" dxfId="22" priority="17" operator="lessThan">
      <formula>0</formula>
    </cfRule>
  </conditionalFormatting>
  <conditionalFormatting sqref="P25">
    <cfRule type="cellIs" dxfId="21" priority="10" operator="lessThan">
      <formula>0</formula>
    </cfRule>
  </conditionalFormatting>
  <conditionalFormatting sqref="D25:O25">
    <cfRule type="cellIs" dxfId="20" priority="15" operator="lessThan">
      <formula>0</formula>
    </cfRule>
  </conditionalFormatting>
  <conditionalFormatting sqref="P20:P22 P13:P18">
    <cfRule type="cellIs" dxfId="19" priority="14" operator="lessThan">
      <formula>0</formula>
    </cfRule>
  </conditionalFormatting>
  <conditionalFormatting sqref="P19">
    <cfRule type="cellIs" dxfId="18" priority="13" operator="lessThan">
      <formula>0</formula>
    </cfRule>
  </conditionalFormatting>
  <conditionalFormatting sqref="P23">
    <cfRule type="cellIs" dxfId="17" priority="11" operator="lessThan">
      <formula>0</formula>
    </cfRule>
  </conditionalFormatting>
  <conditionalFormatting sqref="P24:P25">
    <cfRule type="cellIs" dxfId="16" priority="9" operator="lessThan">
      <formula>0</formula>
    </cfRule>
  </conditionalFormatting>
  <conditionalFormatting sqref="D26:O29">
    <cfRule type="cellIs" dxfId="15" priority="4" operator="lessThan">
      <formula>0</formula>
    </cfRule>
  </conditionalFormatting>
  <conditionalFormatting sqref="D30:O30">
    <cfRule type="cellIs" dxfId="14" priority="3" operator="lessThan">
      <formula>0</formula>
    </cfRule>
  </conditionalFormatting>
  <conditionalFormatting sqref="P26:P29">
    <cfRule type="cellIs" dxfId="13" priority="2" operator="lessThan">
      <formula>0</formula>
    </cfRule>
  </conditionalFormatting>
  <conditionalFormatting sqref="P30">
    <cfRule type="cellIs" dxfId="12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6" orientation="landscape" horizontalDpi="300" verticalDpi="300" r:id="rId1"/>
  <headerFooter>
    <oddHeader>&amp;L&amp;G&amp;R&amp;G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8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3.5703125" customWidth="1"/>
    <col min="4" max="16" width="15.7109375" style="2" customWidth="1"/>
  </cols>
  <sheetData>
    <row r="1" spans="1:16" ht="23.25" x14ac:dyDescent="0.35">
      <c r="A1" s="114" t="s">
        <v>35</v>
      </c>
      <c r="B1" s="115"/>
      <c r="C1" s="115"/>
    </row>
    <row r="2" spans="1:16" x14ac:dyDescent="0.25">
      <c r="D2" s="3" t="s">
        <v>154</v>
      </c>
      <c r="E2" s="3" t="s">
        <v>154</v>
      </c>
      <c r="F2" s="3" t="s">
        <v>154</v>
      </c>
      <c r="G2" s="3" t="s">
        <v>154</v>
      </c>
      <c r="H2" s="3" t="s">
        <v>154</v>
      </c>
      <c r="I2" s="3" t="s">
        <v>154</v>
      </c>
      <c r="J2" s="3" t="s">
        <v>154</v>
      </c>
      <c r="K2" s="3" t="s">
        <v>154</v>
      </c>
      <c r="L2" s="3" t="s">
        <v>154</v>
      </c>
      <c r="M2" s="3" t="s">
        <v>154</v>
      </c>
      <c r="N2" s="3" t="s">
        <v>154</v>
      </c>
      <c r="O2" s="3" t="s">
        <v>154</v>
      </c>
      <c r="P2" s="3" t="s">
        <v>13</v>
      </c>
    </row>
    <row r="3" spans="1:16" x14ac:dyDescent="0.25">
      <c r="A3" s="1" t="s">
        <v>70</v>
      </c>
    </row>
    <row r="4" spans="1:16" x14ac:dyDescent="0.25">
      <c r="B4" t="s">
        <v>36</v>
      </c>
      <c r="D4" s="140">
        <f>+Ventas!M88</f>
        <v>0</v>
      </c>
      <c r="E4" s="140">
        <f>+Ventas!M180</f>
        <v>0</v>
      </c>
      <c r="F4" s="140">
        <f>+Ventas!M272</f>
        <v>0</v>
      </c>
      <c r="G4" s="140">
        <f>+Ventas!M364</f>
        <v>0</v>
      </c>
      <c r="H4" s="140">
        <f>+Ventas!M456</f>
        <v>0</v>
      </c>
      <c r="I4" s="140">
        <f>+Ventas!M548</f>
        <v>0</v>
      </c>
      <c r="J4" s="140">
        <f>+Ventas!M640</f>
        <v>0</v>
      </c>
      <c r="K4" s="140">
        <f>+Ventas!M732</f>
        <v>0</v>
      </c>
      <c r="L4" s="140">
        <f>+Ventas!M824</f>
        <v>0</v>
      </c>
      <c r="M4" s="140">
        <f>+Ventas!M916</f>
        <v>0</v>
      </c>
      <c r="N4" s="140">
        <f>+Ventas!M1008</f>
        <v>0</v>
      </c>
      <c r="O4" s="140">
        <f>+Ventas!M1100</f>
        <v>0</v>
      </c>
      <c r="P4" s="7">
        <f>SUM(D4:O4)</f>
        <v>0</v>
      </c>
    </row>
    <row r="5" spans="1:16" x14ac:dyDescent="0.25">
      <c r="B5" t="s">
        <v>15</v>
      </c>
      <c r="D5" s="60">
        <f>+SUM(Ventas!O88:O88)</f>
        <v>0</v>
      </c>
      <c r="E5" s="60">
        <f>+SUM(Ventas!O180:O180)</f>
        <v>0</v>
      </c>
      <c r="F5" s="60">
        <f>+SUM(Ventas!O272:O272)</f>
        <v>0</v>
      </c>
      <c r="G5" s="60">
        <f>+SUM(Ventas!O364:O364)</f>
        <v>0</v>
      </c>
      <c r="H5" s="60">
        <f>+SUM(Ventas!O456:O456)</f>
        <v>0</v>
      </c>
      <c r="I5" s="60">
        <f>+SUM(Ventas!O548:O548)</f>
        <v>0</v>
      </c>
      <c r="J5" s="60">
        <f>+SUM(Ventas!O640:O640)</f>
        <v>0</v>
      </c>
      <c r="K5" s="60">
        <f>+SUM(Ventas!O732:O732)</f>
        <v>0</v>
      </c>
      <c r="L5" s="60">
        <f>+SUM(Ventas!O824:O824)</f>
        <v>0</v>
      </c>
      <c r="M5" s="60">
        <f>+SUM(Ventas!O916:O916)</f>
        <v>0</v>
      </c>
      <c r="N5" s="60">
        <f>+SUM(Ventas!O1008:O1008)</f>
        <v>0</v>
      </c>
      <c r="O5" s="60">
        <f>+SUM(Ventas!O1100:O1100)</f>
        <v>0</v>
      </c>
      <c r="P5" s="7">
        <f>SUM(D5:O5)</f>
        <v>0</v>
      </c>
    </row>
    <row r="6" spans="1:16" x14ac:dyDescent="0.25">
      <c r="B6" t="s">
        <v>39</v>
      </c>
      <c r="D6" s="60">
        <f>+Ventas!T88</f>
        <v>0</v>
      </c>
      <c r="E6" s="60">
        <f>+Ventas!T180</f>
        <v>0</v>
      </c>
      <c r="F6" s="60">
        <f>+Ventas!T272</f>
        <v>0</v>
      </c>
      <c r="G6" s="60">
        <f>+Ventas!T364</f>
        <v>0</v>
      </c>
      <c r="H6" s="60">
        <f>+Ventas!T456</f>
        <v>0</v>
      </c>
      <c r="I6" s="60">
        <f>+Ventas!T548</f>
        <v>0</v>
      </c>
      <c r="J6" s="60">
        <f>+Ventas!T640</f>
        <v>0</v>
      </c>
      <c r="K6" s="60">
        <f>+Ventas!T732</f>
        <v>0</v>
      </c>
      <c r="L6" s="60">
        <f>+Ventas!T824</f>
        <v>0</v>
      </c>
      <c r="M6" s="60">
        <f>+Ventas!T916</f>
        <v>0</v>
      </c>
      <c r="N6" s="60">
        <f>+Ventas!T1008</f>
        <v>0</v>
      </c>
      <c r="O6" s="60">
        <f>+Ventas!T1100</f>
        <v>0</v>
      </c>
      <c r="P6" s="7">
        <f>SUM(D6:O6)</f>
        <v>0</v>
      </c>
    </row>
    <row r="7" spans="1:16" s="1" customFormat="1" x14ac:dyDescent="0.25">
      <c r="A7" s="1" t="s">
        <v>37</v>
      </c>
      <c r="D7" s="61">
        <f>+D4-SUM(D5:D6)</f>
        <v>0</v>
      </c>
      <c r="E7" s="61">
        <f t="shared" ref="E7:O7" si="0">+E4-SUM(E5:E6)</f>
        <v>0</v>
      </c>
      <c r="F7" s="61">
        <f t="shared" si="0"/>
        <v>0</v>
      </c>
      <c r="G7" s="61">
        <f t="shared" si="0"/>
        <v>0</v>
      </c>
      <c r="H7" s="61">
        <f t="shared" si="0"/>
        <v>0</v>
      </c>
      <c r="I7" s="61">
        <f t="shared" si="0"/>
        <v>0</v>
      </c>
      <c r="J7" s="61">
        <f t="shared" si="0"/>
        <v>0</v>
      </c>
      <c r="K7" s="61">
        <f t="shared" si="0"/>
        <v>0</v>
      </c>
      <c r="L7" s="61">
        <f t="shared" si="0"/>
        <v>0</v>
      </c>
      <c r="M7" s="61">
        <f t="shared" si="0"/>
        <v>0</v>
      </c>
      <c r="N7" s="61">
        <f t="shared" si="0"/>
        <v>0</v>
      </c>
      <c r="O7" s="61">
        <f t="shared" si="0"/>
        <v>0</v>
      </c>
      <c r="P7" s="71">
        <f>SUM(D7:O7)</f>
        <v>0</v>
      </c>
    </row>
    <row r="8" spans="1:16" x14ac:dyDescent="0.25">
      <c r="A8" s="1" t="s">
        <v>38</v>
      </c>
    </row>
    <row r="9" spans="1:16" x14ac:dyDescent="0.25">
      <c r="A9" s="1" t="s">
        <v>74</v>
      </c>
      <c r="D9" s="16">
        <f>+Ventas!Y88</f>
        <v>0</v>
      </c>
      <c r="E9" s="16">
        <f>+Ventas!Y180</f>
        <v>0</v>
      </c>
      <c r="F9" s="16">
        <f>+Ventas!Y272</f>
        <v>0</v>
      </c>
      <c r="G9" s="16">
        <f>+Ventas!Y364</f>
        <v>0</v>
      </c>
      <c r="H9" s="16">
        <f>+Ventas!Y456</f>
        <v>0</v>
      </c>
      <c r="I9" s="16">
        <f>+Ventas!Y548</f>
        <v>0</v>
      </c>
      <c r="J9" s="16">
        <f>+Ventas!Y640</f>
        <v>0</v>
      </c>
      <c r="K9" s="16">
        <f>+Ventas!Y732</f>
        <v>0</v>
      </c>
      <c r="L9" s="16">
        <f>+Ventas!Y824</f>
        <v>0</v>
      </c>
      <c r="M9" s="16">
        <f>+Ventas!Y916</f>
        <v>0</v>
      </c>
      <c r="N9" s="16">
        <f>+Ventas!Y1008</f>
        <v>0</v>
      </c>
      <c r="O9" s="16">
        <f>+Ventas!Y1100</f>
        <v>0</v>
      </c>
      <c r="P9" s="76">
        <f>SUM(D9:O9)</f>
        <v>0</v>
      </c>
    </row>
    <row r="10" spans="1:16" ht="15.75" thickBot="1" x14ac:dyDescent="0.3">
      <c r="A10" s="1" t="s">
        <v>75</v>
      </c>
    </row>
    <row r="11" spans="1:16" x14ac:dyDescent="0.25">
      <c r="A11" s="1" t="s">
        <v>48</v>
      </c>
      <c r="D11" s="13">
        <f t="shared" ref="D11:O11" si="1">+D7-D9</f>
        <v>0</v>
      </c>
      <c r="E11" s="13">
        <f t="shared" si="1"/>
        <v>0</v>
      </c>
      <c r="F11" s="13">
        <f t="shared" si="1"/>
        <v>0</v>
      </c>
      <c r="G11" s="13">
        <f t="shared" si="1"/>
        <v>0</v>
      </c>
      <c r="H11" s="13">
        <f t="shared" si="1"/>
        <v>0</v>
      </c>
      <c r="I11" s="13">
        <f t="shared" si="1"/>
        <v>0</v>
      </c>
      <c r="J11" s="13">
        <f t="shared" si="1"/>
        <v>0</v>
      </c>
      <c r="K11" s="13">
        <f t="shared" si="1"/>
        <v>0</v>
      </c>
      <c r="L11" s="13">
        <f t="shared" si="1"/>
        <v>0</v>
      </c>
      <c r="M11" s="13">
        <f t="shared" si="1"/>
        <v>0</v>
      </c>
      <c r="N11" s="13">
        <f t="shared" si="1"/>
        <v>0</v>
      </c>
      <c r="O11" s="13">
        <f t="shared" si="1"/>
        <v>0</v>
      </c>
      <c r="P11" s="7">
        <f>SUM(D11:O11)</f>
        <v>0</v>
      </c>
    </row>
    <row r="12" spans="1:16" x14ac:dyDescent="0.25">
      <c r="A12" s="1" t="s">
        <v>44</v>
      </c>
      <c r="D12" s="14" t="e">
        <f t="shared" ref="D12:O12" si="2">+D11/D4</f>
        <v>#DIV/0!</v>
      </c>
      <c r="E12" s="14" t="e">
        <f t="shared" si="2"/>
        <v>#DIV/0!</v>
      </c>
      <c r="F12" s="14" t="e">
        <f t="shared" si="2"/>
        <v>#DIV/0!</v>
      </c>
      <c r="G12" s="14" t="e">
        <f t="shared" si="2"/>
        <v>#DIV/0!</v>
      </c>
      <c r="H12" s="14" t="e">
        <f t="shared" si="2"/>
        <v>#DIV/0!</v>
      </c>
      <c r="I12" s="14" t="e">
        <f t="shared" si="2"/>
        <v>#DIV/0!</v>
      </c>
      <c r="J12" s="14" t="e">
        <f t="shared" si="2"/>
        <v>#DIV/0!</v>
      </c>
      <c r="K12" s="14" t="e">
        <f t="shared" si="2"/>
        <v>#DIV/0!</v>
      </c>
      <c r="L12" s="14" t="e">
        <f t="shared" si="2"/>
        <v>#DIV/0!</v>
      </c>
      <c r="M12" s="14" t="e">
        <f t="shared" si="2"/>
        <v>#DIV/0!</v>
      </c>
      <c r="N12" s="14" t="e">
        <f t="shared" si="2"/>
        <v>#DIV/0!</v>
      </c>
      <c r="O12" s="14" t="e">
        <f t="shared" si="2"/>
        <v>#DIV/0!</v>
      </c>
      <c r="P12" s="45" t="e">
        <f>AVERAGE(D12:O12)</f>
        <v>#DIV/0!</v>
      </c>
    </row>
    <row r="13" spans="1:16" x14ac:dyDescent="0.25">
      <c r="A13" s="1" t="s">
        <v>45</v>
      </c>
    </row>
    <row r="14" spans="1:16" x14ac:dyDescent="0.25">
      <c r="C14" t="s">
        <v>32</v>
      </c>
      <c r="D14" s="87">
        <f>+'Flujo de Caja'!E12</f>
        <v>0</v>
      </c>
      <c r="E14" s="87">
        <f>+'Flujo de Caja'!F12</f>
        <v>0</v>
      </c>
      <c r="F14" s="87">
        <f>+'Flujo de Caja'!G12</f>
        <v>0</v>
      </c>
      <c r="G14" s="87">
        <f>+'Flujo de Caja'!H12</f>
        <v>0</v>
      </c>
      <c r="H14" s="87">
        <f>+'Flujo de Caja'!I12</f>
        <v>0</v>
      </c>
      <c r="I14" s="87">
        <f>+'Flujo de Caja'!J12</f>
        <v>0</v>
      </c>
      <c r="J14" s="87">
        <f>+'Flujo de Caja'!K12</f>
        <v>0</v>
      </c>
      <c r="K14" s="87">
        <f>+'Flujo de Caja'!L12</f>
        <v>0</v>
      </c>
      <c r="L14" s="87">
        <f>+'Flujo de Caja'!M12</f>
        <v>0</v>
      </c>
      <c r="M14" s="87">
        <f>+'Flujo de Caja'!N12</f>
        <v>0</v>
      </c>
      <c r="N14" s="87">
        <f>+'Flujo de Caja'!O12</f>
        <v>0</v>
      </c>
      <c r="O14" s="87">
        <f>+'Flujo de Caja'!P12</f>
        <v>0</v>
      </c>
      <c r="P14" s="7">
        <f>SUM(D14:O14)</f>
        <v>0</v>
      </c>
    </row>
    <row r="15" spans="1:16" x14ac:dyDescent="0.25">
      <c r="C15" t="s">
        <v>33</v>
      </c>
      <c r="D15" s="87">
        <f>+'Flujo de Caja'!D13</f>
        <v>0</v>
      </c>
      <c r="E15" s="87">
        <f>+'Flujo de Caja'!E13</f>
        <v>0</v>
      </c>
      <c r="F15" s="87">
        <f>+'Flujo de Caja'!F13</f>
        <v>0</v>
      </c>
      <c r="G15" s="87">
        <f>+'Flujo de Caja'!G13</f>
        <v>0</v>
      </c>
      <c r="H15" s="87">
        <f>+'Flujo de Caja'!H13</f>
        <v>0</v>
      </c>
      <c r="I15" s="87">
        <f>+'Flujo de Caja'!I13</f>
        <v>0</v>
      </c>
      <c r="J15" s="87">
        <f>+'Flujo de Caja'!J13</f>
        <v>0</v>
      </c>
      <c r="K15" s="87">
        <f>+'Flujo de Caja'!K13</f>
        <v>0</v>
      </c>
      <c r="L15" s="87">
        <f>+'Flujo de Caja'!L13</f>
        <v>0</v>
      </c>
      <c r="M15" s="87">
        <f>+'Flujo de Caja'!M13</f>
        <v>0</v>
      </c>
      <c r="N15" s="87">
        <f>+'Flujo de Caja'!N13</f>
        <v>0</v>
      </c>
      <c r="O15" s="87">
        <f>+'Flujo de Caja'!O13</f>
        <v>0</v>
      </c>
      <c r="P15" s="7">
        <f>SUM(D15:O15)</f>
        <v>0</v>
      </c>
    </row>
    <row r="16" spans="1:16" x14ac:dyDescent="0.25">
      <c r="C16" t="s">
        <v>34</v>
      </c>
      <c r="D16" s="87">
        <f>+'Flujo de Caja'!D14</f>
        <v>0</v>
      </c>
      <c r="E16" s="87">
        <f>+'Flujo de Caja'!E14</f>
        <v>0</v>
      </c>
      <c r="F16" s="87">
        <f>+'Flujo de Caja'!F14</f>
        <v>0</v>
      </c>
      <c r="G16" s="87">
        <f>+'Flujo de Caja'!G14</f>
        <v>0</v>
      </c>
      <c r="H16" s="87">
        <f>+'Flujo de Caja'!H14</f>
        <v>0</v>
      </c>
      <c r="I16" s="87">
        <f>+'Flujo de Caja'!I14</f>
        <v>0</v>
      </c>
      <c r="J16" s="87">
        <f>+'Flujo de Caja'!J14</f>
        <v>0</v>
      </c>
      <c r="K16" s="87">
        <f>+'Flujo de Caja'!K14</f>
        <v>0</v>
      </c>
      <c r="L16" s="87">
        <f>+'Flujo de Caja'!L14</f>
        <v>0</v>
      </c>
      <c r="M16" s="87">
        <f>+'Flujo de Caja'!M14</f>
        <v>0</v>
      </c>
      <c r="N16" s="87">
        <f>+'Flujo de Caja'!N14</f>
        <v>0</v>
      </c>
      <c r="O16" s="87">
        <f>+'Flujo de Caja'!O14</f>
        <v>0</v>
      </c>
      <c r="P16" s="7">
        <f>SUM(D16:O16)</f>
        <v>0</v>
      </c>
    </row>
    <row r="17" spans="1:16" x14ac:dyDescent="0.25">
      <c r="A17" s="1" t="s">
        <v>42</v>
      </c>
      <c r="D17" s="17">
        <f>SUM(D14:D16)</f>
        <v>0</v>
      </c>
      <c r="E17" s="17">
        <f t="shared" ref="E17:O17" si="3">SUM(E14:E16)</f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75">
        <f>SUM(D17:O17)</f>
        <v>0</v>
      </c>
    </row>
    <row r="18" spans="1:16" x14ac:dyDescent="0.25">
      <c r="A18" s="1" t="s">
        <v>46</v>
      </c>
      <c r="D18" s="216" t="e">
        <f t="shared" ref="D18:O18" si="4">+D4/D17</f>
        <v>#DIV/0!</v>
      </c>
      <c r="E18" s="216" t="e">
        <f t="shared" si="4"/>
        <v>#DIV/0!</v>
      </c>
      <c r="F18" s="216" t="e">
        <f t="shared" si="4"/>
        <v>#DIV/0!</v>
      </c>
      <c r="G18" s="216" t="e">
        <f t="shared" si="4"/>
        <v>#DIV/0!</v>
      </c>
      <c r="H18" s="216" t="e">
        <f t="shared" si="4"/>
        <v>#DIV/0!</v>
      </c>
      <c r="I18" s="216" t="e">
        <f t="shared" si="4"/>
        <v>#DIV/0!</v>
      </c>
      <c r="J18" s="216" t="e">
        <f t="shared" si="4"/>
        <v>#DIV/0!</v>
      </c>
      <c r="K18" s="216" t="e">
        <f t="shared" si="4"/>
        <v>#DIV/0!</v>
      </c>
      <c r="L18" s="216" t="e">
        <f t="shared" si="4"/>
        <v>#DIV/0!</v>
      </c>
      <c r="M18" s="216" t="e">
        <f t="shared" si="4"/>
        <v>#DIV/0!</v>
      </c>
      <c r="N18" s="216" t="e">
        <f t="shared" si="4"/>
        <v>#DIV/0!</v>
      </c>
      <c r="O18" s="216" t="e">
        <f t="shared" si="4"/>
        <v>#DIV/0!</v>
      </c>
      <c r="P18" s="152" t="e">
        <f>AVERAGE(D18:O18)</f>
        <v>#DIV/0!</v>
      </c>
    </row>
    <row r="19" spans="1:16" x14ac:dyDescent="0.25">
      <c r="A19" s="1" t="s">
        <v>151</v>
      </c>
      <c r="D19" s="217" t="e">
        <f t="shared" ref="D19:O19" si="5">+(D11-D17)/D17</f>
        <v>#DIV/0!</v>
      </c>
      <c r="E19" s="217" t="e">
        <f t="shared" si="5"/>
        <v>#DIV/0!</v>
      </c>
      <c r="F19" s="217" t="e">
        <f t="shared" si="5"/>
        <v>#DIV/0!</v>
      </c>
      <c r="G19" s="217" t="e">
        <f t="shared" si="5"/>
        <v>#DIV/0!</v>
      </c>
      <c r="H19" s="217" t="e">
        <f t="shared" si="5"/>
        <v>#DIV/0!</v>
      </c>
      <c r="I19" s="217" t="e">
        <f t="shared" si="5"/>
        <v>#DIV/0!</v>
      </c>
      <c r="J19" s="217" t="e">
        <f t="shared" si="5"/>
        <v>#DIV/0!</v>
      </c>
      <c r="K19" s="217" t="e">
        <f t="shared" si="5"/>
        <v>#DIV/0!</v>
      </c>
      <c r="L19" s="217" t="e">
        <f t="shared" si="5"/>
        <v>#DIV/0!</v>
      </c>
      <c r="M19" s="217" t="e">
        <f t="shared" si="5"/>
        <v>#DIV/0!</v>
      </c>
      <c r="N19" s="217" t="e">
        <f t="shared" si="5"/>
        <v>#DIV/0!</v>
      </c>
      <c r="O19" s="217" t="e">
        <f t="shared" si="5"/>
        <v>#DIV/0!</v>
      </c>
      <c r="P19" s="153" t="e">
        <f>AVERAGE(D19:O19)</f>
        <v>#DIV/0!</v>
      </c>
    </row>
    <row r="20" spans="1:16" x14ac:dyDescent="0.25">
      <c r="A20" s="1" t="s">
        <v>40</v>
      </c>
      <c r="G20" s="15"/>
      <c r="H20" s="15"/>
    </row>
    <row r="21" spans="1:16" x14ac:dyDescent="0.25">
      <c r="B21" t="s">
        <v>24</v>
      </c>
      <c r="D21" s="88">
        <f>+'Flujo de Caja'!D15</f>
        <v>0</v>
      </c>
      <c r="E21" s="88">
        <f>+'Flujo de Caja'!E15</f>
        <v>0</v>
      </c>
      <c r="F21" s="88">
        <f>+'Flujo de Caja'!F15</f>
        <v>0</v>
      </c>
      <c r="G21" s="88">
        <f>+'Flujo de Caja'!G15</f>
        <v>0</v>
      </c>
      <c r="H21" s="88">
        <f>+'Flujo de Caja'!H15</f>
        <v>0</v>
      </c>
      <c r="I21" s="88">
        <f>+'Flujo de Caja'!I15</f>
        <v>0</v>
      </c>
      <c r="J21" s="88">
        <f>+'Flujo de Caja'!J15</f>
        <v>0</v>
      </c>
      <c r="K21" s="88">
        <f>+'Flujo de Caja'!K15</f>
        <v>0</v>
      </c>
      <c r="L21" s="88">
        <f>+'Flujo de Caja'!L15</f>
        <v>0</v>
      </c>
      <c r="M21" s="88">
        <f>+'Flujo de Caja'!M15</f>
        <v>0</v>
      </c>
      <c r="N21" s="88">
        <f>+'Flujo de Caja'!N15</f>
        <v>0</v>
      </c>
      <c r="O21" s="88">
        <f>+'Flujo de Caja'!O15</f>
        <v>0</v>
      </c>
      <c r="P21" s="7">
        <f t="shared" ref="P21:P29" si="6">SUM(D21:O21)</f>
        <v>0</v>
      </c>
    </row>
    <row r="22" spans="1:16" x14ac:dyDescent="0.25">
      <c r="B22" t="s">
        <v>25</v>
      </c>
      <c r="D22" s="88">
        <f>+'Flujo de Caja'!D16</f>
        <v>0</v>
      </c>
      <c r="E22" s="88">
        <f>+'Flujo de Caja'!E16</f>
        <v>0</v>
      </c>
      <c r="F22" s="88">
        <f>+'Flujo de Caja'!F16</f>
        <v>0</v>
      </c>
      <c r="G22" s="88">
        <f>+'Flujo de Caja'!G16</f>
        <v>0</v>
      </c>
      <c r="H22" s="88">
        <f>+'Flujo de Caja'!H16</f>
        <v>0</v>
      </c>
      <c r="I22" s="88">
        <f>+'Flujo de Caja'!I16</f>
        <v>0</v>
      </c>
      <c r="J22" s="88">
        <f>+'Flujo de Caja'!J16</f>
        <v>0</v>
      </c>
      <c r="K22" s="88">
        <f>+'Flujo de Caja'!K16</f>
        <v>0</v>
      </c>
      <c r="L22" s="88">
        <f>+'Flujo de Caja'!L16</f>
        <v>0</v>
      </c>
      <c r="M22" s="88">
        <f>+'Flujo de Caja'!M16</f>
        <v>0</v>
      </c>
      <c r="N22" s="88">
        <f>+'Flujo de Caja'!N16</f>
        <v>0</v>
      </c>
      <c r="O22" s="88">
        <f>+'Flujo de Caja'!O16</f>
        <v>0</v>
      </c>
      <c r="P22" s="7">
        <f t="shared" si="6"/>
        <v>0</v>
      </c>
    </row>
    <row r="23" spans="1:16" x14ac:dyDescent="0.25">
      <c r="B23" t="s">
        <v>21</v>
      </c>
      <c r="D23" s="88">
        <f>+'Flujo de Caja'!D17</f>
        <v>0</v>
      </c>
      <c r="E23" s="88">
        <f>+'Flujo de Caja'!E17</f>
        <v>0</v>
      </c>
      <c r="F23" s="88">
        <f>+'Flujo de Caja'!F17</f>
        <v>0</v>
      </c>
      <c r="G23" s="88">
        <f>+'Flujo de Caja'!G17</f>
        <v>0</v>
      </c>
      <c r="H23" s="88">
        <f>+'Flujo de Caja'!H17</f>
        <v>0</v>
      </c>
      <c r="I23" s="88">
        <f>+'Flujo de Caja'!I17</f>
        <v>0</v>
      </c>
      <c r="J23" s="88">
        <f>+'Flujo de Caja'!J17</f>
        <v>0</v>
      </c>
      <c r="K23" s="88">
        <f>+'Flujo de Caja'!K17</f>
        <v>0</v>
      </c>
      <c r="L23" s="88">
        <f>+'Flujo de Caja'!L17</f>
        <v>0</v>
      </c>
      <c r="M23" s="88">
        <f>+'Flujo de Caja'!M17</f>
        <v>0</v>
      </c>
      <c r="N23" s="88">
        <f>+'Flujo de Caja'!N17</f>
        <v>0</v>
      </c>
      <c r="O23" s="88">
        <f>+'Flujo de Caja'!O17</f>
        <v>0</v>
      </c>
      <c r="P23" s="7">
        <f t="shared" si="6"/>
        <v>0</v>
      </c>
    </row>
    <row r="24" spans="1:16" x14ac:dyDescent="0.25">
      <c r="B24" t="s">
        <v>22</v>
      </c>
      <c r="D24" s="88">
        <f>+'Flujo de Caja'!D18</f>
        <v>0</v>
      </c>
      <c r="E24" s="88">
        <f>+'Flujo de Caja'!E18</f>
        <v>0</v>
      </c>
      <c r="F24" s="88">
        <f>+'Flujo de Caja'!F18</f>
        <v>0</v>
      </c>
      <c r="G24" s="88">
        <f>+'Flujo de Caja'!G18</f>
        <v>0</v>
      </c>
      <c r="H24" s="88">
        <f>+'Flujo de Caja'!H18</f>
        <v>0</v>
      </c>
      <c r="I24" s="88">
        <f>+'Flujo de Caja'!I18</f>
        <v>0</v>
      </c>
      <c r="J24" s="88">
        <f>+'Flujo de Caja'!J18</f>
        <v>0</v>
      </c>
      <c r="K24" s="88">
        <f>+'Flujo de Caja'!K18</f>
        <v>0</v>
      </c>
      <c r="L24" s="88">
        <f>+'Flujo de Caja'!L18</f>
        <v>0</v>
      </c>
      <c r="M24" s="88">
        <f>+'Flujo de Caja'!M18</f>
        <v>0</v>
      </c>
      <c r="N24" s="88">
        <f>+'Flujo de Caja'!N18</f>
        <v>0</v>
      </c>
      <c r="O24" s="88">
        <f>+'Flujo de Caja'!O18</f>
        <v>0</v>
      </c>
      <c r="P24" s="7">
        <f t="shared" si="6"/>
        <v>0</v>
      </c>
    </row>
    <row r="25" spans="1:16" x14ac:dyDescent="0.25">
      <c r="B25" t="s">
        <v>112</v>
      </c>
      <c r="D25" s="88">
        <f>+'Flujo de Caja'!D19</f>
        <v>0</v>
      </c>
      <c r="E25" s="88">
        <f>+'Flujo de Caja'!E19</f>
        <v>0</v>
      </c>
      <c r="F25" s="88">
        <f>+'Flujo de Caja'!F19</f>
        <v>0</v>
      </c>
      <c r="G25" s="88">
        <f>+'Flujo de Caja'!G19</f>
        <v>0</v>
      </c>
      <c r="H25" s="88">
        <f>+'Flujo de Caja'!H19</f>
        <v>0</v>
      </c>
      <c r="I25" s="88">
        <f>+'Flujo de Caja'!I19</f>
        <v>0</v>
      </c>
      <c r="J25" s="88">
        <f>+'Flujo de Caja'!J19</f>
        <v>0</v>
      </c>
      <c r="K25" s="88">
        <f>+'Flujo de Caja'!K19</f>
        <v>0</v>
      </c>
      <c r="L25" s="88">
        <f>+'Flujo de Caja'!L19</f>
        <v>0</v>
      </c>
      <c r="M25" s="88">
        <f>+'Flujo de Caja'!M19</f>
        <v>0</v>
      </c>
      <c r="N25" s="88">
        <f>+'Flujo de Caja'!N19</f>
        <v>0</v>
      </c>
      <c r="O25" s="88">
        <f>+'Flujo de Caja'!O19</f>
        <v>0</v>
      </c>
      <c r="P25" s="7">
        <f t="shared" si="6"/>
        <v>0</v>
      </c>
    </row>
    <row r="26" spans="1:16" x14ac:dyDescent="0.25">
      <c r="B26" t="s">
        <v>29</v>
      </c>
      <c r="D26" s="88">
        <f>+'Flujo de Caja'!D20</f>
        <v>0</v>
      </c>
      <c r="E26" s="88">
        <f>+'Flujo de Caja'!E20</f>
        <v>0</v>
      </c>
      <c r="F26" s="88">
        <f>+'Flujo de Caja'!F20</f>
        <v>0</v>
      </c>
      <c r="G26" s="88">
        <f>+'Flujo de Caja'!G20</f>
        <v>0</v>
      </c>
      <c r="H26" s="88">
        <f>+'Flujo de Caja'!H20</f>
        <v>0</v>
      </c>
      <c r="I26" s="88">
        <f>+'Flujo de Caja'!I20</f>
        <v>0</v>
      </c>
      <c r="J26" s="88">
        <f>+'Flujo de Caja'!J20</f>
        <v>0</v>
      </c>
      <c r="K26" s="88">
        <f>+'Flujo de Caja'!K20</f>
        <v>0</v>
      </c>
      <c r="L26" s="88">
        <f>+'Flujo de Caja'!L20</f>
        <v>0</v>
      </c>
      <c r="M26" s="88">
        <f>+'Flujo de Caja'!M20</f>
        <v>0</v>
      </c>
      <c r="N26" s="88">
        <f>+'Flujo de Caja'!N20</f>
        <v>0</v>
      </c>
      <c r="O26" s="88">
        <f>+'Flujo de Caja'!O20</f>
        <v>0</v>
      </c>
      <c r="P26" s="7">
        <f t="shared" si="6"/>
        <v>0</v>
      </c>
    </row>
    <row r="27" spans="1:16" x14ac:dyDescent="0.25">
      <c r="B27" t="s">
        <v>137</v>
      </c>
      <c r="D27" s="88">
        <f>+'Flujo de Caja'!D21</f>
        <v>0</v>
      </c>
      <c r="E27" s="88">
        <f>+'Flujo de Caja'!E21</f>
        <v>0</v>
      </c>
      <c r="F27" s="88">
        <f>+'Flujo de Caja'!F21</f>
        <v>0</v>
      </c>
      <c r="G27" s="88">
        <f>+'Flujo de Caja'!G21</f>
        <v>0</v>
      </c>
      <c r="H27" s="88">
        <f>+'Flujo de Caja'!H21</f>
        <v>0</v>
      </c>
      <c r="I27" s="88">
        <f>+'Flujo de Caja'!I21</f>
        <v>0</v>
      </c>
      <c r="J27" s="88">
        <f>+'Flujo de Caja'!J21</f>
        <v>0</v>
      </c>
      <c r="K27" s="88">
        <f>+'Flujo de Caja'!K21</f>
        <v>0</v>
      </c>
      <c r="L27" s="88">
        <f>+'Flujo de Caja'!L21</f>
        <v>0</v>
      </c>
      <c r="M27" s="88">
        <f>+'Flujo de Caja'!M21</f>
        <v>0</v>
      </c>
      <c r="N27" s="88">
        <f>+'Flujo de Caja'!N21</f>
        <v>0</v>
      </c>
      <c r="O27" s="88">
        <f>+'Flujo de Caja'!O21</f>
        <v>0</v>
      </c>
      <c r="P27" s="7">
        <f t="shared" si="6"/>
        <v>0</v>
      </c>
    </row>
    <row r="28" spans="1:16" x14ac:dyDescent="0.25">
      <c r="B28" t="s">
        <v>30</v>
      </c>
      <c r="D28" s="88">
        <f>+'Flujo de Caja'!D22</f>
        <v>0</v>
      </c>
      <c r="E28" s="88">
        <f>+'Flujo de Caja'!E22</f>
        <v>0</v>
      </c>
      <c r="F28" s="88">
        <f>+'Flujo de Caja'!F22</f>
        <v>0</v>
      </c>
      <c r="G28" s="88">
        <f>+'Flujo de Caja'!G22</f>
        <v>0</v>
      </c>
      <c r="H28" s="88">
        <f>+'Flujo de Caja'!H22</f>
        <v>0</v>
      </c>
      <c r="I28" s="88">
        <f>+'Flujo de Caja'!I22</f>
        <v>0</v>
      </c>
      <c r="J28" s="88">
        <f>+'Flujo de Caja'!J22</f>
        <v>0</v>
      </c>
      <c r="K28" s="88">
        <f>+'Flujo de Caja'!K22</f>
        <v>0</v>
      </c>
      <c r="L28" s="88">
        <f>+'Flujo de Caja'!L22</f>
        <v>0</v>
      </c>
      <c r="M28" s="88">
        <f>+'Flujo de Caja'!M22</f>
        <v>0</v>
      </c>
      <c r="N28" s="88">
        <f>+'Flujo de Caja'!N22</f>
        <v>0</v>
      </c>
      <c r="O28" s="88">
        <f>+'Flujo de Caja'!O22</f>
        <v>0</v>
      </c>
      <c r="P28" s="7">
        <f t="shared" si="6"/>
        <v>0</v>
      </c>
    </row>
    <row r="29" spans="1:16" x14ac:dyDescent="0.25">
      <c r="B29" t="s">
        <v>31</v>
      </c>
      <c r="D29" s="88">
        <f>+'Flujo de Caja'!D23</f>
        <v>0</v>
      </c>
      <c r="E29" s="88">
        <f>+'Flujo de Caja'!E23</f>
        <v>0</v>
      </c>
      <c r="F29" s="88">
        <f>+'Flujo de Caja'!F23</f>
        <v>0</v>
      </c>
      <c r="G29" s="88">
        <f>+'Flujo de Caja'!G23</f>
        <v>0</v>
      </c>
      <c r="H29" s="88">
        <f>+'Flujo de Caja'!H23</f>
        <v>0</v>
      </c>
      <c r="I29" s="88">
        <f>+'Flujo de Caja'!I23</f>
        <v>0</v>
      </c>
      <c r="J29" s="88">
        <f>+'Flujo de Caja'!J23</f>
        <v>0</v>
      </c>
      <c r="K29" s="88">
        <f>+'Flujo de Caja'!K23</f>
        <v>0</v>
      </c>
      <c r="L29" s="88">
        <f>+'Flujo de Caja'!L23</f>
        <v>0</v>
      </c>
      <c r="M29" s="88">
        <f>+'Flujo de Caja'!M23</f>
        <v>0</v>
      </c>
      <c r="N29" s="88">
        <f>+'Flujo de Caja'!N23</f>
        <v>0</v>
      </c>
      <c r="O29" s="88">
        <f>+'Flujo de Caja'!O23</f>
        <v>0</v>
      </c>
      <c r="P29" s="7">
        <f t="shared" si="6"/>
        <v>0</v>
      </c>
    </row>
    <row r="30" spans="1:16" x14ac:dyDescent="0.25">
      <c r="B30" t="s">
        <v>23</v>
      </c>
      <c r="D30" s="88">
        <f>+'Flujo de Caja'!D24</f>
        <v>0</v>
      </c>
      <c r="E30" s="88">
        <f>+'Flujo de Caja'!E24</f>
        <v>0</v>
      </c>
      <c r="F30" s="88">
        <f>+'Flujo de Caja'!F24</f>
        <v>0</v>
      </c>
      <c r="G30" s="88">
        <f>+'Flujo de Caja'!G24</f>
        <v>0</v>
      </c>
      <c r="H30" s="88">
        <f>+'Flujo de Caja'!H24</f>
        <v>0</v>
      </c>
      <c r="I30" s="88">
        <f>+'Flujo de Caja'!I24</f>
        <v>0</v>
      </c>
      <c r="J30" s="88">
        <f>+'Flujo de Caja'!J24</f>
        <v>0</v>
      </c>
      <c r="K30" s="88">
        <f>+'Flujo de Caja'!K24</f>
        <v>0</v>
      </c>
      <c r="L30" s="88">
        <f>+'Flujo de Caja'!L24</f>
        <v>0</v>
      </c>
      <c r="M30" s="88">
        <f>+'Flujo de Caja'!M24</f>
        <v>0</v>
      </c>
      <c r="N30" s="88">
        <f>+'Flujo de Caja'!N24</f>
        <v>0</v>
      </c>
      <c r="O30" s="88">
        <f>+'Flujo de Caja'!O24</f>
        <v>0</v>
      </c>
      <c r="P30" s="7">
        <f t="shared" ref="P30:P36" si="7">SUM(D30:O30)</f>
        <v>0</v>
      </c>
    </row>
    <row r="31" spans="1:16" x14ac:dyDescent="0.25">
      <c r="A31" s="154">
        <v>0.03</v>
      </c>
      <c r="B31" t="s">
        <v>128</v>
      </c>
      <c r="D31" s="88">
        <f>+'Flujo de Caja'!E25</f>
        <v>0</v>
      </c>
      <c r="E31" s="88">
        <f>+'Flujo de Caja'!F25</f>
        <v>0</v>
      </c>
      <c r="F31" s="88">
        <f>+'Flujo de Caja'!G25</f>
        <v>0</v>
      </c>
      <c r="G31" s="88">
        <f>+'Flujo de Caja'!H25</f>
        <v>0</v>
      </c>
      <c r="H31" s="88">
        <f>+'Flujo de Caja'!I25</f>
        <v>0</v>
      </c>
      <c r="I31" s="88">
        <f>+'Flujo de Caja'!J25</f>
        <v>0</v>
      </c>
      <c r="J31" s="88">
        <f>+'Flujo de Caja'!K25</f>
        <v>0</v>
      </c>
      <c r="K31" s="88">
        <f>+'Flujo de Caja'!L25</f>
        <v>0</v>
      </c>
      <c r="L31" s="88">
        <f>+'Flujo de Caja'!M25</f>
        <v>0</v>
      </c>
      <c r="M31" s="88">
        <f>+'Flujo de Caja'!N25</f>
        <v>0</v>
      </c>
      <c r="N31" s="88">
        <f>Ventas!M1008*$A$31</f>
        <v>0</v>
      </c>
      <c r="O31" s="88">
        <f>Ventas!M1100*$A$31</f>
        <v>0</v>
      </c>
      <c r="P31" s="7">
        <f t="shared" si="7"/>
        <v>0</v>
      </c>
    </row>
    <row r="32" spans="1:16" x14ac:dyDescent="0.25">
      <c r="D32" s="88">
        <f>+'Flujo de Caja'!D26</f>
        <v>0</v>
      </c>
      <c r="E32" s="88">
        <f>+'Flujo de Caja'!E26</f>
        <v>0</v>
      </c>
      <c r="F32" s="88">
        <f>+'Flujo de Caja'!F26</f>
        <v>0</v>
      </c>
      <c r="G32" s="88">
        <f>+'Flujo de Caja'!G26</f>
        <v>0</v>
      </c>
      <c r="H32" s="88">
        <f>+'Flujo de Caja'!H26</f>
        <v>0</v>
      </c>
      <c r="I32" s="88">
        <f>+'Flujo de Caja'!I26</f>
        <v>0</v>
      </c>
      <c r="J32" s="88">
        <f>+'Flujo de Caja'!J26</f>
        <v>0</v>
      </c>
      <c r="K32" s="88">
        <f>+'Flujo de Caja'!K26</f>
        <v>0</v>
      </c>
      <c r="L32" s="88">
        <f>+'Flujo de Caja'!L26</f>
        <v>0</v>
      </c>
      <c r="M32" s="88">
        <f>+'Flujo de Caja'!M26</f>
        <v>0</v>
      </c>
      <c r="N32" s="88">
        <f>+'Flujo de Caja'!N26</f>
        <v>0</v>
      </c>
      <c r="O32" s="88">
        <f>+'Flujo de Caja'!O26</f>
        <v>0</v>
      </c>
      <c r="P32" s="7">
        <f t="shared" si="7"/>
        <v>0</v>
      </c>
    </row>
    <row r="33" spans="1:16" x14ac:dyDescent="0.25">
      <c r="D33" s="88">
        <f>+'Flujo de Caja'!D27</f>
        <v>0</v>
      </c>
      <c r="E33" s="88">
        <f>+'Flujo de Caja'!E27</f>
        <v>0</v>
      </c>
      <c r="F33" s="88">
        <f>+'Flujo de Caja'!F27</f>
        <v>0</v>
      </c>
      <c r="G33" s="88">
        <f>+'Flujo de Caja'!G27</f>
        <v>0</v>
      </c>
      <c r="H33" s="88">
        <f>+'Flujo de Caja'!H27</f>
        <v>0</v>
      </c>
      <c r="I33" s="88">
        <f>+'Flujo de Caja'!I27</f>
        <v>0</v>
      </c>
      <c r="J33" s="88">
        <f>+'Flujo de Caja'!J27</f>
        <v>0</v>
      </c>
      <c r="K33" s="88">
        <f>+'Flujo de Caja'!K27</f>
        <v>0</v>
      </c>
      <c r="L33" s="88">
        <f>+'Flujo de Caja'!L27</f>
        <v>0</v>
      </c>
      <c r="M33" s="88">
        <f>+'Flujo de Caja'!M27</f>
        <v>0</v>
      </c>
      <c r="N33" s="88">
        <f>+'Flujo de Caja'!N27</f>
        <v>0</v>
      </c>
      <c r="O33" s="88">
        <f>+'Flujo de Caja'!O27</f>
        <v>0</v>
      </c>
      <c r="P33" s="7">
        <f t="shared" si="7"/>
        <v>0</v>
      </c>
    </row>
    <row r="34" spans="1:16" x14ac:dyDescent="0.25">
      <c r="D34" s="88">
        <f>+'Flujo de Caja'!D28</f>
        <v>0</v>
      </c>
      <c r="E34" s="88">
        <f>+'Flujo de Caja'!E28</f>
        <v>0</v>
      </c>
      <c r="F34" s="88">
        <f>+'Flujo de Caja'!F28</f>
        <v>0</v>
      </c>
      <c r="G34" s="88">
        <f>+'Flujo de Caja'!G28</f>
        <v>0</v>
      </c>
      <c r="H34" s="88">
        <f>+'Flujo de Caja'!H28</f>
        <v>0</v>
      </c>
      <c r="I34" s="88">
        <f>+'Flujo de Caja'!I28</f>
        <v>0</v>
      </c>
      <c r="J34" s="88">
        <f>+'Flujo de Caja'!J28</f>
        <v>0</v>
      </c>
      <c r="K34" s="88">
        <f>+'Flujo de Caja'!K28</f>
        <v>0</v>
      </c>
      <c r="L34" s="88">
        <f>+'Flujo de Caja'!L28</f>
        <v>0</v>
      </c>
      <c r="M34" s="88">
        <f>+'Flujo de Caja'!M28</f>
        <v>0</v>
      </c>
      <c r="N34" s="88">
        <f>+'Flujo de Caja'!N28</f>
        <v>0</v>
      </c>
      <c r="O34" s="88">
        <f>+'Flujo de Caja'!O28</f>
        <v>0</v>
      </c>
      <c r="P34" s="7">
        <f t="shared" si="7"/>
        <v>0</v>
      </c>
    </row>
    <row r="35" spans="1:16" x14ac:dyDescent="0.25">
      <c r="D35" s="88">
        <f>+'Flujo de Caja'!D29</f>
        <v>0</v>
      </c>
      <c r="E35" s="88">
        <f>+'Flujo de Caja'!E29</f>
        <v>0</v>
      </c>
      <c r="F35" s="88">
        <f>+'Flujo de Caja'!F29</f>
        <v>0</v>
      </c>
      <c r="G35" s="88">
        <f>+'Flujo de Caja'!G29</f>
        <v>0</v>
      </c>
      <c r="H35" s="88">
        <f>+'Flujo de Caja'!H29</f>
        <v>0</v>
      </c>
      <c r="I35" s="88">
        <f>+'Flujo de Caja'!I29</f>
        <v>0</v>
      </c>
      <c r="J35" s="88">
        <f>+'Flujo de Caja'!J29</f>
        <v>0</v>
      </c>
      <c r="K35" s="88">
        <f>+'Flujo de Caja'!K29</f>
        <v>0</v>
      </c>
      <c r="L35" s="88">
        <f>+'Flujo de Caja'!L29</f>
        <v>0</v>
      </c>
      <c r="M35" s="88">
        <f>+'Flujo de Caja'!M29</f>
        <v>0</v>
      </c>
      <c r="N35" s="88">
        <f>+'Flujo de Caja'!N29</f>
        <v>0</v>
      </c>
      <c r="O35" s="88">
        <f>+'Flujo de Caja'!O29</f>
        <v>0</v>
      </c>
      <c r="P35" s="7">
        <f t="shared" si="7"/>
        <v>0</v>
      </c>
    </row>
    <row r="36" spans="1:16" x14ac:dyDescent="0.25">
      <c r="D36" s="88">
        <f>+'Flujo de Caja'!D30</f>
        <v>0</v>
      </c>
      <c r="E36" s="88">
        <f>+'Flujo de Caja'!E30</f>
        <v>0</v>
      </c>
      <c r="F36" s="88">
        <f>+'Flujo de Caja'!F30</f>
        <v>0</v>
      </c>
      <c r="G36" s="88">
        <f>+'Flujo de Caja'!G30</f>
        <v>0</v>
      </c>
      <c r="H36" s="88">
        <f>+'Flujo de Caja'!H30</f>
        <v>0</v>
      </c>
      <c r="I36" s="88">
        <f>+'Flujo de Caja'!I30</f>
        <v>0</v>
      </c>
      <c r="J36" s="88">
        <f>+'Flujo de Caja'!J30</f>
        <v>0</v>
      </c>
      <c r="K36" s="88">
        <f>+'Flujo de Caja'!K30</f>
        <v>0</v>
      </c>
      <c r="L36" s="88">
        <f>+'Flujo de Caja'!L30</f>
        <v>0</v>
      </c>
      <c r="M36" s="88">
        <f>+'Flujo de Caja'!M30</f>
        <v>0</v>
      </c>
      <c r="N36" s="88">
        <f>+'Flujo de Caja'!N30</f>
        <v>0</v>
      </c>
      <c r="O36" s="88">
        <f>+'Flujo de Caja'!O30</f>
        <v>0</v>
      </c>
      <c r="P36" s="7">
        <f t="shared" si="7"/>
        <v>0</v>
      </c>
    </row>
    <row r="37" spans="1:16" x14ac:dyDescent="0.25">
      <c r="A37" s="1" t="s">
        <v>41</v>
      </c>
      <c r="D37" s="61">
        <f>SUM(D21:D36)</f>
        <v>0</v>
      </c>
      <c r="E37" s="61">
        <f t="shared" ref="E37:P37" si="8">SUM(E21:E36)</f>
        <v>0</v>
      </c>
      <c r="F37" s="61">
        <f t="shared" si="8"/>
        <v>0</v>
      </c>
      <c r="G37" s="61">
        <f t="shared" si="8"/>
        <v>0</v>
      </c>
      <c r="H37" s="61">
        <f t="shared" si="8"/>
        <v>0</v>
      </c>
      <c r="I37" s="61">
        <f t="shared" si="8"/>
        <v>0</v>
      </c>
      <c r="J37" s="61">
        <f t="shared" si="8"/>
        <v>0</v>
      </c>
      <c r="K37" s="61">
        <f t="shared" si="8"/>
        <v>0</v>
      </c>
      <c r="L37" s="61">
        <f t="shared" si="8"/>
        <v>0</v>
      </c>
      <c r="M37" s="61">
        <f t="shared" si="8"/>
        <v>0</v>
      </c>
      <c r="N37" s="61">
        <f t="shared" si="8"/>
        <v>0</v>
      </c>
      <c r="O37" s="61">
        <f t="shared" si="8"/>
        <v>0</v>
      </c>
      <c r="P37" s="61">
        <f t="shared" si="8"/>
        <v>0</v>
      </c>
    </row>
    <row r="38" spans="1:16" ht="15.75" thickBot="1" x14ac:dyDescent="0.3"/>
    <row r="39" spans="1:16" s="1" customFormat="1" ht="15.75" thickBot="1" x14ac:dyDescent="0.3">
      <c r="A39" s="1" t="s">
        <v>150</v>
      </c>
      <c r="D39" s="10">
        <f t="shared" ref="D39:O39" si="9">+D11-D17-D37</f>
        <v>0</v>
      </c>
      <c r="E39" s="10">
        <f t="shared" si="9"/>
        <v>0</v>
      </c>
      <c r="F39" s="10">
        <f t="shared" si="9"/>
        <v>0</v>
      </c>
      <c r="G39" s="10">
        <f t="shared" si="9"/>
        <v>0</v>
      </c>
      <c r="H39" s="10">
        <f t="shared" si="9"/>
        <v>0</v>
      </c>
      <c r="I39" s="10">
        <f t="shared" si="9"/>
        <v>0</v>
      </c>
      <c r="J39" s="10">
        <f t="shared" si="9"/>
        <v>0</v>
      </c>
      <c r="K39" s="10">
        <f t="shared" si="9"/>
        <v>0</v>
      </c>
      <c r="L39" s="10">
        <f t="shared" si="9"/>
        <v>0</v>
      </c>
      <c r="M39" s="10">
        <f t="shared" si="9"/>
        <v>0</v>
      </c>
      <c r="N39" s="10">
        <f t="shared" si="9"/>
        <v>0</v>
      </c>
      <c r="O39" s="10">
        <f t="shared" si="9"/>
        <v>0</v>
      </c>
      <c r="P39" s="11">
        <f>SUM(D39:O39)</f>
        <v>0</v>
      </c>
    </row>
    <row r="40" spans="1:16" x14ac:dyDescent="0.25">
      <c r="A40" s="1" t="s">
        <v>47</v>
      </c>
      <c r="D40" s="218">
        <f t="shared" ref="D40:P40" si="10">+D37+D17+D9+D6+D5</f>
        <v>0</v>
      </c>
      <c r="E40" s="218">
        <f t="shared" si="10"/>
        <v>0</v>
      </c>
      <c r="F40" s="218">
        <f t="shared" si="10"/>
        <v>0</v>
      </c>
      <c r="G40" s="218">
        <f t="shared" si="10"/>
        <v>0</v>
      </c>
      <c r="H40" s="218">
        <f t="shared" si="10"/>
        <v>0</v>
      </c>
      <c r="I40" s="218">
        <f t="shared" si="10"/>
        <v>0</v>
      </c>
      <c r="J40" s="218">
        <f t="shared" si="10"/>
        <v>0</v>
      </c>
      <c r="K40" s="218">
        <f t="shared" si="10"/>
        <v>0</v>
      </c>
      <c r="L40" s="218">
        <f t="shared" si="10"/>
        <v>0</v>
      </c>
      <c r="M40" s="218">
        <f t="shared" si="10"/>
        <v>0</v>
      </c>
      <c r="N40" s="218">
        <f t="shared" si="10"/>
        <v>0</v>
      </c>
      <c r="O40" s="218">
        <f t="shared" si="10"/>
        <v>0</v>
      </c>
      <c r="P40" s="218">
        <f t="shared" si="10"/>
        <v>0</v>
      </c>
    </row>
    <row r="41" spans="1:16" x14ac:dyDescent="0.25">
      <c r="A41" s="1" t="s">
        <v>118</v>
      </c>
      <c r="D41" s="217" t="e">
        <f t="shared" ref="D41:P41" si="11">+D39/D4</f>
        <v>#DIV/0!</v>
      </c>
      <c r="E41" s="217" t="e">
        <f t="shared" si="11"/>
        <v>#DIV/0!</v>
      </c>
      <c r="F41" s="217" t="e">
        <f t="shared" si="11"/>
        <v>#DIV/0!</v>
      </c>
      <c r="G41" s="217" t="e">
        <f t="shared" si="11"/>
        <v>#DIV/0!</v>
      </c>
      <c r="H41" s="217" t="e">
        <f t="shared" si="11"/>
        <v>#DIV/0!</v>
      </c>
      <c r="I41" s="217" t="e">
        <f t="shared" si="11"/>
        <v>#DIV/0!</v>
      </c>
      <c r="J41" s="217" t="e">
        <f t="shared" si="11"/>
        <v>#DIV/0!</v>
      </c>
      <c r="K41" s="217" t="e">
        <f t="shared" si="11"/>
        <v>#DIV/0!</v>
      </c>
      <c r="L41" s="217" t="e">
        <f t="shared" si="11"/>
        <v>#DIV/0!</v>
      </c>
      <c r="M41" s="217" t="e">
        <f t="shared" si="11"/>
        <v>#DIV/0!</v>
      </c>
      <c r="N41" s="217" t="e">
        <f t="shared" si="11"/>
        <v>#DIV/0!</v>
      </c>
      <c r="O41" s="217" t="e">
        <f t="shared" si="11"/>
        <v>#DIV/0!</v>
      </c>
      <c r="P41" s="217" t="e">
        <f t="shared" si="11"/>
        <v>#DIV/0!</v>
      </c>
    </row>
    <row r="42" spans="1:16" x14ac:dyDescent="0.25">
      <c r="A42" s="1" t="s">
        <v>148</v>
      </c>
      <c r="D42" s="217" t="e">
        <f t="shared" ref="D42:P42" si="12">+D39/D17</f>
        <v>#DIV/0!</v>
      </c>
      <c r="E42" s="217" t="e">
        <f t="shared" si="12"/>
        <v>#DIV/0!</v>
      </c>
      <c r="F42" s="217" t="e">
        <f t="shared" si="12"/>
        <v>#DIV/0!</v>
      </c>
      <c r="G42" s="217" t="e">
        <f t="shared" si="12"/>
        <v>#DIV/0!</v>
      </c>
      <c r="H42" s="217" t="e">
        <f t="shared" si="12"/>
        <v>#DIV/0!</v>
      </c>
      <c r="I42" s="217" t="e">
        <f t="shared" si="12"/>
        <v>#DIV/0!</v>
      </c>
      <c r="J42" s="217" t="e">
        <f t="shared" si="12"/>
        <v>#DIV/0!</v>
      </c>
      <c r="K42" s="217" t="e">
        <f t="shared" si="12"/>
        <v>#DIV/0!</v>
      </c>
      <c r="L42" s="217" t="e">
        <f t="shared" si="12"/>
        <v>#DIV/0!</v>
      </c>
      <c r="M42" s="217" t="e">
        <f t="shared" si="12"/>
        <v>#DIV/0!</v>
      </c>
      <c r="N42" s="217" t="e">
        <f t="shared" si="12"/>
        <v>#DIV/0!</v>
      </c>
      <c r="O42" s="217" t="e">
        <f t="shared" si="12"/>
        <v>#DIV/0!</v>
      </c>
      <c r="P42" s="217" t="e">
        <f t="shared" si="12"/>
        <v>#DIV/0!</v>
      </c>
    </row>
    <row r="44" spans="1:16" ht="23.25" x14ac:dyDescent="0.35">
      <c r="C44" s="114" t="s">
        <v>144</v>
      </c>
      <c r="D44" s="114"/>
      <c r="E44" s="114"/>
      <c r="F44" s="114"/>
      <c r="G44" s="114"/>
      <c r="H44" s="114"/>
      <c r="I44" s="114"/>
      <c r="J44" s="114"/>
      <c r="K44" s="114"/>
    </row>
    <row r="46" spans="1:16" ht="15.75" thickBot="1" x14ac:dyDescent="0.3">
      <c r="C46" s="283" t="s">
        <v>82</v>
      </c>
      <c r="D46" s="12">
        <f>+Compras!EC69</f>
        <v>0</v>
      </c>
      <c r="F46" s="192"/>
      <c r="G46" s="192"/>
      <c r="H46" s="193" t="s">
        <v>121</v>
      </c>
      <c r="I46" s="419" t="s">
        <v>171</v>
      </c>
      <c r="J46" s="192"/>
      <c r="K46" s="192"/>
    </row>
    <row r="47" spans="1:16" x14ac:dyDescent="0.25">
      <c r="C47" s="283" t="s">
        <v>77</v>
      </c>
      <c r="D47" s="111">
        <f>-P9</f>
        <v>0</v>
      </c>
      <c r="G47" s="189" t="s">
        <v>119</v>
      </c>
      <c r="H47" s="146">
        <f>+'Flujo de Caja'!O39</f>
        <v>0</v>
      </c>
      <c r="I47" s="150"/>
      <c r="J47" s="148">
        <f>+H47-I47</f>
        <v>0</v>
      </c>
    </row>
    <row r="48" spans="1:16" ht="15.75" thickBot="1" x14ac:dyDescent="0.3">
      <c r="C48" s="283" t="s">
        <v>43</v>
      </c>
      <c r="D48" s="85">
        <f>SUM(D46:D47)</f>
        <v>0</v>
      </c>
      <c r="E48" s="143" t="s">
        <v>127</v>
      </c>
      <c r="G48" s="283" t="s">
        <v>120</v>
      </c>
      <c r="H48" s="147">
        <f>+D48</f>
        <v>0</v>
      </c>
      <c r="I48" s="207">
        <f>SUM(Stock!CU4:CU18)</f>
        <v>0</v>
      </c>
      <c r="J48" s="149">
        <f>+H48-I48</f>
        <v>0</v>
      </c>
    </row>
    <row r="49" spans="5:16" ht="15.75" thickBot="1" x14ac:dyDescent="0.3">
      <c r="H49" s="145"/>
      <c r="I49" s="144"/>
      <c r="J49" s="2">
        <f>+J47+J48</f>
        <v>0</v>
      </c>
      <c r="K49" s="282" t="s">
        <v>124</v>
      </c>
      <c r="O49" s="9"/>
      <c r="P49"/>
    </row>
    <row r="50" spans="5:16" ht="15.75" thickBot="1" x14ac:dyDescent="0.3">
      <c r="H50" s="189" t="s">
        <v>139</v>
      </c>
      <c r="I50" s="191">
        <f>+'Flujo de Caja'!P8</f>
        <v>0</v>
      </c>
      <c r="M50"/>
      <c r="P50"/>
    </row>
    <row r="51" spans="5:16" ht="15.75" thickBot="1" x14ac:dyDescent="0.3">
      <c r="H51" s="145" t="s">
        <v>125</v>
      </c>
      <c r="I51" s="151">
        <f>SUM(I47:I50)</f>
        <v>0</v>
      </c>
      <c r="J51" s="2" t="s">
        <v>143</v>
      </c>
      <c r="M51"/>
    </row>
    <row r="52" spans="5:16" ht="15.75" thickBot="1" x14ac:dyDescent="0.3">
      <c r="E52" s="109"/>
      <c r="F52" s="192"/>
      <c r="G52" s="192"/>
      <c r="H52" s="193" t="s">
        <v>122</v>
      </c>
      <c r="I52" s="192"/>
      <c r="J52" s="194"/>
      <c r="K52" s="192"/>
      <c r="M52"/>
    </row>
    <row r="53" spans="5:16" ht="15.75" thickBot="1" x14ac:dyDescent="0.3">
      <c r="E53" s="109"/>
      <c r="H53" s="189" t="s">
        <v>140</v>
      </c>
      <c r="I53" s="190">
        <f>+'Flujo de Caja'!P31</f>
        <v>0</v>
      </c>
      <c r="J53"/>
      <c r="M53"/>
      <c r="O53" s="86"/>
    </row>
    <row r="54" spans="5:16" ht="15.75" thickBot="1" x14ac:dyDescent="0.3">
      <c r="E54" s="109"/>
      <c r="H54" s="143" t="s">
        <v>18</v>
      </c>
      <c r="I54" s="8">
        <f>+SUM('Flujo de Caja'!D37:O37)</f>
        <v>0</v>
      </c>
      <c r="J54"/>
    </row>
    <row r="55" spans="5:16" ht="15.75" thickBot="1" x14ac:dyDescent="0.3">
      <c r="H55" s="145" t="s">
        <v>141</v>
      </c>
      <c r="I55" s="188">
        <f>SUM(I53:I54)</f>
        <v>0</v>
      </c>
      <c r="J55"/>
    </row>
    <row r="56" spans="5:16" ht="15.75" thickBot="1" x14ac:dyDescent="0.3">
      <c r="F56" s="192"/>
      <c r="G56" s="192"/>
      <c r="H56" s="193" t="s">
        <v>123</v>
      </c>
      <c r="I56" s="195"/>
      <c r="J56" s="192"/>
      <c r="K56" s="192"/>
    </row>
    <row r="57" spans="5:16" ht="15.75" thickBot="1" x14ac:dyDescent="0.3">
      <c r="H57" s="143" t="s">
        <v>149</v>
      </c>
      <c r="I57" s="84">
        <f>+P39-J49</f>
        <v>0</v>
      </c>
    </row>
    <row r="58" spans="5:16" ht="15.75" thickBot="1" x14ac:dyDescent="0.3">
      <c r="H58" s="145" t="s">
        <v>126</v>
      </c>
      <c r="I58" s="151">
        <f>+I55+I57</f>
        <v>0</v>
      </c>
      <c r="J58" s="2" t="s">
        <v>142</v>
      </c>
    </row>
  </sheetData>
  <conditionalFormatting sqref="D20:P30 O31:P31 D31:M31 D39:O40 P40 D42:P42 D3:P16">
    <cfRule type="cellIs" dxfId="11" priority="23" operator="lessThan">
      <formula>0</formula>
    </cfRule>
  </conditionalFormatting>
  <conditionalFormatting sqref="D37:P37">
    <cfRule type="cellIs" dxfId="10" priority="22" operator="lessThan">
      <formula>0</formula>
    </cfRule>
  </conditionalFormatting>
  <conditionalFormatting sqref="D38:P38">
    <cfRule type="cellIs" dxfId="9" priority="21" operator="lessThan">
      <formula>0</formula>
    </cfRule>
  </conditionalFormatting>
  <conditionalFormatting sqref="P39">
    <cfRule type="cellIs" dxfId="8" priority="16" operator="lessThan">
      <formula>0</formula>
    </cfRule>
  </conditionalFormatting>
  <conditionalFormatting sqref="D17:O18">
    <cfRule type="cellIs" dxfId="7" priority="19" operator="lessThan">
      <formula>0</formula>
    </cfRule>
  </conditionalFormatting>
  <conditionalFormatting sqref="P17">
    <cfRule type="cellIs" dxfId="6" priority="17" operator="lessThan">
      <formula>0</formula>
    </cfRule>
  </conditionalFormatting>
  <conditionalFormatting sqref="D19:O19">
    <cfRule type="cellIs" dxfId="5" priority="13" operator="lessThan">
      <formula>0</formula>
    </cfRule>
  </conditionalFormatting>
  <conditionalFormatting sqref="P18">
    <cfRule type="cellIs" dxfId="4" priority="11" operator="lessThan">
      <formula>0</formula>
    </cfRule>
  </conditionalFormatting>
  <conditionalFormatting sqref="P19">
    <cfRule type="cellIs" dxfId="3" priority="10" operator="lessThan">
      <formula>0</formula>
    </cfRule>
  </conditionalFormatting>
  <conditionalFormatting sqref="D41:P41">
    <cfRule type="cellIs" dxfId="2" priority="7" operator="lessThan">
      <formula>0</formula>
    </cfRule>
  </conditionalFormatting>
  <conditionalFormatting sqref="N31">
    <cfRule type="cellIs" dxfId="1" priority="3" operator="lessThan">
      <formula>0</formula>
    </cfRule>
  </conditionalFormatting>
  <conditionalFormatting sqref="D32:P36">
    <cfRule type="cellIs" dxfId="0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1" orientation="landscape" horizontalDpi="300" verticalDpi="300" r:id="rId1"/>
  <headerFooter>
    <oddHeader>&amp;L&amp;G&amp;R&amp;G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Compras</vt:lpstr>
      <vt:lpstr>Stock</vt:lpstr>
      <vt:lpstr>Precios</vt:lpstr>
      <vt:lpstr>Ventas</vt:lpstr>
      <vt:lpstr>Flujo de Caja</vt:lpstr>
      <vt:lpstr>EdR | BALANCE</vt:lpstr>
      <vt:lpstr>'Flujo de Caja'!Área_de_impresión</vt:lpstr>
      <vt:lpstr>Ventas!Área_de_impresión</vt:lpstr>
    </vt:vector>
  </TitlesOfParts>
  <Manager>Maya Vazquez</Manager>
  <Company>MateAprendedores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Reventa</dc:title>
  <dc:subject>Excel para Emprendedores</dc:subject>
  <dc:creator>Maya Vazquez</dc:creator>
  <cp:keywords>emprendimiento</cp:keywords>
  <cp:lastModifiedBy>mayawin8</cp:lastModifiedBy>
  <cp:lastPrinted>2019-07-14T17:33:39Z</cp:lastPrinted>
  <dcterms:created xsi:type="dcterms:W3CDTF">2019-06-21T13:24:07Z</dcterms:created>
  <dcterms:modified xsi:type="dcterms:W3CDTF">2019-07-14T17:59:11Z</dcterms:modified>
  <cp:category>Contabilidad</cp:category>
</cp:coreProperties>
</file>