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5B9787D0-EB63-461C-A559-7E7C5AE7210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sto Prod" sheetId="10" r:id="rId1"/>
    <sheet name="Compras" sheetId="11" r:id="rId2"/>
    <sheet name="Stock" sheetId="12" r:id="rId3"/>
    <sheet name="Precios" sheetId="7" r:id="rId4"/>
    <sheet name="Ventas" sheetId="8" r:id="rId5"/>
    <sheet name="Flujo de Caja" sheetId="2" r:id="rId6"/>
    <sheet name="EdR | BALANCE" sheetId="4" r:id="rId7"/>
  </sheets>
  <definedNames>
    <definedName name="_xlnm.Print_Area" localSheetId="5">'Flujo de Caja'!$A$1:$P$39</definedName>
    <definedName name="_xlnm.Print_Area" localSheetId="4">Ventas!$A$1:$AB$1102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99" i="8" l="1"/>
  <c r="K1098" i="8"/>
  <c r="K1097" i="8"/>
  <c r="K1096" i="8"/>
  <c r="K1095" i="8"/>
  <c r="K1094" i="8"/>
  <c r="K1093" i="8"/>
  <c r="K1092" i="8"/>
  <c r="K1091" i="8"/>
  <c r="K1090" i="8"/>
  <c r="K1089" i="8"/>
  <c r="K1088" i="8"/>
  <c r="K1087" i="8"/>
  <c r="K1086" i="8"/>
  <c r="K1085" i="8"/>
  <c r="K1084" i="8"/>
  <c r="K1083" i="8"/>
  <c r="K1082" i="8"/>
  <c r="K1081" i="8"/>
  <c r="K1080" i="8"/>
  <c r="K1079" i="8"/>
  <c r="K1078" i="8"/>
  <c r="K1077" i="8"/>
  <c r="K1076" i="8"/>
  <c r="K1075" i="8"/>
  <c r="K1074" i="8"/>
  <c r="K1073" i="8"/>
  <c r="K1072" i="8"/>
  <c r="K1071" i="8"/>
  <c r="K1070" i="8"/>
  <c r="K1069" i="8"/>
  <c r="K1068" i="8"/>
  <c r="K1067" i="8"/>
  <c r="K1066" i="8"/>
  <c r="K1065" i="8"/>
  <c r="K1064" i="8"/>
  <c r="K1063" i="8"/>
  <c r="K1062" i="8"/>
  <c r="K1061" i="8"/>
  <c r="K1060" i="8"/>
  <c r="K1059" i="8"/>
  <c r="K1058" i="8"/>
  <c r="K1057" i="8"/>
  <c r="K1056" i="8"/>
  <c r="K1055" i="8"/>
  <c r="K1054" i="8"/>
  <c r="K1053" i="8"/>
  <c r="K1052" i="8"/>
  <c r="K1051" i="8"/>
  <c r="K1050" i="8"/>
  <c r="K1049" i="8"/>
  <c r="K1048" i="8"/>
  <c r="K1047" i="8"/>
  <c r="K1046" i="8"/>
  <c r="K1045" i="8"/>
  <c r="K1044" i="8"/>
  <c r="K1043" i="8"/>
  <c r="K1042" i="8"/>
  <c r="K1041" i="8"/>
  <c r="K1040" i="8"/>
  <c r="K1039" i="8"/>
  <c r="K1038" i="8"/>
  <c r="K1037" i="8"/>
  <c r="K1036" i="8"/>
  <c r="K1035" i="8"/>
  <c r="K1034" i="8"/>
  <c r="K1033" i="8"/>
  <c r="K1032" i="8"/>
  <c r="K1031" i="8"/>
  <c r="K1030" i="8"/>
  <c r="K1029" i="8"/>
  <c r="K1028" i="8"/>
  <c r="K1027" i="8"/>
  <c r="K1026" i="8"/>
  <c r="K1025" i="8"/>
  <c r="K1024" i="8"/>
  <c r="K1023" i="8"/>
  <c r="K1022" i="8"/>
  <c r="K1021" i="8"/>
  <c r="K1020" i="8"/>
  <c r="K1019" i="8"/>
  <c r="K1018" i="8"/>
  <c r="K1017" i="8"/>
  <c r="K1016" i="8"/>
  <c r="K1015" i="8"/>
  <c r="K1014" i="8"/>
  <c r="K1013" i="8"/>
  <c r="K1012" i="8"/>
  <c r="K1011" i="8"/>
  <c r="K1010" i="8"/>
  <c r="K1007" i="8"/>
  <c r="K1006" i="8"/>
  <c r="K1005" i="8"/>
  <c r="K1004" i="8"/>
  <c r="K1003" i="8"/>
  <c r="K1002" i="8"/>
  <c r="K1001" i="8"/>
  <c r="K1000" i="8"/>
  <c r="K999" i="8"/>
  <c r="K998" i="8"/>
  <c r="K997" i="8"/>
  <c r="K996" i="8"/>
  <c r="K995" i="8"/>
  <c r="K994" i="8"/>
  <c r="K993" i="8"/>
  <c r="K992" i="8"/>
  <c r="K991" i="8"/>
  <c r="K990" i="8"/>
  <c r="K989" i="8"/>
  <c r="K988" i="8"/>
  <c r="K987" i="8"/>
  <c r="K986" i="8"/>
  <c r="K985" i="8"/>
  <c r="K984" i="8"/>
  <c r="K983" i="8"/>
  <c r="K982" i="8"/>
  <c r="K981" i="8"/>
  <c r="K980" i="8"/>
  <c r="K979" i="8"/>
  <c r="K978" i="8"/>
  <c r="K977" i="8"/>
  <c r="K976" i="8"/>
  <c r="K975" i="8"/>
  <c r="K974" i="8"/>
  <c r="K973" i="8"/>
  <c r="K972" i="8"/>
  <c r="K971" i="8"/>
  <c r="K970" i="8"/>
  <c r="K969" i="8"/>
  <c r="K968" i="8"/>
  <c r="K967" i="8"/>
  <c r="K966" i="8"/>
  <c r="K965" i="8"/>
  <c r="K964" i="8"/>
  <c r="K963" i="8"/>
  <c r="K962" i="8"/>
  <c r="K961" i="8"/>
  <c r="K960" i="8"/>
  <c r="K959" i="8"/>
  <c r="K958" i="8"/>
  <c r="K957" i="8"/>
  <c r="K956" i="8"/>
  <c r="K955" i="8"/>
  <c r="K954" i="8"/>
  <c r="K953" i="8"/>
  <c r="K952" i="8"/>
  <c r="K951" i="8"/>
  <c r="K950" i="8"/>
  <c r="K949" i="8"/>
  <c r="K948" i="8"/>
  <c r="K947" i="8"/>
  <c r="K946" i="8"/>
  <c r="K945" i="8"/>
  <c r="K944" i="8"/>
  <c r="K943" i="8"/>
  <c r="K942" i="8"/>
  <c r="K941" i="8"/>
  <c r="K940" i="8"/>
  <c r="K939" i="8"/>
  <c r="K938" i="8"/>
  <c r="K937" i="8"/>
  <c r="K936" i="8"/>
  <c r="K935" i="8"/>
  <c r="K934" i="8"/>
  <c r="K933" i="8"/>
  <c r="K932" i="8"/>
  <c r="K931" i="8"/>
  <c r="K930" i="8"/>
  <c r="K929" i="8"/>
  <c r="K928" i="8"/>
  <c r="K927" i="8"/>
  <c r="K926" i="8"/>
  <c r="K925" i="8"/>
  <c r="K924" i="8"/>
  <c r="K923" i="8"/>
  <c r="K922" i="8"/>
  <c r="K921" i="8"/>
  <c r="K920" i="8"/>
  <c r="K919" i="8"/>
  <c r="K918" i="8"/>
  <c r="K915" i="8"/>
  <c r="K914" i="8"/>
  <c r="K913" i="8"/>
  <c r="K912" i="8"/>
  <c r="K911" i="8"/>
  <c r="K910" i="8"/>
  <c r="K909" i="8"/>
  <c r="K908" i="8"/>
  <c r="K907" i="8"/>
  <c r="K906" i="8"/>
  <c r="K905" i="8"/>
  <c r="K904" i="8"/>
  <c r="K903" i="8"/>
  <c r="K902" i="8"/>
  <c r="K901" i="8"/>
  <c r="K900" i="8"/>
  <c r="K899" i="8"/>
  <c r="K898" i="8"/>
  <c r="K897" i="8"/>
  <c r="K896" i="8"/>
  <c r="K895" i="8"/>
  <c r="K894" i="8"/>
  <c r="K893" i="8"/>
  <c r="K892" i="8"/>
  <c r="K891" i="8"/>
  <c r="K890" i="8"/>
  <c r="K889" i="8"/>
  <c r="K888" i="8"/>
  <c r="K887" i="8"/>
  <c r="K886" i="8"/>
  <c r="K885" i="8"/>
  <c r="K884" i="8"/>
  <c r="K883" i="8"/>
  <c r="K882" i="8"/>
  <c r="K881" i="8"/>
  <c r="K880" i="8"/>
  <c r="K879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7" i="8"/>
  <c r="K836" i="8"/>
  <c r="K835" i="8"/>
  <c r="K834" i="8"/>
  <c r="K833" i="8"/>
  <c r="K832" i="8"/>
  <c r="K831" i="8"/>
  <c r="K830" i="8"/>
  <c r="K829" i="8"/>
  <c r="K828" i="8"/>
  <c r="K827" i="8"/>
  <c r="K826" i="8"/>
  <c r="K823" i="8"/>
  <c r="K822" i="8"/>
  <c r="K821" i="8"/>
  <c r="K820" i="8"/>
  <c r="K819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5" i="8"/>
  <c r="K794" i="8"/>
  <c r="K793" i="8"/>
  <c r="K792" i="8"/>
  <c r="K791" i="8"/>
  <c r="K790" i="8"/>
  <c r="K789" i="8"/>
  <c r="K788" i="8"/>
  <c r="K787" i="8"/>
  <c r="K786" i="8"/>
  <c r="K785" i="8"/>
  <c r="K784" i="8"/>
  <c r="K783" i="8"/>
  <c r="K782" i="8"/>
  <c r="K781" i="8"/>
  <c r="K780" i="8"/>
  <c r="K779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K558" i="8"/>
  <c r="K557" i="8"/>
  <c r="K556" i="8"/>
  <c r="K555" i="8"/>
  <c r="K554" i="8"/>
  <c r="K553" i="8"/>
  <c r="K552" i="8"/>
  <c r="K551" i="8"/>
  <c r="K550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FT18" i="7"/>
  <c r="FT17" i="7"/>
  <c r="FT16" i="7"/>
  <c r="FT15" i="7"/>
  <c r="FT14" i="7"/>
  <c r="FT13" i="7"/>
  <c r="FT12" i="7"/>
  <c r="FT11" i="7"/>
  <c r="FT10" i="7"/>
  <c r="FT9" i="7"/>
  <c r="FT8" i="7"/>
  <c r="FT7" i="7"/>
  <c r="FE18" i="7"/>
  <c r="FE17" i="7"/>
  <c r="FE16" i="7"/>
  <c r="FE15" i="7"/>
  <c r="FE14" i="7"/>
  <c r="FE13" i="7"/>
  <c r="FE12" i="7"/>
  <c r="FE11" i="7"/>
  <c r="FE10" i="7"/>
  <c r="FE9" i="7"/>
  <c r="FE8" i="7"/>
  <c r="FE7" i="7"/>
  <c r="EP18" i="7"/>
  <c r="EP17" i="7"/>
  <c r="EP16" i="7"/>
  <c r="EP15" i="7"/>
  <c r="EP14" i="7"/>
  <c r="EP13" i="7"/>
  <c r="EP12" i="7"/>
  <c r="EP11" i="7"/>
  <c r="EP10" i="7"/>
  <c r="EP9" i="7"/>
  <c r="EP8" i="7"/>
  <c r="EP7" i="7"/>
  <c r="EA18" i="7"/>
  <c r="EA17" i="7"/>
  <c r="EA16" i="7"/>
  <c r="EA15" i="7"/>
  <c r="EA14" i="7"/>
  <c r="EA13" i="7"/>
  <c r="EA12" i="7"/>
  <c r="EA11" i="7"/>
  <c r="EA10" i="7"/>
  <c r="EA9" i="7"/>
  <c r="EA8" i="7"/>
  <c r="EA7" i="7"/>
  <c r="DL18" i="7"/>
  <c r="DL17" i="7"/>
  <c r="DL16" i="7"/>
  <c r="DL15" i="7"/>
  <c r="DL14" i="7"/>
  <c r="DL13" i="7"/>
  <c r="DL12" i="7"/>
  <c r="DL11" i="7"/>
  <c r="DL10" i="7"/>
  <c r="DL9" i="7"/>
  <c r="DL8" i="7"/>
  <c r="DL7" i="7"/>
  <c r="CW18" i="7"/>
  <c r="CW17" i="7"/>
  <c r="CW16" i="7"/>
  <c r="CW15" i="7"/>
  <c r="CW14" i="7"/>
  <c r="CW13" i="7"/>
  <c r="CW12" i="7"/>
  <c r="CW11" i="7"/>
  <c r="CW10" i="7"/>
  <c r="CW9" i="7"/>
  <c r="CW8" i="7"/>
  <c r="CW7" i="7"/>
  <c r="CH18" i="7"/>
  <c r="CH17" i="7"/>
  <c r="CH16" i="7"/>
  <c r="CH15" i="7"/>
  <c r="CH14" i="7"/>
  <c r="CH13" i="7"/>
  <c r="CH12" i="7"/>
  <c r="CH11" i="7"/>
  <c r="CH10" i="7"/>
  <c r="CH9" i="7"/>
  <c r="CH8" i="7"/>
  <c r="CH7" i="7"/>
  <c r="BS18" i="7"/>
  <c r="BS17" i="7"/>
  <c r="BS16" i="7"/>
  <c r="BS15" i="7"/>
  <c r="BS14" i="7"/>
  <c r="BS13" i="7"/>
  <c r="BS12" i="7"/>
  <c r="BS11" i="7"/>
  <c r="BS10" i="7"/>
  <c r="BS9" i="7"/>
  <c r="BS8" i="7"/>
  <c r="BS7" i="7"/>
  <c r="BD18" i="7"/>
  <c r="BD17" i="7"/>
  <c r="BD16" i="7"/>
  <c r="BD15" i="7"/>
  <c r="BD14" i="7"/>
  <c r="BD13" i="7"/>
  <c r="BD12" i="7"/>
  <c r="BD11" i="7"/>
  <c r="BD10" i="7"/>
  <c r="BD9" i="7"/>
  <c r="BD8" i="7"/>
  <c r="BD7" i="7"/>
  <c r="AO18" i="7"/>
  <c r="AO17" i="7"/>
  <c r="AO16" i="7"/>
  <c r="AO15" i="7"/>
  <c r="AO14" i="7"/>
  <c r="AO13" i="7"/>
  <c r="AO12" i="7"/>
  <c r="AO11" i="7"/>
  <c r="AO10" i="7"/>
  <c r="AO9" i="7"/>
  <c r="AO8" i="7"/>
  <c r="AO7" i="7"/>
  <c r="Z18" i="7"/>
  <c r="Z17" i="7"/>
  <c r="Z16" i="7"/>
  <c r="Z15" i="7"/>
  <c r="Z14" i="7"/>
  <c r="Z13" i="7"/>
  <c r="Z12" i="7"/>
  <c r="Z11" i="7"/>
  <c r="Z10" i="7"/>
  <c r="Z9" i="7"/>
  <c r="Z8" i="7"/>
  <c r="Z7" i="7"/>
  <c r="FN7" i="7"/>
  <c r="FO7" i="7" s="1"/>
  <c r="FN8" i="7"/>
  <c r="FO8" i="7"/>
  <c r="FN9" i="7"/>
  <c r="FO9" i="7" s="1"/>
  <c r="FN10" i="7"/>
  <c r="FO10" i="7"/>
  <c r="FN11" i="7"/>
  <c r="FO11" i="7" s="1"/>
  <c r="FN12" i="7"/>
  <c r="FO12" i="7"/>
  <c r="FN13" i="7"/>
  <c r="FO13" i="7" s="1"/>
  <c r="FN14" i="7"/>
  <c r="FO14" i="7"/>
  <c r="FN15" i="7"/>
  <c r="FO15" i="7" s="1"/>
  <c r="FN16" i="7"/>
  <c r="FO16" i="7"/>
  <c r="FN17" i="7"/>
  <c r="FO17" i="7" s="1"/>
  <c r="FN18" i="7"/>
  <c r="FO18" i="7"/>
  <c r="EY7" i="7"/>
  <c r="EZ7" i="7" s="1"/>
  <c r="EY8" i="7"/>
  <c r="EZ8" i="7"/>
  <c r="EY9" i="7"/>
  <c r="EZ9" i="7" s="1"/>
  <c r="EY10" i="7"/>
  <c r="EZ10" i="7"/>
  <c r="EY11" i="7"/>
  <c r="EZ11" i="7" s="1"/>
  <c r="EY12" i="7"/>
  <c r="EZ12" i="7"/>
  <c r="EY13" i="7"/>
  <c r="EZ13" i="7" s="1"/>
  <c r="EY14" i="7"/>
  <c r="EZ14" i="7"/>
  <c r="EY15" i="7"/>
  <c r="EZ15" i="7" s="1"/>
  <c r="EY16" i="7"/>
  <c r="EZ16" i="7"/>
  <c r="EY17" i="7"/>
  <c r="EZ17" i="7" s="1"/>
  <c r="EY18" i="7"/>
  <c r="EZ18" i="7"/>
  <c r="EJ7" i="7"/>
  <c r="EK7" i="7" s="1"/>
  <c r="EJ8" i="7"/>
  <c r="EK8" i="7"/>
  <c r="EJ9" i="7"/>
  <c r="EK9" i="7" s="1"/>
  <c r="EJ10" i="7"/>
  <c r="EK10" i="7"/>
  <c r="EJ11" i="7"/>
  <c r="EK11" i="7" s="1"/>
  <c r="EJ12" i="7"/>
  <c r="EK12" i="7"/>
  <c r="EJ13" i="7"/>
  <c r="EK13" i="7" s="1"/>
  <c r="EJ14" i="7"/>
  <c r="EK14" i="7"/>
  <c r="EJ15" i="7"/>
  <c r="EK15" i="7" s="1"/>
  <c r="EJ16" i="7"/>
  <c r="EK16" i="7"/>
  <c r="EJ17" i="7"/>
  <c r="EK17" i="7" s="1"/>
  <c r="EJ18" i="7"/>
  <c r="EK18" i="7"/>
  <c r="DU7" i="7"/>
  <c r="DV7" i="7" s="1"/>
  <c r="DU8" i="7"/>
  <c r="DV8" i="7"/>
  <c r="DU9" i="7"/>
  <c r="DV9" i="7" s="1"/>
  <c r="DU10" i="7"/>
  <c r="DV10" i="7"/>
  <c r="DU11" i="7"/>
  <c r="DV11" i="7" s="1"/>
  <c r="DU12" i="7"/>
  <c r="DV12" i="7"/>
  <c r="DU13" i="7"/>
  <c r="DV13" i="7" s="1"/>
  <c r="DU14" i="7"/>
  <c r="DV14" i="7"/>
  <c r="DU15" i="7"/>
  <c r="DV15" i="7" s="1"/>
  <c r="DU16" i="7"/>
  <c r="DV16" i="7"/>
  <c r="DU17" i="7"/>
  <c r="DV17" i="7" s="1"/>
  <c r="DU18" i="7"/>
  <c r="DV18" i="7"/>
  <c r="DF7" i="7"/>
  <c r="DG7" i="7" s="1"/>
  <c r="DF8" i="7"/>
  <c r="DG8" i="7"/>
  <c r="DF9" i="7"/>
  <c r="DG9" i="7" s="1"/>
  <c r="DF10" i="7"/>
  <c r="DG10" i="7"/>
  <c r="DF11" i="7"/>
  <c r="DG11" i="7" s="1"/>
  <c r="DF12" i="7"/>
  <c r="DG12" i="7"/>
  <c r="DF13" i="7"/>
  <c r="DG13" i="7" s="1"/>
  <c r="DF14" i="7"/>
  <c r="DG14" i="7"/>
  <c r="DF15" i="7"/>
  <c r="DG15" i="7" s="1"/>
  <c r="DF16" i="7"/>
  <c r="DG16" i="7"/>
  <c r="DF17" i="7"/>
  <c r="DG17" i="7" s="1"/>
  <c r="DF18" i="7"/>
  <c r="DG18" i="7"/>
  <c r="CQ7" i="7"/>
  <c r="CR7" i="7" s="1"/>
  <c r="CQ8" i="7"/>
  <c r="CR8" i="7"/>
  <c r="CQ9" i="7"/>
  <c r="CR9" i="7" s="1"/>
  <c r="CQ10" i="7"/>
  <c r="CR10" i="7"/>
  <c r="CQ11" i="7"/>
  <c r="CR11" i="7" s="1"/>
  <c r="CQ12" i="7"/>
  <c r="CR12" i="7"/>
  <c r="CQ13" i="7"/>
  <c r="CR13" i="7" s="1"/>
  <c r="CQ14" i="7"/>
  <c r="CR14" i="7"/>
  <c r="CQ15" i="7"/>
  <c r="CR15" i="7" s="1"/>
  <c r="CQ16" i="7"/>
  <c r="CR16" i="7"/>
  <c r="CQ17" i="7"/>
  <c r="CR17" i="7" s="1"/>
  <c r="CQ18" i="7"/>
  <c r="CR18" i="7"/>
  <c r="CB7" i="7"/>
  <c r="CC7" i="7" s="1"/>
  <c r="CB8" i="7"/>
  <c r="CC8" i="7"/>
  <c r="CB9" i="7"/>
  <c r="CC9" i="7" s="1"/>
  <c r="CB10" i="7"/>
  <c r="CC10" i="7"/>
  <c r="CB11" i="7"/>
  <c r="CC11" i="7" s="1"/>
  <c r="CB12" i="7"/>
  <c r="CC12" i="7"/>
  <c r="CB13" i="7"/>
  <c r="CC13" i="7" s="1"/>
  <c r="CB14" i="7"/>
  <c r="CC14" i="7"/>
  <c r="CB15" i="7"/>
  <c r="CC15" i="7" s="1"/>
  <c r="CB16" i="7"/>
  <c r="CC16" i="7"/>
  <c r="CB17" i="7"/>
  <c r="CC17" i="7" s="1"/>
  <c r="CB18" i="7"/>
  <c r="CC18" i="7"/>
  <c r="BM7" i="7"/>
  <c r="BN7" i="7" s="1"/>
  <c r="BM8" i="7"/>
  <c r="BN8" i="7"/>
  <c r="BM9" i="7"/>
  <c r="BN9" i="7" s="1"/>
  <c r="BM10" i="7"/>
  <c r="BN10" i="7"/>
  <c r="BM11" i="7"/>
  <c r="BN11" i="7" s="1"/>
  <c r="BM12" i="7"/>
  <c r="BN12" i="7"/>
  <c r="BM13" i="7"/>
  <c r="BN13" i="7" s="1"/>
  <c r="BM14" i="7"/>
  <c r="BN14" i="7"/>
  <c r="BM15" i="7"/>
  <c r="BN15" i="7" s="1"/>
  <c r="BM16" i="7"/>
  <c r="BN16" i="7"/>
  <c r="BM17" i="7"/>
  <c r="BN17" i="7" s="1"/>
  <c r="BM18" i="7"/>
  <c r="BN18" i="7"/>
  <c r="AX7" i="7"/>
  <c r="AY7" i="7" s="1"/>
  <c r="AX8" i="7"/>
  <c r="AY8" i="7"/>
  <c r="AX9" i="7"/>
  <c r="AY9" i="7" s="1"/>
  <c r="AX10" i="7"/>
  <c r="AY10" i="7"/>
  <c r="AX11" i="7"/>
  <c r="AY11" i="7" s="1"/>
  <c r="AX12" i="7"/>
  <c r="AY12" i="7"/>
  <c r="AX13" i="7"/>
  <c r="AY13" i="7" s="1"/>
  <c r="AX14" i="7"/>
  <c r="AY14" i="7"/>
  <c r="AX15" i="7"/>
  <c r="AY15" i="7" s="1"/>
  <c r="AX16" i="7"/>
  <c r="AY16" i="7"/>
  <c r="AX17" i="7"/>
  <c r="AY17" i="7" s="1"/>
  <c r="AX18" i="7"/>
  <c r="AY18" i="7"/>
  <c r="AI7" i="7"/>
  <c r="AJ7" i="7" s="1"/>
  <c r="AI8" i="7"/>
  <c r="AJ8" i="7"/>
  <c r="AI9" i="7"/>
  <c r="AJ9" i="7" s="1"/>
  <c r="AI10" i="7"/>
  <c r="AJ10" i="7"/>
  <c r="AI11" i="7"/>
  <c r="AJ11" i="7" s="1"/>
  <c r="AI12" i="7"/>
  <c r="AJ12" i="7"/>
  <c r="AI13" i="7"/>
  <c r="AJ13" i="7" s="1"/>
  <c r="AI14" i="7"/>
  <c r="AJ14" i="7"/>
  <c r="AI15" i="7"/>
  <c r="AJ15" i="7" s="1"/>
  <c r="AI16" i="7"/>
  <c r="AJ16" i="7"/>
  <c r="AI17" i="7"/>
  <c r="AJ17" i="7" s="1"/>
  <c r="AI18" i="7"/>
  <c r="AJ18" i="7"/>
  <c r="T7" i="7"/>
  <c r="U7" i="7" s="1"/>
  <c r="T8" i="7"/>
  <c r="U8" i="7"/>
  <c r="T9" i="7"/>
  <c r="U9" i="7"/>
  <c r="T10" i="7"/>
  <c r="U10" i="7"/>
  <c r="T11" i="7"/>
  <c r="U11" i="7"/>
  <c r="T12" i="7"/>
  <c r="U12" i="7"/>
  <c r="T13" i="7"/>
  <c r="U13" i="7"/>
  <c r="T14" i="7"/>
  <c r="U14" i="7"/>
  <c r="T15" i="7"/>
  <c r="U15" i="7"/>
  <c r="T16" i="7"/>
  <c r="U16" i="7"/>
  <c r="T17" i="7"/>
  <c r="U17" i="7"/>
  <c r="T18" i="7"/>
  <c r="U18" i="7"/>
  <c r="CQ7" i="12" l="1"/>
  <c r="CQ8" i="12"/>
  <c r="CQ9" i="12"/>
  <c r="CQ10" i="12"/>
  <c r="CQ11" i="12"/>
  <c r="CQ12" i="12"/>
  <c r="CQ13" i="12"/>
  <c r="CQ14" i="12"/>
  <c r="CQ15" i="12"/>
  <c r="CQ16" i="12"/>
  <c r="CQ17" i="12"/>
  <c r="CQ18" i="12"/>
  <c r="CI7" i="12"/>
  <c r="CI8" i="12"/>
  <c r="CI9" i="12"/>
  <c r="CI10" i="12"/>
  <c r="CI11" i="12"/>
  <c r="CI12" i="12"/>
  <c r="CI13" i="12"/>
  <c r="CI14" i="12"/>
  <c r="CI15" i="12"/>
  <c r="CI16" i="12"/>
  <c r="CI17" i="12"/>
  <c r="CI18" i="12"/>
  <c r="CA7" i="12"/>
  <c r="CA8" i="12"/>
  <c r="CA9" i="12"/>
  <c r="CA10" i="12"/>
  <c r="CA11" i="12"/>
  <c r="CA12" i="12"/>
  <c r="CA13" i="12"/>
  <c r="CA14" i="12"/>
  <c r="CA15" i="12"/>
  <c r="CA16" i="12"/>
  <c r="CA17" i="12"/>
  <c r="CA18" i="12"/>
  <c r="BS7" i="12"/>
  <c r="BS8" i="12"/>
  <c r="BS9" i="12"/>
  <c r="BS10" i="12"/>
  <c r="BS11" i="12"/>
  <c r="BS12" i="12"/>
  <c r="BS13" i="12"/>
  <c r="BS14" i="12"/>
  <c r="BS15" i="12"/>
  <c r="BS16" i="12"/>
  <c r="BS17" i="12"/>
  <c r="BS18" i="12"/>
  <c r="BK7" i="12"/>
  <c r="BK8" i="12"/>
  <c r="BK9" i="12"/>
  <c r="BK10" i="12"/>
  <c r="BK11" i="12"/>
  <c r="BK12" i="12"/>
  <c r="BK13" i="12"/>
  <c r="BK14" i="12"/>
  <c r="BK15" i="12"/>
  <c r="BK16" i="12"/>
  <c r="BK17" i="12"/>
  <c r="BK18" i="12"/>
  <c r="BC7" i="12"/>
  <c r="BC8" i="12"/>
  <c r="BC9" i="12"/>
  <c r="BC10" i="12"/>
  <c r="BC11" i="12"/>
  <c r="BC12" i="12"/>
  <c r="BC13" i="12"/>
  <c r="BC14" i="12"/>
  <c r="BC15" i="12"/>
  <c r="BC16" i="12"/>
  <c r="BC17" i="12"/>
  <c r="BC18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36" i="4" l="1"/>
  <c r="N36" i="4"/>
  <c r="M36" i="4"/>
  <c r="L36" i="4"/>
  <c r="K36" i="4"/>
  <c r="J36" i="4"/>
  <c r="I36" i="4"/>
  <c r="H36" i="4"/>
  <c r="G36" i="4"/>
  <c r="F36" i="4"/>
  <c r="E36" i="4"/>
  <c r="D36" i="4"/>
  <c r="P36" i="4" s="1"/>
  <c r="O35" i="4"/>
  <c r="N35" i="4"/>
  <c r="M35" i="4"/>
  <c r="L35" i="4"/>
  <c r="K35" i="4"/>
  <c r="J35" i="4"/>
  <c r="I35" i="4"/>
  <c r="H35" i="4"/>
  <c r="G35" i="4"/>
  <c r="F35" i="4"/>
  <c r="E35" i="4"/>
  <c r="D35" i="4"/>
  <c r="P35" i="4" s="1"/>
  <c r="O34" i="4"/>
  <c r="N34" i="4"/>
  <c r="M34" i="4"/>
  <c r="L34" i="4"/>
  <c r="K34" i="4"/>
  <c r="J34" i="4"/>
  <c r="I34" i="4"/>
  <c r="H34" i="4"/>
  <c r="G34" i="4"/>
  <c r="F34" i="4"/>
  <c r="E34" i="4"/>
  <c r="D34" i="4"/>
  <c r="P34" i="4" s="1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N32" i="4"/>
  <c r="M32" i="4"/>
  <c r="L32" i="4"/>
  <c r="K32" i="4"/>
  <c r="J32" i="4"/>
  <c r="I32" i="4"/>
  <c r="H32" i="4"/>
  <c r="G32" i="4"/>
  <c r="F32" i="4"/>
  <c r="E32" i="4"/>
  <c r="D32" i="4"/>
  <c r="P32" i="4" s="1"/>
  <c r="L1044" i="8"/>
  <c r="L1043" i="8"/>
  <c r="L1042" i="8"/>
  <c r="L1041" i="8"/>
  <c r="Y1040" i="8"/>
  <c r="X1040" i="8"/>
  <c r="O1040" i="8"/>
  <c r="L1040" i="8"/>
  <c r="L1039" i="8"/>
  <c r="L1038" i="8"/>
  <c r="L1037" i="8"/>
  <c r="L1036" i="8"/>
  <c r="Y1035" i="8"/>
  <c r="X1035" i="8"/>
  <c r="O1035" i="8"/>
  <c r="L1035" i="8"/>
  <c r="L1054" i="8"/>
  <c r="L1053" i="8"/>
  <c r="L1052" i="8"/>
  <c r="L1051" i="8"/>
  <c r="Y1050" i="8"/>
  <c r="X1050" i="8"/>
  <c r="O1050" i="8"/>
  <c r="L1050" i="8"/>
  <c r="L1049" i="8"/>
  <c r="L1048" i="8"/>
  <c r="L1047" i="8"/>
  <c r="L1046" i="8"/>
  <c r="Y1045" i="8"/>
  <c r="X1045" i="8"/>
  <c r="O1045" i="8"/>
  <c r="L1045" i="8"/>
  <c r="L1064" i="8"/>
  <c r="L1063" i="8"/>
  <c r="L1062" i="8"/>
  <c r="L1061" i="8"/>
  <c r="Y1060" i="8"/>
  <c r="X1060" i="8"/>
  <c r="O1060" i="8"/>
  <c r="L1060" i="8"/>
  <c r="L1059" i="8"/>
  <c r="L1058" i="8"/>
  <c r="L1057" i="8"/>
  <c r="L1056" i="8"/>
  <c r="Y1055" i="8"/>
  <c r="X1055" i="8"/>
  <c r="O1055" i="8"/>
  <c r="L1055" i="8"/>
  <c r="L1074" i="8"/>
  <c r="L1073" i="8"/>
  <c r="L1072" i="8"/>
  <c r="L1071" i="8"/>
  <c r="Y1070" i="8"/>
  <c r="X1070" i="8"/>
  <c r="O1070" i="8"/>
  <c r="L1070" i="8"/>
  <c r="L1069" i="8"/>
  <c r="L1068" i="8"/>
  <c r="L1067" i="8"/>
  <c r="L1066" i="8"/>
  <c r="Y1065" i="8"/>
  <c r="X1065" i="8"/>
  <c r="O1065" i="8"/>
  <c r="L1065" i="8"/>
  <c r="L1084" i="8"/>
  <c r="L1083" i="8"/>
  <c r="L1082" i="8"/>
  <c r="L1081" i="8"/>
  <c r="Y1080" i="8"/>
  <c r="X1080" i="8"/>
  <c r="O1080" i="8"/>
  <c r="L1080" i="8"/>
  <c r="L1079" i="8"/>
  <c r="L1078" i="8"/>
  <c r="L1077" i="8"/>
  <c r="L1076" i="8"/>
  <c r="Y1075" i="8"/>
  <c r="X1075" i="8"/>
  <c r="O1075" i="8"/>
  <c r="L1075" i="8"/>
  <c r="L1094" i="8"/>
  <c r="L1093" i="8"/>
  <c r="L1092" i="8"/>
  <c r="L1091" i="8"/>
  <c r="Y1090" i="8"/>
  <c r="X1090" i="8"/>
  <c r="O1090" i="8"/>
  <c r="L1090" i="8"/>
  <c r="L1089" i="8"/>
  <c r="L1088" i="8"/>
  <c r="L1087" i="8"/>
  <c r="L1086" i="8"/>
  <c r="Y1085" i="8"/>
  <c r="X1085" i="8"/>
  <c r="O1085" i="8"/>
  <c r="L1085" i="8"/>
  <c r="L1034" i="8"/>
  <c r="L1033" i="8"/>
  <c r="Y1030" i="8"/>
  <c r="O1030" i="8"/>
  <c r="L997" i="8"/>
  <c r="L996" i="8"/>
  <c r="L995" i="8"/>
  <c r="L994" i="8"/>
  <c r="Y993" i="8"/>
  <c r="X993" i="8"/>
  <c r="O993" i="8"/>
  <c r="L993" i="8"/>
  <c r="L962" i="8"/>
  <c r="L961" i="8"/>
  <c r="L960" i="8"/>
  <c r="L959" i="8"/>
  <c r="Y958" i="8"/>
  <c r="X958" i="8"/>
  <c r="O958" i="8"/>
  <c r="L958" i="8"/>
  <c r="L957" i="8"/>
  <c r="L956" i="8"/>
  <c r="L955" i="8"/>
  <c r="L954" i="8"/>
  <c r="Y953" i="8"/>
  <c r="X953" i="8"/>
  <c r="O953" i="8"/>
  <c r="L953" i="8"/>
  <c r="L952" i="8"/>
  <c r="L951" i="8"/>
  <c r="L950" i="8"/>
  <c r="L949" i="8"/>
  <c r="Y948" i="8"/>
  <c r="X948" i="8"/>
  <c r="O948" i="8"/>
  <c r="L948" i="8"/>
  <c r="L947" i="8"/>
  <c r="L946" i="8"/>
  <c r="L945" i="8"/>
  <c r="L944" i="8"/>
  <c r="Y943" i="8"/>
  <c r="X943" i="8"/>
  <c r="O943" i="8"/>
  <c r="L943" i="8"/>
  <c r="L982" i="8"/>
  <c r="L981" i="8"/>
  <c r="L980" i="8"/>
  <c r="L979" i="8"/>
  <c r="Y978" i="8"/>
  <c r="X978" i="8"/>
  <c r="O978" i="8"/>
  <c r="L978" i="8"/>
  <c r="L977" i="8"/>
  <c r="L976" i="8"/>
  <c r="L975" i="8"/>
  <c r="L974" i="8"/>
  <c r="Y973" i="8"/>
  <c r="X973" i="8"/>
  <c r="O973" i="8"/>
  <c r="L973" i="8"/>
  <c r="L972" i="8"/>
  <c r="L971" i="8"/>
  <c r="L970" i="8"/>
  <c r="L969" i="8"/>
  <c r="Y968" i="8"/>
  <c r="X968" i="8"/>
  <c r="O968" i="8"/>
  <c r="L968" i="8"/>
  <c r="L967" i="8"/>
  <c r="L966" i="8"/>
  <c r="L965" i="8"/>
  <c r="L964" i="8"/>
  <c r="Y963" i="8"/>
  <c r="X963" i="8"/>
  <c r="O963" i="8"/>
  <c r="L963" i="8"/>
  <c r="L992" i="8"/>
  <c r="L991" i="8"/>
  <c r="L990" i="8"/>
  <c r="L989" i="8"/>
  <c r="Y988" i="8"/>
  <c r="X988" i="8"/>
  <c r="O988" i="8"/>
  <c r="L988" i="8"/>
  <c r="L987" i="8"/>
  <c r="L986" i="8"/>
  <c r="L985" i="8"/>
  <c r="L984" i="8"/>
  <c r="Y983" i="8"/>
  <c r="X983" i="8"/>
  <c r="O983" i="8"/>
  <c r="L983" i="8"/>
  <c r="L1002" i="8"/>
  <c r="L1001" i="8"/>
  <c r="L1000" i="8"/>
  <c r="L999" i="8"/>
  <c r="Y998" i="8"/>
  <c r="X998" i="8"/>
  <c r="O998" i="8"/>
  <c r="L998" i="8"/>
  <c r="L942" i="8"/>
  <c r="L941" i="8"/>
  <c r="Y938" i="8"/>
  <c r="O938" i="8"/>
  <c r="L905" i="8"/>
  <c r="L904" i="8"/>
  <c r="L903" i="8"/>
  <c r="L902" i="8"/>
  <c r="Y901" i="8"/>
  <c r="X901" i="8"/>
  <c r="O901" i="8"/>
  <c r="L901" i="8"/>
  <c r="L870" i="8"/>
  <c r="L869" i="8"/>
  <c r="L868" i="8"/>
  <c r="L867" i="8"/>
  <c r="Y866" i="8"/>
  <c r="X866" i="8"/>
  <c r="O866" i="8"/>
  <c r="L866" i="8"/>
  <c r="L865" i="8"/>
  <c r="L864" i="8"/>
  <c r="L863" i="8"/>
  <c r="L862" i="8"/>
  <c r="Y861" i="8"/>
  <c r="X861" i="8"/>
  <c r="O861" i="8"/>
  <c r="L861" i="8"/>
  <c r="L860" i="8"/>
  <c r="L859" i="8"/>
  <c r="L858" i="8"/>
  <c r="L857" i="8"/>
  <c r="Y856" i="8"/>
  <c r="X856" i="8"/>
  <c r="O856" i="8"/>
  <c r="L856" i="8"/>
  <c r="L855" i="8"/>
  <c r="L854" i="8"/>
  <c r="L853" i="8"/>
  <c r="L852" i="8"/>
  <c r="Y851" i="8"/>
  <c r="X851" i="8"/>
  <c r="O851" i="8"/>
  <c r="L851" i="8"/>
  <c r="L890" i="8"/>
  <c r="L889" i="8"/>
  <c r="L888" i="8"/>
  <c r="L887" i="8"/>
  <c r="Y886" i="8"/>
  <c r="X886" i="8"/>
  <c r="O886" i="8"/>
  <c r="L886" i="8"/>
  <c r="L885" i="8"/>
  <c r="L884" i="8"/>
  <c r="L883" i="8"/>
  <c r="L882" i="8"/>
  <c r="Y881" i="8"/>
  <c r="X881" i="8"/>
  <c r="O881" i="8"/>
  <c r="L881" i="8"/>
  <c r="L880" i="8"/>
  <c r="L879" i="8"/>
  <c r="L878" i="8"/>
  <c r="L877" i="8"/>
  <c r="Y876" i="8"/>
  <c r="X876" i="8"/>
  <c r="O876" i="8"/>
  <c r="L876" i="8"/>
  <c r="L875" i="8"/>
  <c r="L874" i="8"/>
  <c r="L873" i="8"/>
  <c r="L872" i="8"/>
  <c r="Y871" i="8"/>
  <c r="X871" i="8"/>
  <c r="O871" i="8"/>
  <c r="L871" i="8"/>
  <c r="L900" i="8"/>
  <c r="L899" i="8"/>
  <c r="L898" i="8"/>
  <c r="L897" i="8"/>
  <c r="Y896" i="8"/>
  <c r="X896" i="8"/>
  <c r="O896" i="8"/>
  <c r="L896" i="8"/>
  <c r="L895" i="8"/>
  <c r="L894" i="8"/>
  <c r="L893" i="8"/>
  <c r="L892" i="8"/>
  <c r="Y891" i="8"/>
  <c r="X891" i="8"/>
  <c r="O891" i="8"/>
  <c r="L891" i="8"/>
  <c r="L910" i="8"/>
  <c r="L909" i="8"/>
  <c r="L908" i="8"/>
  <c r="L907" i="8"/>
  <c r="Y906" i="8"/>
  <c r="X906" i="8"/>
  <c r="O906" i="8"/>
  <c r="L906" i="8"/>
  <c r="L850" i="8"/>
  <c r="L849" i="8"/>
  <c r="Y846" i="8"/>
  <c r="O846" i="8"/>
  <c r="L788" i="8"/>
  <c r="L787" i="8"/>
  <c r="L786" i="8"/>
  <c r="L785" i="8"/>
  <c r="Y784" i="8"/>
  <c r="X784" i="8"/>
  <c r="O784" i="8"/>
  <c r="L784" i="8"/>
  <c r="L803" i="8"/>
  <c r="L802" i="8"/>
  <c r="L801" i="8"/>
  <c r="L800" i="8"/>
  <c r="Y799" i="8"/>
  <c r="X799" i="8"/>
  <c r="O799" i="8"/>
  <c r="L799" i="8"/>
  <c r="L798" i="8"/>
  <c r="L797" i="8"/>
  <c r="L796" i="8"/>
  <c r="L795" i="8"/>
  <c r="Y794" i="8"/>
  <c r="X794" i="8"/>
  <c r="O794" i="8"/>
  <c r="L794" i="8"/>
  <c r="L793" i="8"/>
  <c r="L792" i="8"/>
  <c r="L791" i="8"/>
  <c r="L790" i="8"/>
  <c r="Y789" i="8"/>
  <c r="X789" i="8"/>
  <c r="O789" i="8"/>
  <c r="L789" i="8"/>
  <c r="L783" i="8"/>
  <c r="L782" i="8"/>
  <c r="L781" i="8"/>
  <c r="L780" i="8"/>
  <c r="Y779" i="8"/>
  <c r="X779" i="8"/>
  <c r="O779" i="8"/>
  <c r="L779" i="8"/>
  <c r="L778" i="8"/>
  <c r="L777" i="8"/>
  <c r="L776" i="8"/>
  <c r="L775" i="8"/>
  <c r="Y774" i="8"/>
  <c r="X774" i="8"/>
  <c r="O774" i="8"/>
  <c r="L774" i="8"/>
  <c r="L773" i="8"/>
  <c r="L772" i="8"/>
  <c r="L771" i="8"/>
  <c r="L770" i="8"/>
  <c r="Y769" i="8"/>
  <c r="X769" i="8"/>
  <c r="O769" i="8"/>
  <c r="L769" i="8"/>
  <c r="L768" i="8"/>
  <c r="L767" i="8"/>
  <c r="L766" i="8"/>
  <c r="L765" i="8"/>
  <c r="Y764" i="8"/>
  <c r="X764" i="8"/>
  <c r="O764" i="8"/>
  <c r="L764" i="8"/>
  <c r="L763" i="8"/>
  <c r="L762" i="8"/>
  <c r="L761" i="8"/>
  <c r="L760" i="8"/>
  <c r="Y759" i="8"/>
  <c r="X759" i="8"/>
  <c r="O759" i="8"/>
  <c r="L759" i="8"/>
  <c r="L823" i="8"/>
  <c r="L822" i="8"/>
  <c r="L821" i="8"/>
  <c r="L820" i="8"/>
  <c r="Y819" i="8"/>
  <c r="X819" i="8"/>
  <c r="O819" i="8"/>
  <c r="L819" i="8"/>
  <c r="L818" i="8"/>
  <c r="L817" i="8"/>
  <c r="L816" i="8"/>
  <c r="L815" i="8"/>
  <c r="Y814" i="8"/>
  <c r="X814" i="8"/>
  <c r="O814" i="8"/>
  <c r="L814" i="8"/>
  <c r="L813" i="8"/>
  <c r="L812" i="8"/>
  <c r="L811" i="8"/>
  <c r="L810" i="8"/>
  <c r="Y809" i="8"/>
  <c r="X809" i="8"/>
  <c r="O809" i="8"/>
  <c r="L809" i="8"/>
  <c r="L808" i="8"/>
  <c r="L807" i="8"/>
  <c r="L806" i="8"/>
  <c r="L805" i="8"/>
  <c r="Y804" i="8"/>
  <c r="X804" i="8"/>
  <c r="O804" i="8"/>
  <c r="L804" i="8"/>
  <c r="L758" i="8"/>
  <c r="L757" i="8"/>
  <c r="Y754" i="8"/>
  <c r="O754" i="8"/>
  <c r="L711" i="8"/>
  <c r="L710" i="8"/>
  <c r="L709" i="8"/>
  <c r="L708" i="8"/>
  <c r="Y707" i="8"/>
  <c r="X707" i="8"/>
  <c r="O707" i="8"/>
  <c r="L707" i="8"/>
  <c r="L686" i="8"/>
  <c r="L685" i="8"/>
  <c r="L684" i="8"/>
  <c r="L683" i="8"/>
  <c r="Y682" i="8"/>
  <c r="X682" i="8"/>
  <c r="O682" i="8"/>
  <c r="L682" i="8"/>
  <c r="L681" i="8"/>
  <c r="L680" i="8"/>
  <c r="L679" i="8"/>
  <c r="L678" i="8"/>
  <c r="Y677" i="8"/>
  <c r="X677" i="8"/>
  <c r="O677" i="8"/>
  <c r="L677" i="8"/>
  <c r="L676" i="8"/>
  <c r="L675" i="8"/>
  <c r="L674" i="8"/>
  <c r="L673" i="8"/>
  <c r="Y672" i="8"/>
  <c r="X672" i="8"/>
  <c r="O672" i="8"/>
  <c r="L672" i="8"/>
  <c r="L671" i="8"/>
  <c r="L670" i="8"/>
  <c r="L669" i="8"/>
  <c r="L668" i="8"/>
  <c r="Y667" i="8"/>
  <c r="X667" i="8"/>
  <c r="O667" i="8"/>
  <c r="L667" i="8"/>
  <c r="L706" i="8"/>
  <c r="L705" i="8"/>
  <c r="L704" i="8"/>
  <c r="L703" i="8"/>
  <c r="Y702" i="8"/>
  <c r="X702" i="8"/>
  <c r="O702" i="8"/>
  <c r="L702" i="8"/>
  <c r="L701" i="8"/>
  <c r="L700" i="8"/>
  <c r="L699" i="8"/>
  <c r="L698" i="8"/>
  <c r="Y697" i="8"/>
  <c r="X697" i="8"/>
  <c r="O697" i="8"/>
  <c r="L697" i="8"/>
  <c r="L696" i="8"/>
  <c r="L695" i="8"/>
  <c r="L694" i="8"/>
  <c r="L693" i="8"/>
  <c r="Y692" i="8"/>
  <c r="X692" i="8"/>
  <c r="O692" i="8"/>
  <c r="L692" i="8"/>
  <c r="L691" i="8"/>
  <c r="L690" i="8"/>
  <c r="L689" i="8"/>
  <c r="L688" i="8"/>
  <c r="Y687" i="8"/>
  <c r="X687" i="8"/>
  <c r="O687" i="8"/>
  <c r="L687" i="8"/>
  <c r="L721" i="8"/>
  <c r="L720" i="8"/>
  <c r="L719" i="8"/>
  <c r="L718" i="8"/>
  <c r="Y717" i="8"/>
  <c r="X717" i="8"/>
  <c r="O717" i="8"/>
  <c r="L717" i="8"/>
  <c r="L716" i="8"/>
  <c r="L715" i="8"/>
  <c r="L714" i="8"/>
  <c r="L713" i="8"/>
  <c r="Y712" i="8"/>
  <c r="X712" i="8"/>
  <c r="O712" i="8"/>
  <c r="L712" i="8"/>
  <c r="L726" i="8"/>
  <c r="L725" i="8"/>
  <c r="L724" i="8"/>
  <c r="L723" i="8"/>
  <c r="Y722" i="8"/>
  <c r="X722" i="8"/>
  <c r="O722" i="8"/>
  <c r="L722" i="8"/>
  <c r="L666" i="8"/>
  <c r="L665" i="8"/>
  <c r="Y662" i="8"/>
  <c r="O662" i="8"/>
  <c r="L629" i="8"/>
  <c r="L628" i="8"/>
  <c r="L627" i="8"/>
  <c r="L626" i="8"/>
  <c r="Y625" i="8"/>
  <c r="X625" i="8"/>
  <c r="O625" i="8"/>
  <c r="L625" i="8"/>
  <c r="L594" i="8"/>
  <c r="L593" i="8"/>
  <c r="L592" i="8"/>
  <c r="L591" i="8"/>
  <c r="Y590" i="8"/>
  <c r="X590" i="8"/>
  <c r="O590" i="8"/>
  <c r="L590" i="8"/>
  <c r="L589" i="8"/>
  <c r="L588" i="8"/>
  <c r="L587" i="8"/>
  <c r="L586" i="8"/>
  <c r="Y585" i="8"/>
  <c r="X585" i="8"/>
  <c r="O585" i="8"/>
  <c r="L585" i="8"/>
  <c r="L584" i="8"/>
  <c r="L583" i="8"/>
  <c r="L582" i="8"/>
  <c r="L581" i="8"/>
  <c r="Y580" i="8"/>
  <c r="X580" i="8"/>
  <c r="O580" i="8"/>
  <c r="L580" i="8"/>
  <c r="L579" i="8"/>
  <c r="L578" i="8"/>
  <c r="L577" i="8"/>
  <c r="L576" i="8"/>
  <c r="Y575" i="8"/>
  <c r="X575" i="8"/>
  <c r="O575" i="8"/>
  <c r="L575" i="8"/>
  <c r="L614" i="8"/>
  <c r="L613" i="8"/>
  <c r="L612" i="8"/>
  <c r="L611" i="8"/>
  <c r="Y610" i="8"/>
  <c r="X610" i="8"/>
  <c r="O610" i="8"/>
  <c r="L610" i="8"/>
  <c r="L609" i="8"/>
  <c r="L608" i="8"/>
  <c r="L607" i="8"/>
  <c r="L606" i="8"/>
  <c r="Y605" i="8"/>
  <c r="X605" i="8"/>
  <c r="O605" i="8"/>
  <c r="L605" i="8"/>
  <c r="L604" i="8"/>
  <c r="L603" i="8"/>
  <c r="L602" i="8"/>
  <c r="L601" i="8"/>
  <c r="Y600" i="8"/>
  <c r="X600" i="8"/>
  <c r="O600" i="8"/>
  <c r="L600" i="8"/>
  <c r="L599" i="8"/>
  <c r="L598" i="8"/>
  <c r="L597" i="8"/>
  <c r="L596" i="8"/>
  <c r="Y595" i="8"/>
  <c r="X595" i="8"/>
  <c r="O595" i="8"/>
  <c r="L595" i="8"/>
  <c r="L624" i="8"/>
  <c r="L623" i="8"/>
  <c r="L622" i="8"/>
  <c r="L621" i="8"/>
  <c r="Y620" i="8"/>
  <c r="X620" i="8"/>
  <c r="O620" i="8"/>
  <c r="L620" i="8"/>
  <c r="L619" i="8"/>
  <c r="L618" i="8"/>
  <c r="L617" i="8"/>
  <c r="L616" i="8"/>
  <c r="Y615" i="8"/>
  <c r="X615" i="8"/>
  <c r="O615" i="8"/>
  <c r="L615" i="8"/>
  <c r="L634" i="8"/>
  <c r="L633" i="8"/>
  <c r="L632" i="8"/>
  <c r="L631" i="8"/>
  <c r="Y630" i="8"/>
  <c r="X630" i="8"/>
  <c r="O630" i="8"/>
  <c r="L630" i="8"/>
  <c r="L574" i="8"/>
  <c r="L573" i="8"/>
  <c r="Y570" i="8"/>
  <c r="O570" i="8"/>
  <c r="L537" i="8"/>
  <c r="L536" i="8"/>
  <c r="L535" i="8"/>
  <c r="L534" i="8"/>
  <c r="Y533" i="8"/>
  <c r="X533" i="8"/>
  <c r="O533" i="8"/>
  <c r="L533" i="8"/>
  <c r="L502" i="8"/>
  <c r="L501" i="8"/>
  <c r="L500" i="8"/>
  <c r="L499" i="8"/>
  <c r="Y498" i="8"/>
  <c r="X498" i="8"/>
  <c r="O498" i="8"/>
  <c r="L498" i="8"/>
  <c r="L497" i="8"/>
  <c r="L496" i="8"/>
  <c r="L495" i="8"/>
  <c r="L494" i="8"/>
  <c r="Y493" i="8"/>
  <c r="X493" i="8"/>
  <c r="O493" i="8"/>
  <c r="L493" i="8"/>
  <c r="L492" i="8"/>
  <c r="L491" i="8"/>
  <c r="L490" i="8"/>
  <c r="L489" i="8"/>
  <c r="Y488" i="8"/>
  <c r="X488" i="8"/>
  <c r="O488" i="8"/>
  <c r="L488" i="8"/>
  <c r="L487" i="8"/>
  <c r="L486" i="8"/>
  <c r="L485" i="8"/>
  <c r="L484" i="8"/>
  <c r="Y483" i="8"/>
  <c r="X483" i="8"/>
  <c r="O483" i="8"/>
  <c r="L483" i="8"/>
  <c r="L522" i="8"/>
  <c r="L521" i="8"/>
  <c r="L520" i="8"/>
  <c r="L519" i="8"/>
  <c r="Y518" i="8"/>
  <c r="X518" i="8"/>
  <c r="O518" i="8"/>
  <c r="L518" i="8"/>
  <c r="L517" i="8"/>
  <c r="L516" i="8"/>
  <c r="L515" i="8"/>
  <c r="L514" i="8"/>
  <c r="Y513" i="8"/>
  <c r="X513" i="8"/>
  <c r="O513" i="8"/>
  <c r="L513" i="8"/>
  <c r="L512" i="8"/>
  <c r="L511" i="8"/>
  <c r="L510" i="8"/>
  <c r="L509" i="8"/>
  <c r="Y508" i="8"/>
  <c r="X508" i="8"/>
  <c r="O508" i="8"/>
  <c r="L508" i="8"/>
  <c r="L507" i="8"/>
  <c r="L506" i="8"/>
  <c r="L505" i="8"/>
  <c r="L504" i="8"/>
  <c r="Y503" i="8"/>
  <c r="X503" i="8"/>
  <c r="O503" i="8"/>
  <c r="L503" i="8"/>
  <c r="L532" i="8"/>
  <c r="L531" i="8"/>
  <c r="L530" i="8"/>
  <c r="L529" i="8"/>
  <c r="Y528" i="8"/>
  <c r="X528" i="8"/>
  <c r="O528" i="8"/>
  <c r="L528" i="8"/>
  <c r="L527" i="8"/>
  <c r="L526" i="8"/>
  <c r="L525" i="8"/>
  <c r="L524" i="8"/>
  <c r="Y523" i="8"/>
  <c r="X523" i="8"/>
  <c r="O523" i="8"/>
  <c r="L523" i="8"/>
  <c r="L542" i="8"/>
  <c r="L541" i="8"/>
  <c r="L540" i="8"/>
  <c r="L539" i="8"/>
  <c r="Y538" i="8"/>
  <c r="X538" i="8"/>
  <c r="O538" i="8"/>
  <c r="L538" i="8"/>
  <c r="L482" i="8"/>
  <c r="L481" i="8"/>
  <c r="Y478" i="8"/>
  <c r="O478" i="8"/>
  <c r="L445" i="8"/>
  <c r="L444" i="8"/>
  <c r="L443" i="8"/>
  <c r="L442" i="8"/>
  <c r="Y441" i="8"/>
  <c r="X441" i="8"/>
  <c r="O441" i="8"/>
  <c r="L441" i="8"/>
  <c r="L440" i="8"/>
  <c r="L439" i="8"/>
  <c r="L438" i="8"/>
  <c r="L437" i="8"/>
  <c r="Y436" i="8"/>
  <c r="X436" i="8"/>
  <c r="O436" i="8"/>
  <c r="L436" i="8"/>
  <c r="L410" i="8"/>
  <c r="L409" i="8"/>
  <c r="L408" i="8"/>
  <c r="L407" i="8"/>
  <c r="Y406" i="8"/>
  <c r="X406" i="8"/>
  <c r="O406" i="8"/>
  <c r="L406" i="8"/>
  <c r="L405" i="8"/>
  <c r="L404" i="8"/>
  <c r="L403" i="8"/>
  <c r="L402" i="8"/>
  <c r="Y401" i="8"/>
  <c r="X401" i="8"/>
  <c r="O401" i="8"/>
  <c r="L401" i="8"/>
  <c r="L400" i="8"/>
  <c r="L399" i="8"/>
  <c r="L398" i="8"/>
  <c r="L397" i="8"/>
  <c r="Y396" i="8"/>
  <c r="X396" i="8"/>
  <c r="O396" i="8"/>
  <c r="L396" i="8"/>
  <c r="L395" i="8"/>
  <c r="L394" i="8"/>
  <c r="L393" i="8"/>
  <c r="L392" i="8"/>
  <c r="Y391" i="8"/>
  <c r="X391" i="8"/>
  <c r="O391" i="8"/>
  <c r="L391" i="8"/>
  <c r="L430" i="8"/>
  <c r="L429" i="8"/>
  <c r="L428" i="8"/>
  <c r="L427" i="8"/>
  <c r="Y426" i="8"/>
  <c r="X426" i="8"/>
  <c r="O426" i="8"/>
  <c r="L426" i="8"/>
  <c r="L425" i="8"/>
  <c r="L424" i="8"/>
  <c r="L423" i="8"/>
  <c r="L422" i="8"/>
  <c r="Y421" i="8"/>
  <c r="X421" i="8"/>
  <c r="O421" i="8"/>
  <c r="L421" i="8"/>
  <c r="L420" i="8"/>
  <c r="L419" i="8"/>
  <c r="L418" i="8"/>
  <c r="L417" i="8"/>
  <c r="Y416" i="8"/>
  <c r="X416" i="8"/>
  <c r="O416" i="8"/>
  <c r="L416" i="8"/>
  <c r="L415" i="8"/>
  <c r="L414" i="8"/>
  <c r="L413" i="8"/>
  <c r="L412" i="8"/>
  <c r="Y411" i="8"/>
  <c r="X411" i="8"/>
  <c r="O411" i="8"/>
  <c r="L411" i="8"/>
  <c r="L450" i="8"/>
  <c r="L449" i="8"/>
  <c r="L448" i="8"/>
  <c r="L447" i="8"/>
  <c r="Y446" i="8"/>
  <c r="X446" i="8"/>
  <c r="O446" i="8"/>
  <c r="L446" i="8"/>
  <c r="L435" i="8"/>
  <c r="L434" i="8"/>
  <c r="L433" i="8"/>
  <c r="L432" i="8"/>
  <c r="Y431" i="8"/>
  <c r="X431" i="8"/>
  <c r="O431" i="8"/>
  <c r="L431" i="8"/>
  <c r="L390" i="8"/>
  <c r="L389" i="8"/>
  <c r="Y386" i="8"/>
  <c r="O386" i="8"/>
  <c r="L353" i="8"/>
  <c r="L352" i="8"/>
  <c r="L351" i="8"/>
  <c r="L350" i="8"/>
  <c r="Y349" i="8"/>
  <c r="X349" i="8"/>
  <c r="O349" i="8"/>
  <c r="L349" i="8"/>
  <c r="L318" i="8"/>
  <c r="L317" i="8"/>
  <c r="L316" i="8"/>
  <c r="L315" i="8"/>
  <c r="Y314" i="8"/>
  <c r="X314" i="8"/>
  <c r="O314" i="8"/>
  <c r="L314" i="8"/>
  <c r="L313" i="8"/>
  <c r="L312" i="8"/>
  <c r="L311" i="8"/>
  <c r="L310" i="8"/>
  <c r="Y309" i="8"/>
  <c r="X309" i="8"/>
  <c r="O309" i="8"/>
  <c r="L309" i="8"/>
  <c r="L308" i="8"/>
  <c r="L307" i="8"/>
  <c r="L306" i="8"/>
  <c r="L305" i="8"/>
  <c r="Y304" i="8"/>
  <c r="X304" i="8"/>
  <c r="O304" i="8"/>
  <c r="L304" i="8"/>
  <c r="L303" i="8"/>
  <c r="L302" i="8"/>
  <c r="L301" i="8"/>
  <c r="L300" i="8"/>
  <c r="Y299" i="8"/>
  <c r="X299" i="8"/>
  <c r="O299" i="8"/>
  <c r="L299" i="8"/>
  <c r="L338" i="8"/>
  <c r="L337" i="8"/>
  <c r="L336" i="8"/>
  <c r="L335" i="8"/>
  <c r="Y334" i="8"/>
  <c r="X334" i="8"/>
  <c r="O334" i="8"/>
  <c r="L334" i="8"/>
  <c r="L333" i="8"/>
  <c r="L332" i="8"/>
  <c r="L331" i="8"/>
  <c r="L330" i="8"/>
  <c r="Y329" i="8"/>
  <c r="X329" i="8"/>
  <c r="O329" i="8"/>
  <c r="L329" i="8"/>
  <c r="L328" i="8"/>
  <c r="L327" i="8"/>
  <c r="L326" i="8"/>
  <c r="L325" i="8"/>
  <c r="Y324" i="8"/>
  <c r="X324" i="8"/>
  <c r="O324" i="8"/>
  <c r="L324" i="8"/>
  <c r="L323" i="8"/>
  <c r="L322" i="8"/>
  <c r="L321" i="8"/>
  <c r="L320" i="8"/>
  <c r="Y319" i="8"/>
  <c r="X319" i="8"/>
  <c r="O319" i="8"/>
  <c r="L319" i="8"/>
  <c r="L348" i="8"/>
  <c r="L347" i="8"/>
  <c r="L346" i="8"/>
  <c r="L345" i="8"/>
  <c r="Y344" i="8"/>
  <c r="X344" i="8"/>
  <c r="O344" i="8"/>
  <c r="L344" i="8"/>
  <c r="L343" i="8"/>
  <c r="L342" i="8"/>
  <c r="L341" i="8"/>
  <c r="L340" i="8"/>
  <c r="Y339" i="8"/>
  <c r="X339" i="8"/>
  <c r="O339" i="8"/>
  <c r="L339" i="8"/>
  <c r="L358" i="8"/>
  <c r="L357" i="8"/>
  <c r="L356" i="8"/>
  <c r="L355" i="8"/>
  <c r="Y354" i="8"/>
  <c r="X354" i="8"/>
  <c r="O354" i="8"/>
  <c r="L354" i="8"/>
  <c r="L298" i="8"/>
  <c r="L297" i="8"/>
  <c r="Y294" i="8"/>
  <c r="O294" i="8"/>
  <c r="M1035" i="8" l="1"/>
  <c r="N1035" i="8" s="1"/>
  <c r="P1035" i="8" s="1"/>
  <c r="M1040" i="8"/>
  <c r="N1040" i="8" s="1"/>
  <c r="M1045" i="8"/>
  <c r="N1045" i="8" s="1"/>
  <c r="M1050" i="8"/>
  <c r="N1050" i="8" s="1"/>
  <c r="P1050" i="8" s="1"/>
  <c r="P1045" i="8"/>
  <c r="V1045" i="8" s="1"/>
  <c r="M1055" i="8"/>
  <c r="N1055" i="8" s="1"/>
  <c r="P1055" i="8" s="1"/>
  <c r="V1055" i="8" s="1"/>
  <c r="M1060" i="8"/>
  <c r="N1060" i="8" s="1"/>
  <c r="M1065" i="8"/>
  <c r="N1065" i="8" s="1"/>
  <c r="M1070" i="8"/>
  <c r="N1070" i="8" s="1"/>
  <c r="P1070" i="8" s="1"/>
  <c r="M1075" i="8"/>
  <c r="N1075" i="8" s="1"/>
  <c r="M1080" i="8"/>
  <c r="N1080" i="8" s="1"/>
  <c r="M1085" i="8"/>
  <c r="N1085" i="8" s="1"/>
  <c r="P1085" i="8" s="1"/>
  <c r="M1090" i="8"/>
  <c r="N1090" i="8" s="1"/>
  <c r="M953" i="8"/>
  <c r="N953" i="8" s="1"/>
  <c r="P953" i="8" s="1"/>
  <c r="V953" i="8" s="1"/>
  <c r="M993" i="8"/>
  <c r="N993" i="8" s="1"/>
  <c r="M948" i="8"/>
  <c r="N948" i="8" s="1"/>
  <c r="M973" i="8"/>
  <c r="N973" i="8" s="1"/>
  <c r="P973" i="8" s="1"/>
  <c r="R973" i="8" s="1"/>
  <c r="W973" i="8" s="1"/>
  <c r="M958" i="8"/>
  <c r="N958" i="8" s="1"/>
  <c r="M943" i="8"/>
  <c r="N943" i="8" s="1"/>
  <c r="M968" i="8"/>
  <c r="N968" i="8" s="1"/>
  <c r="P968" i="8" s="1"/>
  <c r="M978" i="8"/>
  <c r="N978" i="8" s="1"/>
  <c r="P978" i="8" s="1"/>
  <c r="V978" i="8" s="1"/>
  <c r="M963" i="8"/>
  <c r="N963" i="8" s="1"/>
  <c r="M983" i="8"/>
  <c r="N983" i="8" s="1"/>
  <c r="P983" i="8" s="1"/>
  <c r="V983" i="8" s="1"/>
  <c r="M988" i="8"/>
  <c r="N988" i="8" s="1"/>
  <c r="M998" i="8"/>
  <c r="N998" i="8" s="1"/>
  <c r="M861" i="8"/>
  <c r="N861" i="8" s="1"/>
  <c r="P861" i="8" s="1"/>
  <c r="R861" i="8" s="1"/>
  <c r="W861" i="8" s="1"/>
  <c r="M901" i="8"/>
  <c r="N901" i="8" s="1"/>
  <c r="M856" i="8"/>
  <c r="N856" i="8" s="1"/>
  <c r="M866" i="8"/>
  <c r="N866" i="8" s="1"/>
  <c r="M851" i="8"/>
  <c r="N851" i="8" s="1"/>
  <c r="M881" i="8"/>
  <c r="N881" i="8" s="1"/>
  <c r="P881" i="8" s="1"/>
  <c r="M876" i="8"/>
  <c r="N876" i="8" s="1"/>
  <c r="P876" i="8" s="1"/>
  <c r="R876" i="8" s="1"/>
  <c r="W876" i="8" s="1"/>
  <c r="M886" i="8"/>
  <c r="N886" i="8" s="1"/>
  <c r="M871" i="8"/>
  <c r="N871" i="8" s="1"/>
  <c r="M891" i="8"/>
  <c r="N891" i="8" s="1"/>
  <c r="P891" i="8" s="1"/>
  <c r="M896" i="8"/>
  <c r="N896" i="8" s="1"/>
  <c r="M906" i="8"/>
  <c r="N906" i="8" s="1"/>
  <c r="M794" i="8"/>
  <c r="N794" i="8" s="1"/>
  <c r="M764" i="8"/>
  <c r="N764" i="8" s="1"/>
  <c r="P764" i="8" s="1"/>
  <c r="V764" i="8" s="1"/>
  <c r="M814" i="8"/>
  <c r="N814" i="8" s="1"/>
  <c r="P814" i="8" s="1"/>
  <c r="V814" i="8" s="1"/>
  <c r="M784" i="8"/>
  <c r="N784" i="8" s="1"/>
  <c r="M789" i="8"/>
  <c r="N789" i="8" s="1"/>
  <c r="P789" i="8" s="1"/>
  <c r="R789" i="8" s="1"/>
  <c r="W789" i="8" s="1"/>
  <c r="M769" i="8"/>
  <c r="N769" i="8" s="1"/>
  <c r="P769" i="8" s="1"/>
  <c r="R769" i="8" s="1"/>
  <c r="W769" i="8" s="1"/>
  <c r="M759" i="8"/>
  <c r="N759" i="8" s="1"/>
  <c r="M799" i="8"/>
  <c r="N799" i="8" s="1"/>
  <c r="P794" i="8"/>
  <c r="V794" i="8" s="1"/>
  <c r="M774" i="8"/>
  <c r="N774" i="8" s="1"/>
  <c r="M779" i="8"/>
  <c r="N779" i="8" s="1"/>
  <c r="M809" i="8"/>
  <c r="N809" i="8" s="1"/>
  <c r="P809" i="8" s="1"/>
  <c r="R809" i="8" s="1"/>
  <c r="W809" i="8" s="1"/>
  <c r="M819" i="8"/>
  <c r="N819" i="8" s="1"/>
  <c r="M804" i="8"/>
  <c r="N804" i="8" s="1"/>
  <c r="M677" i="8"/>
  <c r="N677" i="8" s="1"/>
  <c r="P677" i="8" s="1"/>
  <c r="R677" i="8" s="1"/>
  <c r="W677" i="8" s="1"/>
  <c r="M707" i="8"/>
  <c r="N707" i="8" s="1"/>
  <c r="M672" i="8"/>
  <c r="N672" i="8" s="1"/>
  <c r="M682" i="8"/>
  <c r="N682" i="8" s="1"/>
  <c r="M667" i="8"/>
  <c r="N667" i="8" s="1"/>
  <c r="M697" i="8"/>
  <c r="N697" i="8" s="1"/>
  <c r="P697" i="8" s="1"/>
  <c r="R697" i="8" s="1"/>
  <c r="W697" i="8" s="1"/>
  <c r="M692" i="8"/>
  <c r="N692" i="8" s="1"/>
  <c r="P692" i="8" s="1"/>
  <c r="V692" i="8" s="1"/>
  <c r="M702" i="8"/>
  <c r="N702" i="8" s="1"/>
  <c r="M687" i="8"/>
  <c r="N687" i="8" s="1"/>
  <c r="M712" i="8"/>
  <c r="N712" i="8" s="1"/>
  <c r="P712" i="8" s="1"/>
  <c r="M717" i="8"/>
  <c r="N717" i="8" s="1"/>
  <c r="M722" i="8"/>
  <c r="N722" i="8" s="1"/>
  <c r="M585" i="8"/>
  <c r="N585" i="8" s="1"/>
  <c r="P585" i="8" s="1"/>
  <c r="R585" i="8" s="1"/>
  <c r="W585" i="8" s="1"/>
  <c r="M625" i="8"/>
  <c r="N625" i="8" s="1"/>
  <c r="M605" i="8"/>
  <c r="N605" i="8" s="1"/>
  <c r="P605" i="8" s="1"/>
  <c r="R605" i="8" s="1"/>
  <c r="W605" i="8" s="1"/>
  <c r="M580" i="8"/>
  <c r="N580" i="8" s="1"/>
  <c r="P580" i="8" s="1"/>
  <c r="R580" i="8" s="1"/>
  <c r="W580" i="8" s="1"/>
  <c r="M590" i="8"/>
  <c r="N590" i="8" s="1"/>
  <c r="M575" i="8"/>
  <c r="N575" i="8" s="1"/>
  <c r="M615" i="8"/>
  <c r="N615" i="8" s="1"/>
  <c r="P615" i="8" s="1"/>
  <c r="V615" i="8" s="1"/>
  <c r="M600" i="8"/>
  <c r="N600" i="8" s="1"/>
  <c r="P600" i="8" s="1"/>
  <c r="R600" i="8" s="1"/>
  <c r="W600" i="8" s="1"/>
  <c r="M610" i="8"/>
  <c r="N610" i="8" s="1"/>
  <c r="M595" i="8"/>
  <c r="N595" i="8" s="1"/>
  <c r="M620" i="8"/>
  <c r="N620" i="8" s="1"/>
  <c r="M630" i="8"/>
  <c r="N630" i="8" s="1"/>
  <c r="M493" i="8"/>
  <c r="N493" i="8" s="1"/>
  <c r="P493" i="8" s="1"/>
  <c r="V493" i="8" s="1"/>
  <c r="M533" i="8"/>
  <c r="N533" i="8" s="1"/>
  <c r="M488" i="8"/>
  <c r="N488" i="8" s="1"/>
  <c r="M498" i="8"/>
  <c r="N498" i="8" s="1"/>
  <c r="M483" i="8"/>
  <c r="N483" i="8" s="1"/>
  <c r="M513" i="8"/>
  <c r="N513" i="8" s="1"/>
  <c r="P513" i="8" s="1"/>
  <c r="M508" i="8"/>
  <c r="N508" i="8" s="1"/>
  <c r="P508" i="8" s="1"/>
  <c r="R508" i="8" s="1"/>
  <c r="W508" i="8" s="1"/>
  <c r="M518" i="8"/>
  <c r="N518" i="8" s="1"/>
  <c r="M503" i="8"/>
  <c r="N503" i="8" s="1"/>
  <c r="M523" i="8"/>
  <c r="N523" i="8" s="1"/>
  <c r="P523" i="8" s="1"/>
  <c r="M528" i="8"/>
  <c r="N528" i="8" s="1"/>
  <c r="M538" i="8"/>
  <c r="N538" i="8" s="1"/>
  <c r="M436" i="8"/>
  <c r="N436" i="8" s="1"/>
  <c r="P436" i="8" s="1"/>
  <c r="R436" i="8" s="1"/>
  <c r="W436" i="8" s="1"/>
  <c r="M441" i="8"/>
  <c r="N441" i="8" s="1"/>
  <c r="M421" i="8"/>
  <c r="N421" i="8" s="1"/>
  <c r="P421" i="8" s="1"/>
  <c r="M396" i="8"/>
  <c r="N396" i="8" s="1"/>
  <c r="P396" i="8" s="1"/>
  <c r="M401" i="8"/>
  <c r="N401" i="8" s="1"/>
  <c r="P401" i="8" s="1"/>
  <c r="V401" i="8" s="1"/>
  <c r="M406" i="8"/>
  <c r="N406" i="8" s="1"/>
  <c r="M391" i="8"/>
  <c r="N391" i="8" s="1"/>
  <c r="M416" i="8"/>
  <c r="N416" i="8" s="1"/>
  <c r="P416" i="8" s="1"/>
  <c r="V416" i="8" s="1"/>
  <c r="M431" i="8"/>
  <c r="N431" i="8" s="1"/>
  <c r="P431" i="8" s="1"/>
  <c r="M426" i="8"/>
  <c r="N426" i="8" s="1"/>
  <c r="M411" i="8"/>
  <c r="N411" i="8" s="1"/>
  <c r="M446" i="8"/>
  <c r="N446" i="8" s="1"/>
  <c r="M349" i="8"/>
  <c r="N349" i="8" s="1"/>
  <c r="P349" i="8" s="1"/>
  <c r="V349" i="8" s="1"/>
  <c r="M309" i="8"/>
  <c r="N309" i="8" s="1"/>
  <c r="P309" i="8" s="1"/>
  <c r="V309" i="8" s="1"/>
  <c r="M304" i="8"/>
  <c r="N304" i="8" s="1"/>
  <c r="P304" i="8" s="1"/>
  <c r="V304" i="8" s="1"/>
  <c r="M329" i="8"/>
  <c r="N329" i="8" s="1"/>
  <c r="P329" i="8" s="1"/>
  <c r="V329" i="8" s="1"/>
  <c r="M314" i="8"/>
  <c r="N314" i="8" s="1"/>
  <c r="M299" i="8"/>
  <c r="N299" i="8" s="1"/>
  <c r="M324" i="8"/>
  <c r="N324" i="8" s="1"/>
  <c r="M334" i="8"/>
  <c r="N334" i="8" s="1"/>
  <c r="M319" i="8"/>
  <c r="N319" i="8" s="1"/>
  <c r="M339" i="8"/>
  <c r="N339" i="8" s="1"/>
  <c r="P339" i="8" s="1"/>
  <c r="V339" i="8" s="1"/>
  <c r="M344" i="8"/>
  <c r="N344" i="8" s="1"/>
  <c r="M354" i="8"/>
  <c r="N354" i="8" s="1"/>
  <c r="P354" i="8" s="1"/>
  <c r="V354" i="8" s="1"/>
  <c r="L271" i="8"/>
  <c r="L270" i="8"/>
  <c r="L269" i="8"/>
  <c r="L268" i="8"/>
  <c r="Y267" i="8"/>
  <c r="X267" i="8"/>
  <c r="O267" i="8"/>
  <c r="L267" i="8"/>
  <c r="L266" i="8"/>
  <c r="L265" i="8"/>
  <c r="L264" i="8"/>
  <c r="L263" i="8"/>
  <c r="Y262" i="8"/>
  <c r="X262" i="8"/>
  <c r="O262" i="8"/>
  <c r="L262" i="8"/>
  <c r="L261" i="8"/>
  <c r="L260" i="8"/>
  <c r="L259" i="8"/>
  <c r="L258" i="8"/>
  <c r="Y257" i="8"/>
  <c r="X257" i="8"/>
  <c r="O257" i="8"/>
  <c r="L257" i="8"/>
  <c r="L256" i="8"/>
  <c r="L255" i="8"/>
  <c r="L254" i="8"/>
  <c r="L253" i="8"/>
  <c r="Y252" i="8"/>
  <c r="X252" i="8"/>
  <c r="O252" i="8"/>
  <c r="L252" i="8"/>
  <c r="L251" i="8"/>
  <c r="L250" i="8"/>
  <c r="L249" i="8"/>
  <c r="L248" i="8"/>
  <c r="Y247" i="8"/>
  <c r="X247" i="8"/>
  <c r="O247" i="8"/>
  <c r="L247" i="8"/>
  <c r="L246" i="8"/>
  <c r="L245" i="8"/>
  <c r="L244" i="8"/>
  <c r="L243" i="8"/>
  <c r="Y242" i="8"/>
  <c r="X242" i="8"/>
  <c r="O242" i="8"/>
  <c r="L242" i="8"/>
  <c r="L241" i="8"/>
  <c r="L240" i="8"/>
  <c r="L239" i="8"/>
  <c r="L238" i="8"/>
  <c r="Y237" i="8"/>
  <c r="X237" i="8"/>
  <c r="O237" i="8"/>
  <c r="L237" i="8"/>
  <c r="L236" i="8"/>
  <c r="L235" i="8"/>
  <c r="L234" i="8"/>
  <c r="L233" i="8"/>
  <c r="Y232" i="8"/>
  <c r="X232" i="8"/>
  <c r="O232" i="8"/>
  <c r="L232" i="8"/>
  <c r="L231" i="8"/>
  <c r="L230" i="8"/>
  <c r="L229" i="8"/>
  <c r="L228" i="8"/>
  <c r="Y227" i="8"/>
  <c r="X227" i="8"/>
  <c r="O227" i="8"/>
  <c r="L227" i="8"/>
  <c r="L226" i="8"/>
  <c r="L225" i="8"/>
  <c r="L224" i="8"/>
  <c r="L223" i="8"/>
  <c r="Y222" i="8"/>
  <c r="X222" i="8"/>
  <c r="O222" i="8"/>
  <c r="L222" i="8"/>
  <c r="L221" i="8"/>
  <c r="L220" i="8"/>
  <c r="L219" i="8"/>
  <c r="L218" i="8"/>
  <c r="Y217" i="8"/>
  <c r="X217" i="8"/>
  <c r="O217" i="8"/>
  <c r="L217" i="8"/>
  <c r="L216" i="8"/>
  <c r="L215" i="8"/>
  <c r="L214" i="8"/>
  <c r="L213" i="8"/>
  <c r="Y212" i="8"/>
  <c r="X212" i="8"/>
  <c r="O212" i="8"/>
  <c r="L212" i="8"/>
  <c r="L211" i="8"/>
  <c r="L210" i="8"/>
  <c r="Y207" i="8"/>
  <c r="O207" i="8"/>
  <c r="L119" i="8"/>
  <c r="L118" i="8"/>
  <c r="L117" i="8"/>
  <c r="L116" i="8"/>
  <c r="Y115" i="8"/>
  <c r="X115" i="8"/>
  <c r="O115" i="8"/>
  <c r="L115" i="8"/>
  <c r="L124" i="8"/>
  <c r="L123" i="8"/>
  <c r="L122" i="8"/>
  <c r="L121" i="8"/>
  <c r="Y120" i="8"/>
  <c r="X120" i="8"/>
  <c r="O120" i="8"/>
  <c r="L120" i="8"/>
  <c r="L129" i="8"/>
  <c r="L128" i="8"/>
  <c r="L127" i="8"/>
  <c r="L126" i="8"/>
  <c r="Y125" i="8"/>
  <c r="X125" i="8"/>
  <c r="O125" i="8"/>
  <c r="L125" i="8"/>
  <c r="L134" i="8"/>
  <c r="L133" i="8"/>
  <c r="L132" i="8"/>
  <c r="L131" i="8"/>
  <c r="Y130" i="8"/>
  <c r="X130" i="8"/>
  <c r="O130" i="8"/>
  <c r="L130" i="8"/>
  <c r="L139" i="8"/>
  <c r="L138" i="8"/>
  <c r="L137" i="8"/>
  <c r="L136" i="8"/>
  <c r="Y135" i="8"/>
  <c r="X135" i="8"/>
  <c r="O135" i="8"/>
  <c r="L135" i="8"/>
  <c r="L144" i="8"/>
  <c r="L143" i="8"/>
  <c r="L142" i="8"/>
  <c r="L141" i="8"/>
  <c r="Y140" i="8"/>
  <c r="X140" i="8"/>
  <c r="O140" i="8"/>
  <c r="L140" i="8"/>
  <c r="L149" i="8"/>
  <c r="L148" i="8"/>
  <c r="L147" i="8"/>
  <c r="L146" i="8"/>
  <c r="Y145" i="8"/>
  <c r="X145" i="8"/>
  <c r="O145" i="8"/>
  <c r="L145" i="8"/>
  <c r="L154" i="8"/>
  <c r="L153" i="8"/>
  <c r="L152" i="8"/>
  <c r="L151" i="8"/>
  <c r="Y150" i="8"/>
  <c r="X150" i="8"/>
  <c r="O150" i="8"/>
  <c r="L150" i="8"/>
  <c r="L159" i="8"/>
  <c r="L158" i="8"/>
  <c r="L157" i="8"/>
  <c r="L156" i="8"/>
  <c r="Y155" i="8"/>
  <c r="X155" i="8"/>
  <c r="O155" i="8"/>
  <c r="L155" i="8"/>
  <c r="L164" i="8"/>
  <c r="L163" i="8"/>
  <c r="L162" i="8"/>
  <c r="L161" i="8"/>
  <c r="Y160" i="8"/>
  <c r="X160" i="8"/>
  <c r="O160" i="8"/>
  <c r="L160" i="8"/>
  <c r="L169" i="8"/>
  <c r="L168" i="8"/>
  <c r="L167" i="8"/>
  <c r="L166" i="8"/>
  <c r="Y165" i="8"/>
  <c r="X165" i="8"/>
  <c r="O165" i="8"/>
  <c r="L165" i="8"/>
  <c r="L174" i="8"/>
  <c r="L173" i="8"/>
  <c r="L172" i="8"/>
  <c r="L171" i="8"/>
  <c r="Y170" i="8"/>
  <c r="X170" i="8"/>
  <c r="O170" i="8"/>
  <c r="L170" i="8"/>
  <c r="L206" i="8"/>
  <c r="L205" i="8"/>
  <c r="Y202" i="8"/>
  <c r="O202" i="8"/>
  <c r="L114" i="8"/>
  <c r="L113" i="8"/>
  <c r="L112" i="8"/>
  <c r="L111" i="8"/>
  <c r="Y110" i="8"/>
  <c r="O110" i="8"/>
  <c r="K42" i="8"/>
  <c r="L42" i="8" s="1"/>
  <c r="K41" i="8"/>
  <c r="L41" i="8" s="1"/>
  <c r="K40" i="8"/>
  <c r="L40" i="8" s="1"/>
  <c r="K39" i="8"/>
  <c r="L39" i="8" s="1"/>
  <c r="Y38" i="8"/>
  <c r="X38" i="8"/>
  <c r="O38" i="8"/>
  <c r="K38" i="8"/>
  <c r="L38" i="8" s="1"/>
  <c r="K37" i="8"/>
  <c r="L37" i="8" s="1"/>
  <c r="K36" i="8"/>
  <c r="L36" i="8" s="1"/>
  <c r="K35" i="8"/>
  <c r="L35" i="8" s="1"/>
  <c r="K34" i="8"/>
  <c r="L34" i="8" s="1"/>
  <c r="Y33" i="8"/>
  <c r="X33" i="8"/>
  <c r="O33" i="8"/>
  <c r="K33" i="8"/>
  <c r="L33" i="8" s="1"/>
  <c r="K32" i="8"/>
  <c r="L32" i="8" s="1"/>
  <c r="K31" i="8"/>
  <c r="L31" i="8" s="1"/>
  <c r="K30" i="8"/>
  <c r="L30" i="8" s="1"/>
  <c r="K29" i="8"/>
  <c r="L29" i="8" s="1"/>
  <c r="Y28" i="8"/>
  <c r="O28" i="8"/>
  <c r="K57" i="8"/>
  <c r="L57" i="8" s="1"/>
  <c r="K56" i="8"/>
  <c r="L56" i="8" s="1"/>
  <c r="K55" i="8"/>
  <c r="L55" i="8" s="1"/>
  <c r="K54" i="8"/>
  <c r="L54" i="8" s="1"/>
  <c r="Y53" i="8"/>
  <c r="X53" i="8"/>
  <c r="O53" i="8"/>
  <c r="K53" i="8"/>
  <c r="L53" i="8" s="1"/>
  <c r="K52" i="8"/>
  <c r="L52" i="8" s="1"/>
  <c r="K51" i="8"/>
  <c r="L51" i="8" s="1"/>
  <c r="K50" i="8"/>
  <c r="L50" i="8" s="1"/>
  <c r="K49" i="8"/>
  <c r="L49" i="8" s="1"/>
  <c r="Y48" i="8"/>
  <c r="X48" i="8"/>
  <c r="O48" i="8"/>
  <c r="K48" i="8"/>
  <c r="L48" i="8" s="1"/>
  <c r="K47" i="8"/>
  <c r="L47" i="8" s="1"/>
  <c r="K46" i="8"/>
  <c r="L46" i="8" s="1"/>
  <c r="K45" i="8"/>
  <c r="L45" i="8" s="1"/>
  <c r="K44" i="8"/>
  <c r="L44" i="8" s="1"/>
  <c r="Y43" i="8"/>
  <c r="X43" i="8"/>
  <c r="O43" i="8"/>
  <c r="K43" i="8"/>
  <c r="L43" i="8" s="1"/>
  <c r="K72" i="8"/>
  <c r="L72" i="8" s="1"/>
  <c r="K71" i="8"/>
  <c r="L71" i="8" s="1"/>
  <c r="K70" i="8"/>
  <c r="L70" i="8" s="1"/>
  <c r="K69" i="8"/>
  <c r="L69" i="8" s="1"/>
  <c r="Y68" i="8"/>
  <c r="X68" i="8"/>
  <c r="O68" i="8"/>
  <c r="K68" i="8"/>
  <c r="L68" i="8" s="1"/>
  <c r="K67" i="8"/>
  <c r="L67" i="8" s="1"/>
  <c r="K66" i="8"/>
  <c r="L66" i="8" s="1"/>
  <c r="K65" i="8"/>
  <c r="L65" i="8" s="1"/>
  <c r="K64" i="8"/>
  <c r="L64" i="8" s="1"/>
  <c r="Y63" i="8"/>
  <c r="X63" i="8"/>
  <c r="O63" i="8"/>
  <c r="K63" i="8"/>
  <c r="L63" i="8" s="1"/>
  <c r="K62" i="8"/>
  <c r="L62" i="8" s="1"/>
  <c r="K61" i="8"/>
  <c r="L61" i="8" s="1"/>
  <c r="K60" i="8"/>
  <c r="L60" i="8" s="1"/>
  <c r="K59" i="8"/>
  <c r="L59" i="8" s="1"/>
  <c r="Y58" i="8"/>
  <c r="X58" i="8"/>
  <c r="O58" i="8"/>
  <c r="K58" i="8"/>
  <c r="L58" i="8" s="1"/>
  <c r="K77" i="8"/>
  <c r="L77" i="8" s="1"/>
  <c r="K76" i="8"/>
  <c r="L76" i="8" s="1"/>
  <c r="K75" i="8"/>
  <c r="L75" i="8" s="1"/>
  <c r="K74" i="8"/>
  <c r="L74" i="8" s="1"/>
  <c r="Y73" i="8"/>
  <c r="X73" i="8"/>
  <c r="O73" i="8"/>
  <c r="K73" i="8"/>
  <c r="L73" i="8" s="1"/>
  <c r="K82" i="8"/>
  <c r="L82" i="8" s="1"/>
  <c r="K81" i="8"/>
  <c r="L81" i="8" s="1"/>
  <c r="K80" i="8"/>
  <c r="L80" i="8" s="1"/>
  <c r="K79" i="8"/>
  <c r="L79" i="8" s="1"/>
  <c r="Y78" i="8"/>
  <c r="X78" i="8"/>
  <c r="O78" i="8"/>
  <c r="K78" i="8"/>
  <c r="L78" i="8" s="1"/>
  <c r="K27" i="8"/>
  <c r="L27" i="8" s="1"/>
  <c r="K26" i="8"/>
  <c r="L26" i="8" s="1"/>
  <c r="K25" i="8"/>
  <c r="L25" i="8" s="1"/>
  <c r="Y23" i="8"/>
  <c r="O23" i="8"/>
  <c r="L199" i="8"/>
  <c r="L177" i="8"/>
  <c r="L176" i="8"/>
  <c r="K86" i="8"/>
  <c r="L86" i="8" s="1"/>
  <c r="K85" i="8"/>
  <c r="L85" i="8" s="1"/>
  <c r="K21" i="8"/>
  <c r="L21" i="8" s="1"/>
  <c r="K20" i="8"/>
  <c r="L20" i="8" s="1"/>
  <c r="K16" i="8"/>
  <c r="L16" i="8" s="1"/>
  <c r="K15" i="8"/>
  <c r="L15" i="8" s="1"/>
  <c r="K10" i="8"/>
  <c r="L10" i="8" s="1"/>
  <c r="K11" i="8"/>
  <c r="L11" i="8" s="1"/>
  <c r="K5" i="8"/>
  <c r="L5" i="8" s="1"/>
  <c r="DW49" i="11"/>
  <c r="DL49" i="11"/>
  <c r="DA49" i="11"/>
  <c r="CP49" i="11"/>
  <c r="CE49" i="11"/>
  <c r="BT49" i="11"/>
  <c r="BI49" i="11"/>
  <c r="AX49" i="11"/>
  <c r="AM49" i="11"/>
  <c r="AB49" i="11"/>
  <c r="Q49" i="11"/>
  <c r="F49" i="11"/>
  <c r="DW48" i="11"/>
  <c r="DL48" i="11"/>
  <c r="DA48" i="11"/>
  <c r="CP48" i="11"/>
  <c r="CE48" i="11"/>
  <c r="BT48" i="11"/>
  <c r="BI48" i="11"/>
  <c r="AX48" i="11"/>
  <c r="AM48" i="11"/>
  <c r="AB48" i="11"/>
  <c r="Q48" i="11"/>
  <c r="F48" i="11"/>
  <c r="DW47" i="11"/>
  <c r="DL47" i="11"/>
  <c r="DA47" i="11"/>
  <c r="CP47" i="11"/>
  <c r="CE47" i="11"/>
  <c r="BT47" i="11"/>
  <c r="BI47" i="11"/>
  <c r="AX47" i="11"/>
  <c r="AM47" i="11"/>
  <c r="AB47" i="11"/>
  <c r="Q47" i="11"/>
  <c r="F47" i="11"/>
  <c r="DW46" i="11"/>
  <c r="DL46" i="11"/>
  <c r="DA46" i="11"/>
  <c r="CP46" i="11"/>
  <c r="CE46" i="11"/>
  <c r="BT46" i="11"/>
  <c r="BI46" i="11"/>
  <c r="AX46" i="11"/>
  <c r="AM46" i="11"/>
  <c r="AB46" i="11"/>
  <c r="Q46" i="11"/>
  <c r="F46" i="11"/>
  <c r="DW45" i="11"/>
  <c r="DL45" i="11"/>
  <c r="DA45" i="11"/>
  <c r="CP45" i="11"/>
  <c r="CE45" i="11"/>
  <c r="BT45" i="11"/>
  <c r="BI45" i="11"/>
  <c r="AX45" i="11"/>
  <c r="AM45" i="11"/>
  <c r="AB45" i="11"/>
  <c r="Q45" i="11"/>
  <c r="F45" i="11"/>
  <c r="EA44" i="11"/>
  <c r="DW44" i="11"/>
  <c r="DX44" i="11" s="1"/>
  <c r="DZ44" i="11" s="1"/>
  <c r="DP44" i="11"/>
  <c r="DL44" i="11"/>
  <c r="DM44" i="11" s="1"/>
  <c r="DO44" i="11" s="1"/>
  <c r="DE44" i="11"/>
  <c r="DA44" i="11"/>
  <c r="DB44" i="11" s="1"/>
  <c r="DD44" i="11" s="1"/>
  <c r="CT44" i="11"/>
  <c r="CP44" i="11"/>
  <c r="CQ44" i="11" s="1"/>
  <c r="CS44" i="11" s="1"/>
  <c r="CI44" i="11"/>
  <c r="CE44" i="11"/>
  <c r="CF44" i="11" s="1"/>
  <c r="CH44" i="11" s="1"/>
  <c r="BX44" i="11"/>
  <c r="BT44" i="11"/>
  <c r="BU44" i="11" s="1"/>
  <c r="BW44" i="11" s="1"/>
  <c r="BM44" i="11"/>
  <c r="BI44" i="11"/>
  <c r="BJ44" i="11" s="1"/>
  <c r="BL44" i="11" s="1"/>
  <c r="BB44" i="11"/>
  <c r="AX44" i="11"/>
  <c r="AY44" i="11" s="1"/>
  <c r="BA44" i="11" s="1"/>
  <c r="AQ44" i="11"/>
  <c r="AM44" i="11"/>
  <c r="AN44" i="11" s="1"/>
  <c r="AP44" i="11" s="1"/>
  <c r="AF44" i="11"/>
  <c r="AB44" i="11"/>
  <c r="AC44" i="11" s="1"/>
  <c r="AE44" i="11" s="1"/>
  <c r="U44" i="11"/>
  <c r="Q44" i="11"/>
  <c r="R44" i="11" s="1"/>
  <c r="T44" i="11" s="1"/>
  <c r="J44" i="11"/>
  <c r="F44" i="11"/>
  <c r="G44" i="11" s="1"/>
  <c r="I44" i="11" s="1"/>
  <c r="DW43" i="11"/>
  <c r="DL43" i="11"/>
  <c r="DA43" i="11"/>
  <c r="CP43" i="11"/>
  <c r="CE43" i="11"/>
  <c r="BT43" i="11"/>
  <c r="BI43" i="11"/>
  <c r="AX43" i="11"/>
  <c r="AM43" i="11"/>
  <c r="AB43" i="11"/>
  <c r="Q43" i="11"/>
  <c r="F43" i="11"/>
  <c r="DW42" i="11"/>
  <c r="DL42" i="11"/>
  <c r="DA42" i="11"/>
  <c r="CP42" i="11"/>
  <c r="CE42" i="11"/>
  <c r="BT42" i="11"/>
  <c r="BI42" i="11"/>
  <c r="AX42" i="11"/>
  <c r="AM42" i="11"/>
  <c r="AB42" i="11"/>
  <c r="Q42" i="11"/>
  <c r="F42" i="11"/>
  <c r="DW41" i="11"/>
  <c r="DL41" i="11"/>
  <c r="DA41" i="11"/>
  <c r="CP41" i="11"/>
  <c r="CE41" i="11"/>
  <c r="BT41" i="11"/>
  <c r="BI41" i="11"/>
  <c r="AX41" i="11"/>
  <c r="AM41" i="11"/>
  <c r="AB41" i="11"/>
  <c r="Q41" i="11"/>
  <c r="F41" i="11"/>
  <c r="DW40" i="11"/>
  <c r="DL40" i="11"/>
  <c r="DA40" i="11"/>
  <c r="CP40" i="11"/>
  <c r="CE40" i="11"/>
  <c r="BT40" i="11"/>
  <c r="BI40" i="11"/>
  <c r="AX40" i="11"/>
  <c r="AM40" i="11"/>
  <c r="AB40" i="11"/>
  <c r="Q40" i="11"/>
  <c r="F40" i="11"/>
  <c r="DW39" i="11"/>
  <c r="DL39" i="11"/>
  <c r="DA39" i="11"/>
  <c r="CP39" i="11"/>
  <c r="CE39" i="11"/>
  <c r="BT39" i="11"/>
  <c r="BI39" i="11"/>
  <c r="AX39" i="11"/>
  <c r="AM39" i="11"/>
  <c r="AB39" i="11"/>
  <c r="Q39" i="11"/>
  <c r="F39" i="11"/>
  <c r="EA38" i="11"/>
  <c r="DW38" i="11"/>
  <c r="DX38" i="11" s="1"/>
  <c r="DZ38" i="11" s="1"/>
  <c r="DP38" i="11"/>
  <c r="DL38" i="11"/>
  <c r="DM38" i="11" s="1"/>
  <c r="DO38" i="11" s="1"/>
  <c r="DE38" i="11"/>
  <c r="DA38" i="11"/>
  <c r="DB38" i="11" s="1"/>
  <c r="DD38" i="11" s="1"/>
  <c r="CT38" i="11"/>
  <c r="CP38" i="11"/>
  <c r="CQ38" i="11" s="1"/>
  <c r="CS38" i="11" s="1"/>
  <c r="CI38" i="11"/>
  <c r="CE38" i="11"/>
  <c r="CF38" i="11" s="1"/>
  <c r="CH38" i="11" s="1"/>
  <c r="BX38" i="11"/>
  <c r="BT38" i="11"/>
  <c r="BU38" i="11" s="1"/>
  <c r="BW38" i="11" s="1"/>
  <c r="BM38" i="11"/>
  <c r="BI38" i="11"/>
  <c r="BJ38" i="11" s="1"/>
  <c r="BL38" i="11" s="1"/>
  <c r="BB38" i="11"/>
  <c r="AX38" i="11"/>
  <c r="AY38" i="11" s="1"/>
  <c r="BA38" i="11" s="1"/>
  <c r="AQ38" i="11"/>
  <c r="AM38" i="11"/>
  <c r="AN38" i="11" s="1"/>
  <c r="AP38" i="11" s="1"/>
  <c r="AF38" i="11"/>
  <c r="AB38" i="11"/>
  <c r="AC38" i="11" s="1"/>
  <c r="AE38" i="11" s="1"/>
  <c r="U38" i="11"/>
  <c r="Q38" i="11"/>
  <c r="R38" i="11" s="1"/>
  <c r="T38" i="11" s="1"/>
  <c r="J38" i="11"/>
  <c r="F38" i="11"/>
  <c r="G38" i="11" s="1"/>
  <c r="I38" i="11" s="1"/>
  <c r="DW55" i="11"/>
  <c r="DL55" i="11"/>
  <c r="DA55" i="11"/>
  <c r="CP55" i="11"/>
  <c r="CE55" i="11"/>
  <c r="BT55" i="11"/>
  <c r="BI55" i="11"/>
  <c r="AX55" i="11"/>
  <c r="AM55" i="11"/>
  <c r="AB55" i="11"/>
  <c r="Q55" i="11"/>
  <c r="F55" i="11"/>
  <c r="DW54" i="11"/>
  <c r="DL54" i="11"/>
  <c r="DA54" i="11"/>
  <c r="CP54" i="11"/>
  <c r="CE54" i="11"/>
  <c r="BT54" i="11"/>
  <c r="BI54" i="11"/>
  <c r="AX54" i="11"/>
  <c r="AM54" i="11"/>
  <c r="AB54" i="11"/>
  <c r="Q54" i="11"/>
  <c r="F54" i="11"/>
  <c r="DW53" i="11"/>
  <c r="DL53" i="11"/>
  <c r="DA53" i="11"/>
  <c r="CP53" i="11"/>
  <c r="CE53" i="11"/>
  <c r="BT53" i="11"/>
  <c r="BI53" i="11"/>
  <c r="AX53" i="11"/>
  <c r="AM53" i="11"/>
  <c r="AB53" i="11"/>
  <c r="Q53" i="11"/>
  <c r="F53" i="11"/>
  <c r="DW52" i="11"/>
  <c r="DL52" i="11"/>
  <c r="DA52" i="11"/>
  <c r="CP52" i="11"/>
  <c r="CE52" i="11"/>
  <c r="BT52" i="11"/>
  <c r="BI52" i="11"/>
  <c r="AX52" i="11"/>
  <c r="AM52" i="11"/>
  <c r="AB52" i="11"/>
  <c r="Q52" i="11"/>
  <c r="F52" i="11"/>
  <c r="DW51" i="11"/>
  <c r="DL51" i="11"/>
  <c r="DA51" i="11"/>
  <c r="CP51" i="11"/>
  <c r="CE51" i="11"/>
  <c r="BT51" i="11"/>
  <c r="BI51" i="11"/>
  <c r="AX51" i="11"/>
  <c r="AM51" i="11"/>
  <c r="AB51" i="11"/>
  <c r="Q51" i="11"/>
  <c r="F51" i="11"/>
  <c r="EA50" i="11"/>
  <c r="DW50" i="11"/>
  <c r="DX50" i="11" s="1"/>
  <c r="DZ50" i="11" s="1"/>
  <c r="DP50" i="11"/>
  <c r="DL50" i="11"/>
  <c r="DM50" i="11" s="1"/>
  <c r="DO50" i="11" s="1"/>
  <c r="DE50" i="11"/>
  <c r="DA50" i="11"/>
  <c r="DB50" i="11" s="1"/>
  <c r="DD50" i="11" s="1"/>
  <c r="CT50" i="11"/>
  <c r="CP50" i="11"/>
  <c r="CQ50" i="11" s="1"/>
  <c r="CS50" i="11" s="1"/>
  <c r="CI50" i="11"/>
  <c r="CE50" i="11"/>
  <c r="CF50" i="11" s="1"/>
  <c r="CH50" i="11" s="1"/>
  <c r="BX50" i="11"/>
  <c r="BT50" i="11"/>
  <c r="BU50" i="11" s="1"/>
  <c r="BW50" i="11" s="1"/>
  <c r="BM50" i="11"/>
  <c r="BI50" i="11"/>
  <c r="BJ50" i="11" s="1"/>
  <c r="BL50" i="11" s="1"/>
  <c r="BB50" i="11"/>
  <c r="AX50" i="11"/>
  <c r="AY50" i="11" s="1"/>
  <c r="BA50" i="11" s="1"/>
  <c r="AQ50" i="11"/>
  <c r="AM50" i="11"/>
  <c r="AN50" i="11" s="1"/>
  <c r="AP50" i="11" s="1"/>
  <c r="AF50" i="11"/>
  <c r="AB50" i="11"/>
  <c r="AC50" i="11" s="1"/>
  <c r="AE50" i="11" s="1"/>
  <c r="U50" i="11"/>
  <c r="Q50" i="11"/>
  <c r="R50" i="11" s="1"/>
  <c r="T50" i="11" s="1"/>
  <c r="J50" i="11"/>
  <c r="F50" i="11"/>
  <c r="G50" i="11" s="1"/>
  <c r="I50" i="11" s="1"/>
  <c r="DW37" i="11"/>
  <c r="DL37" i="11"/>
  <c r="DA37" i="11"/>
  <c r="CP37" i="11"/>
  <c r="CE37" i="11"/>
  <c r="BT37" i="11"/>
  <c r="BI37" i="11"/>
  <c r="AX37" i="11"/>
  <c r="AM37" i="11"/>
  <c r="AB37" i="11"/>
  <c r="Q37" i="11"/>
  <c r="F37" i="11"/>
  <c r="DW36" i="11"/>
  <c r="DL36" i="11"/>
  <c r="DA36" i="11"/>
  <c r="CP36" i="11"/>
  <c r="CE36" i="11"/>
  <c r="BT36" i="11"/>
  <c r="BI36" i="11"/>
  <c r="AX36" i="11"/>
  <c r="AM36" i="11"/>
  <c r="AB36" i="11"/>
  <c r="Q36" i="11"/>
  <c r="F36" i="11"/>
  <c r="DW35" i="11"/>
  <c r="DL35" i="11"/>
  <c r="DA35" i="11"/>
  <c r="CP35" i="11"/>
  <c r="CE35" i="11"/>
  <c r="BT35" i="11"/>
  <c r="BI35" i="11"/>
  <c r="AX35" i="11"/>
  <c r="AM35" i="11"/>
  <c r="AB35" i="11"/>
  <c r="Q35" i="11"/>
  <c r="F35" i="11"/>
  <c r="DW34" i="11"/>
  <c r="DL34" i="11"/>
  <c r="DA34" i="11"/>
  <c r="CP34" i="11"/>
  <c r="CE34" i="11"/>
  <c r="BT34" i="11"/>
  <c r="BI34" i="11"/>
  <c r="AX34" i="11"/>
  <c r="AM34" i="11"/>
  <c r="AB34" i="11"/>
  <c r="Q34" i="11"/>
  <c r="F34" i="11"/>
  <c r="DW33" i="11"/>
  <c r="DL33" i="11"/>
  <c r="DA33" i="11"/>
  <c r="CP33" i="11"/>
  <c r="CE33" i="11"/>
  <c r="BT33" i="11"/>
  <c r="BI33" i="11"/>
  <c r="AX33" i="11"/>
  <c r="AM33" i="11"/>
  <c r="AB33" i="11"/>
  <c r="Q33" i="11"/>
  <c r="F33" i="11"/>
  <c r="EA32" i="11"/>
  <c r="DW32" i="11"/>
  <c r="DX32" i="11" s="1"/>
  <c r="DZ32" i="11" s="1"/>
  <c r="DP32" i="11"/>
  <c r="DL32" i="11"/>
  <c r="DM32" i="11" s="1"/>
  <c r="DO32" i="11" s="1"/>
  <c r="DE32" i="11"/>
  <c r="DA32" i="11"/>
  <c r="DB32" i="11" s="1"/>
  <c r="DD32" i="11" s="1"/>
  <c r="CT32" i="11"/>
  <c r="CP32" i="11"/>
  <c r="CQ32" i="11" s="1"/>
  <c r="CS32" i="11" s="1"/>
  <c r="CI32" i="11"/>
  <c r="CE32" i="11"/>
  <c r="CF32" i="11" s="1"/>
  <c r="CH32" i="11" s="1"/>
  <c r="BX32" i="11"/>
  <c r="BT32" i="11"/>
  <c r="BU32" i="11" s="1"/>
  <c r="BW32" i="11" s="1"/>
  <c r="BM32" i="11"/>
  <c r="BI32" i="11"/>
  <c r="BJ32" i="11" s="1"/>
  <c r="BL32" i="11" s="1"/>
  <c r="BB32" i="11"/>
  <c r="AX32" i="11"/>
  <c r="AY32" i="11" s="1"/>
  <c r="BA32" i="11" s="1"/>
  <c r="AQ32" i="11"/>
  <c r="AM32" i="11"/>
  <c r="AN32" i="11" s="1"/>
  <c r="AP32" i="11" s="1"/>
  <c r="AF32" i="11"/>
  <c r="AB32" i="11"/>
  <c r="AC32" i="11" s="1"/>
  <c r="AE32" i="11" s="1"/>
  <c r="U32" i="11"/>
  <c r="Q32" i="11"/>
  <c r="R32" i="11" s="1"/>
  <c r="T32" i="11" s="1"/>
  <c r="J32" i="11"/>
  <c r="F32" i="11"/>
  <c r="G32" i="11" s="1"/>
  <c r="I32" i="11" s="1"/>
  <c r="DW25" i="11"/>
  <c r="DL25" i="11"/>
  <c r="DA25" i="11"/>
  <c r="CP25" i="11"/>
  <c r="CE25" i="11"/>
  <c r="BT25" i="11"/>
  <c r="BI25" i="11"/>
  <c r="AX25" i="11"/>
  <c r="AM25" i="11"/>
  <c r="AB25" i="11"/>
  <c r="Q25" i="11"/>
  <c r="F25" i="11"/>
  <c r="DW24" i="11"/>
  <c r="DL24" i="11"/>
  <c r="DA24" i="11"/>
  <c r="CP24" i="11"/>
  <c r="CE24" i="11"/>
  <c r="BT24" i="11"/>
  <c r="BI24" i="11"/>
  <c r="AX24" i="11"/>
  <c r="AM24" i="11"/>
  <c r="AB24" i="11"/>
  <c r="Q24" i="11"/>
  <c r="F24" i="11"/>
  <c r="DW23" i="11"/>
  <c r="DL23" i="11"/>
  <c r="DA23" i="11"/>
  <c r="CP23" i="11"/>
  <c r="CE23" i="11"/>
  <c r="BT23" i="11"/>
  <c r="BI23" i="11"/>
  <c r="AX23" i="11"/>
  <c r="AM23" i="11"/>
  <c r="AB23" i="11"/>
  <c r="Q23" i="11"/>
  <c r="F23" i="11"/>
  <c r="DW22" i="11"/>
  <c r="DL22" i="11"/>
  <c r="DA22" i="11"/>
  <c r="CP22" i="11"/>
  <c r="CE22" i="11"/>
  <c r="BT22" i="11"/>
  <c r="BI22" i="11"/>
  <c r="AX22" i="11"/>
  <c r="AM22" i="11"/>
  <c r="AB22" i="11"/>
  <c r="Q22" i="11"/>
  <c r="F22" i="11"/>
  <c r="DW21" i="11"/>
  <c r="DL21" i="11"/>
  <c r="DA21" i="11"/>
  <c r="CP21" i="11"/>
  <c r="CE21" i="11"/>
  <c r="BT21" i="11"/>
  <c r="BI21" i="11"/>
  <c r="AX21" i="11"/>
  <c r="AM21" i="11"/>
  <c r="AB21" i="11"/>
  <c r="Q21" i="11"/>
  <c r="F21" i="11"/>
  <c r="EA20" i="11"/>
  <c r="DW20" i="11"/>
  <c r="DX20" i="11" s="1"/>
  <c r="DZ20" i="11" s="1"/>
  <c r="DP20" i="11"/>
  <c r="DL20" i="11"/>
  <c r="DM20" i="11" s="1"/>
  <c r="DO20" i="11" s="1"/>
  <c r="DE20" i="11"/>
  <c r="DA20" i="11"/>
  <c r="DB20" i="11" s="1"/>
  <c r="DD20" i="11" s="1"/>
  <c r="CT20" i="11"/>
  <c r="CP20" i="11"/>
  <c r="CQ20" i="11" s="1"/>
  <c r="CS20" i="11" s="1"/>
  <c r="CI20" i="11"/>
  <c r="CE20" i="11"/>
  <c r="CF20" i="11" s="1"/>
  <c r="CH20" i="11" s="1"/>
  <c r="BX20" i="11"/>
  <c r="BT20" i="11"/>
  <c r="BU20" i="11" s="1"/>
  <c r="BW20" i="11" s="1"/>
  <c r="BM20" i="11"/>
  <c r="BI20" i="11"/>
  <c r="BJ20" i="11" s="1"/>
  <c r="BL20" i="11" s="1"/>
  <c r="BB20" i="11"/>
  <c r="AX20" i="11"/>
  <c r="AY20" i="11" s="1"/>
  <c r="BA20" i="11" s="1"/>
  <c r="AQ20" i="11"/>
  <c r="AM20" i="11"/>
  <c r="AN20" i="11" s="1"/>
  <c r="AP20" i="11" s="1"/>
  <c r="AF20" i="11"/>
  <c r="AB20" i="11"/>
  <c r="AC20" i="11" s="1"/>
  <c r="AE20" i="11" s="1"/>
  <c r="U20" i="11"/>
  <c r="Q20" i="11"/>
  <c r="R20" i="11" s="1"/>
  <c r="T20" i="11" s="1"/>
  <c r="J20" i="11"/>
  <c r="F20" i="11"/>
  <c r="G20" i="11" s="1"/>
  <c r="I20" i="11" s="1"/>
  <c r="DW31" i="11"/>
  <c r="DL31" i="11"/>
  <c r="DA31" i="11"/>
  <c r="CP31" i="11"/>
  <c r="CE31" i="11"/>
  <c r="BT31" i="11"/>
  <c r="BI31" i="11"/>
  <c r="AX31" i="11"/>
  <c r="AM31" i="11"/>
  <c r="AB31" i="11"/>
  <c r="Q31" i="11"/>
  <c r="F31" i="11"/>
  <c r="DW30" i="11"/>
  <c r="DL30" i="11"/>
  <c r="DA30" i="11"/>
  <c r="CP30" i="11"/>
  <c r="CE30" i="11"/>
  <c r="BT30" i="11"/>
  <c r="BI30" i="11"/>
  <c r="AX30" i="11"/>
  <c r="AM30" i="11"/>
  <c r="AB30" i="11"/>
  <c r="Q30" i="11"/>
  <c r="F30" i="11"/>
  <c r="DW29" i="11"/>
  <c r="DL29" i="11"/>
  <c r="DA29" i="11"/>
  <c r="CP29" i="11"/>
  <c r="CE29" i="11"/>
  <c r="BT29" i="11"/>
  <c r="BI29" i="11"/>
  <c r="AX29" i="11"/>
  <c r="AM29" i="11"/>
  <c r="AB29" i="11"/>
  <c r="Q29" i="11"/>
  <c r="F29" i="11"/>
  <c r="DW28" i="11"/>
  <c r="DL28" i="11"/>
  <c r="DA28" i="11"/>
  <c r="CP28" i="11"/>
  <c r="CE28" i="11"/>
  <c r="BT28" i="11"/>
  <c r="BI28" i="11"/>
  <c r="AX28" i="11"/>
  <c r="AM28" i="11"/>
  <c r="AB28" i="11"/>
  <c r="Q28" i="11"/>
  <c r="F28" i="11"/>
  <c r="DW27" i="11"/>
  <c r="DL27" i="11"/>
  <c r="DA27" i="11"/>
  <c r="CP27" i="11"/>
  <c r="CE27" i="11"/>
  <c r="BT27" i="11"/>
  <c r="BI27" i="11"/>
  <c r="AX27" i="11"/>
  <c r="AM27" i="11"/>
  <c r="AB27" i="11"/>
  <c r="Q27" i="11"/>
  <c r="F27" i="11"/>
  <c r="EA26" i="11"/>
  <c r="DW26" i="11"/>
  <c r="DX26" i="11" s="1"/>
  <c r="DZ26" i="11" s="1"/>
  <c r="DP26" i="11"/>
  <c r="DL26" i="11"/>
  <c r="DM26" i="11" s="1"/>
  <c r="DO26" i="11" s="1"/>
  <c r="DE26" i="11"/>
  <c r="DA26" i="11"/>
  <c r="DB26" i="11" s="1"/>
  <c r="DD26" i="11" s="1"/>
  <c r="CT26" i="11"/>
  <c r="CP26" i="11"/>
  <c r="CQ26" i="11" s="1"/>
  <c r="CS26" i="11" s="1"/>
  <c r="CI26" i="11"/>
  <c r="CE26" i="11"/>
  <c r="CF26" i="11" s="1"/>
  <c r="CH26" i="11" s="1"/>
  <c r="BX26" i="11"/>
  <c r="BT26" i="11"/>
  <c r="BU26" i="11" s="1"/>
  <c r="BW26" i="11" s="1"/>
  <c r="BM26" i="11"/>
  <c r="BI26" i="11"/>
  <c r="BJ26" i="11" s="1"/>
  <c r="BL26" i="11" s="1"/>
  <c r="BB26" i="11"/>
  <c r="AX26" i="11"/>
  <c r="AY26" i="11" s="1"/>
  <c r="BA26" i="11" s="1"/>
  <c r="AQ26" i="11"/>
  <c r="AM26" i="11"/>
  <c r="AN26" i="11" s="1"/>
  <c r="AP26" i="11" s="1"/>
  <c r="AF26" i="11"/>
  <c r="AB26" i="11"/>
  <c r="AC26" i="11" s="1"/>
  <c r="AE26" i="11" s="1"/>
  <c r="U26" i="11"/>
  <c r="Q26" i="11"/>
  <c r="R26" i="11" s="1"/>
  <c r="T26" i="11" s="1"/>
  <c r="J26" i="11"/>
  <c r="F26" i="11"/>
  <c r="DW61" i="11"/>
  <c r="DL61" i="11"/>
  <c r="DA61" i="11"/>
  <c r="CP61" i="11"/>
  <c r="CE61" i="11"/>
  <c r="BT61" i="11"/>
  <c r="BI61" i="11"/>
  <c r="AX61" i="11"/>
  <c r="AM61" i="11"/>
  <c r="AB61" i="11"/>
  <c r="Q61" i="11"/>
  <c r="F61" i="11"/>
  <c r="DW60" i="11"/>
  <c r="DL60" i="11"/>
  <c r="DA60" i="11"/>
  <c r="CP60" i="11"/>
  <c r="CE60" i="11"/>
  <c r="BT60" i="11"/>
  <c r="BI60" i="11"/>
  <c r="AX60" i="11"/>
  <c r="AM60" i="11"/>
  <c r="AB60" i="11"/>
  <c r="Q60" i="11"/>
  <c r="F60" i="11"/>
  <c r="DW59" i="11"/>
  <c r="DL59" i="11"/>
  <c r="DA59" i="11"/>
  <c r="CP59" i="11"/>
  <c r="CE59" i="11"/>
  <c r="BT59" i="11"/>
  <c r="BI59" i="11"/>
  <c r="AX59" i="11"/>
  <c r="AM59" i="11"/>
  <c r="AB59" i="11"/>
  <c r="Q59" i="11"/>
  <c r="F59" i="11"/>
  <c r="DW58" i="11"/>
  <c r="DL58" i="11"/>
  <c r="DA58" i="11"/>
  <c r="CP58" i="11"/>
  <c r="CE58" i="11"/>
  <c r="BT58" i="11"/>
  <c r="BI58" i="11"/>
  <c r="AX58" i="11"/>
  <c r="AM58" i="11"/>
  <c r="AB58" i="11"/>
  <c r="Q58" i="11"/>
  <c r="F58" i="11"/>
  <c r="DW57" i="11"/>
  <c r="DL57" i="11"/>
  <c r="DA57" i="11"/>
  <c r="CP57" i="11"/>
  <c r="CE57" i="11"/>
  <c r="BT57" i="11"/>
  <c r="BI57" i="11"/>
  <c r="AX57" i="11"/>
  <c r="AM57" i="11"/>
  <c r="AB57" i="11"/>
  <c r="Q57" i="11"/>
  <c r="F57" i="11"/>
  <c r="EA56" i="11"/>
  <c r="DW56" i="11"/>
  <c r="DX56" i="11" s="1"/>
  <c r="DP56" i="11"/>
  <c r="DL56" i="11"/>
  <c r="DM56" i="11" s="1"/>
  <c r="DE56" i="11"/>
  <c r="DA56" i="11"/>
  <c r="DB56" i="11" s="1"/>
  <c r="CT56" i="11"/>
  <c r="CP56" i="11"/>
  <c r="CQ56" i="11" s="1"/>
  <c r="CI56" i="11"/>
  <c r="CE56" i="11"/>
  <c r="CF56" i="11" s="1"/>
  <c r="BX56" i="11"/>
  <c r="BT56" i="11"/>
  <c r="BU56" i="11" s="1"/>
  <c r="BM56" i="11"/>
  <c r="BI56" i="11"/>
  <c r="BJ56" i="11" s="1"/>
  <c r="BB56" i="11"/>
  <c r="AX56" i="11"/>
  <c r="AY56" i="11" s="1"/>
  <c r="AQ56" i="11"/>
  <c r="AM56" i="11"/>
  <c r="AN56" i="11" s="1"/>
  <c r="AF56" i="11"/>
  <c r="AB56" i="11"/>
  <c r="AC56" i="11" s="1"/>
  <c r="AE56" i="11" s="1"/>
  <c r="U56" i="11"/>
  <c r="Q56" i="11"/>
  <c r="R56" i="11" s="1"/>
  <c r="J56" i="11"/>
  <c r="F56" i="11"/>
  <c r="G56" i="11" s="1"/>
  <c r="I56" i="11" s="1"/>
  <c r="DW67" i="11"/>
  <c r="DL67" i="11"/>
  <c r="DA67" i="11"/>
  <c r="CP67" i="11"/>
  <c r="CE67" i="11"/>
  <c r="BT67" i="11"/>
  <c r="BI67" i="11"/>
  <c r="AX67" i="11"/>
  <c r="AM67" i="11"/>
  <c r="AB67" i="11"/>
  <c r="Q67" i="11"/>
  <c r="F67" i="11"/>
  <c r="DW66" i="11"/>
  <c r="DL66" i="11"/>
  <c r="DA66" i="11"/>
  <c r="CP66" i="11"/>
  <c r="CE66" i="11"/>
  <c r="BT66" i="11"/>
  <c r="BI66" i="11"/>
  <c r="AX66" i="11"/>
  <c r="AM66" i="11"/>
  <c r="AB66" i="11"/>
  <c r="Q66" i="11"/>
  <c r="F66" i="11"/>
  <c r="DW65" i="11"/>
  <c r="DL65" i="11"/>
  <c r="DA65" i="11"/>
  <c r="CP65" i="11"/>
  <c r="CE65" i="11"/>
  <c r="BT65" i="11"/>
  <c r="BI65" i="11"/>
  <c r="AX65" i="11"/>
  <c r="AM65" i="11"/>
  <c r="AB65" i="11"/>
  <c r="Q65" i="11"/>
  <c r="F65" i="11"/>
  <c r="DW64" i="11"/>
  <c r="DL64" i="11"/>
  <c r="DA64" i="11"/>
  <c r="CP64" i="11"/>
  <c r="CE64" i="11"/>
  <c r="BT64" i="11"/>
  <c r="BI64" i="11"/>
  <c r="AX64" i="11"/>
  <c r="AM64" i="11"/>
  <c r="AB64" i="11"/>
  <c r="Q64" i="11"/>
  <c r="F64" i="11"/>
  <c r="DW63" i="11"/>
  <c r="DL63" i="11"/>
  <c r="DA63" i="11"/>
  <c r="CP63" i="11"/>
  <c r="CE63" i="11"/>
  <c r="BT63" i="11"/>
  <c r="BI63" i="11"/>
  <c r="AX63" i="11"/>
  <c r="AM63" i="11"/>
  <c r="AB63" i="11"/>
  <c r="Q63" i="11"/>
  <c r="F63" i="11"/>
  <c r="EA62" i="11"/>
  <c r="DW62" i="11"/>
  <c r="DX62" i="11" s="1"/>
  <c r="DZ62" i="11" s="1"/>
  <c r="DP62" i="11"/>
  <c r="DL62" i="11"/>
  <c r="DM62" i="11" s="1"/>
  <c r="DO62" i="11" s="1"/>
  <c r="DE62" i="11"/>
  <c r="DA62" i="11"/>
  <c r="DB62" i="11" s="1"/>
  <c r="DD62" i="11" s="1"/>
  <c r="CT62" i="11"/>
  <c r="CP62" i="11"/>
  <c r="CQ62" i="11" s="1"/>
  <c r="CS62" i="11" s="1"/>
  <c r="CI62" i="11"/>
  <c r="CE62" i="11"/>
  <c r="CF62" i="11" s="1"/>
  <c r="CH62" i="11" s="1"/>
  <c r="BX62" i="11"/>
  <c r="BT62" i="11"/>
  <c r="BU62" i="11" s="1"/>
  <c r="BW62" i="11" s="1"/>
  <c r="BM62" i="11"/>
  <c r="BI62" i="11"/>
  <c r="BJ62" i="11" s="1"/>
  <c r="BL62" i="11" s="1"/>
  <c r="BB62" i="11"/>
  <c r="AX62" i="11"/>
  <c r="AY62" i="11" s="1"/>
  <c r="BA62" i="11" s="1"/>
  <c r="AQ62" i="11"/>
  <c r="AM62" i="11"/>
  <c r="AN62" i="11" s="1"/>
  <c r="AP62" i="11" s="1"/>
  <c r="AF62" i="11"/>
  <c r="AB62" i="11"/>
  <c r="AC62" i="11" s="1"/>
  <c r="AE62" i="11" s="1"/>
  <c r="U62" i="11"/>
  <c r="Q62" i="11"/>
  <c r="R62" i="11" s="1"/>
  <c r="T62" i="11" s="1"/>
  <c r="J62" i="11"/>
  <c r="F62" i="11"/>
  <c r="G62" i="11" s="1"/>
  <c r="I62" i="11" s="1"/>
  <c r="R1045" i="8" l="1"/>
  <c r="W1045" i="8" s="1"/>
  <c r="R1035" i="8"/>
  <c r="W1035" i="8" s="1"/>
  <c r="V1035" i="8"/>
  <c r="R1055" i="8"/>
  <c r="W1055" i="8" s="1"/>
  <c r="P1040" i="8"/>
  <c r="V1040" i="8" s="1"/>
  <c r="V1050" i="8"/>
  <c r="R1050" i="8"/>
  <c r="W1050" i="8" s="1"/>
  <c r="P1065" i="8"/>
  <c r="V1065" i="8" s="1"/>
  <c r="V1070" i="8"/>
  <c r="R1070" i="8"/>
  <c r="W1070" i="8" s="1"/>
  <c r="P1060" i="8"/>
  <c r="V1060" i="8" s="1"/>
  <c r="P1075" i="8"/>
  <c r="V1075" i="8" s="1"/>
  <c r="V1085" i="8"/>
  <c r="R1085" i="8"/>
  <c r="W1085" i="8" s="1"/>
  <c r="P1080" i="8"/>
  <c r="V1080" i="8" s="1"/>
  <c r="P1090" i="8"/>
  <c r="V1090" i="8" s="1"/>
  <c r="R953" i="8"/>
  <c r="W953" i="8" s="1"/>
  <c r="P948" i="8"/>
  <c r="V948" i="8" s="1"/>
  <c r="P993" i="8"/>
  <c r="V993" i="8" s="1"/>
  <c r="P958" i="8"/>
  <c r="V958" i="8" s="1"/>
  <c r="P943" i="8"/>
  <c r="V943" i="8" s="1"/>
  <c r="R968" i="8"/>
  <c r="W968" i="8" s="1"/>
  <c r="V968" i="8"/>
  <c r="V973" i="8"/>
  <c r="R978" i="8"/>
  <c r="W978" i="8" s="1"/>
  <c r="P963" i="8"/>
  <c r="V963" i="8" s="1"/>
  <c r="R983" i="8"/>
  <c r="W983" i="8" s="1"/>
  <c r="P988" i="8"/>
  <c r="V988" i="8" s="1"/>
  <c r="P998" i="8"/>
  <c r="V998" i="8" s="1"/>
  <c r="P856" i="8"/>
  <c r="V856" i="8" s="1"/>
  <c r="P901" i="8"/>
  <c r="V901" i="8" s="1"/>
  <c r="V881" i="8"/>
  <c r="R881" i="8"/>
  <c r="W881" i="8" s="1"/>
  <c r="P866" i="8"/>
  <c r="V866" i="8" s="1"/>
  <c r="V861" i="8"/>
  <c r="P851" i="8"/>
  <c r="V851" i="8" s="1"/>
  <c r="R891" i="8"/>
  <c r="W891" i="8" s="1"/>
  <c r="V891" i="8"/>
  <c r="V876" i="8"/>
  <c r="P886" i="8"/>
  <c r="V886" i="8" s="1"/>
  <c r="P871" i="8"/>
  <c r="V871" i="8" s="1"/>
  <c r="P896" i="8"/>
  <c r="V896" i="8" s="1"/>
  <c r="P906" i="8"/>
  <c r="V906" i="8" s="1"/>
  <c r="R764" i="8"/>
  <c r="W764" i="8" s="1"/>
  <c r="R794" i="8"/>
  <c r="W794" i="8" s="1"/>
  <c r="V789" i="8"/>
  <c r="P784" i="8"/>
  <c r="V784" i="8" s="1"/>
  <c r="P774" i="8"/>
  <c r="V774" i="8" s="1"/>
  <c r="V769" i="8"/>
  <c r="P779" i="8"/>
  <c r="V779" i="8" s="1"/>
  <c r="P799" i="8"/>
  <c r="V799" i="8" s="1"/>
  <c r="P759" i="8"/>
  <c r="V759" i="8" s="1"/>
  <c r="R814" i="8"/>
  <c r="W814" i="8" s="1"/>
  <c r="V809" i="8"/>
  <c r="P819" i="8"/>
  <c r="V819" i="8" s="1"/>
  <c r="P804" i="8"/>
  <c r="V804" i="8" s="1"/>
  <c r="P672" i="8"/>
  <c r="V672" i="8" s="1"/>
  <c r="P707" i="8"/>
  <c r="V707" i="8" s="1"/>
  <c r="R692" i="8"/>
  <c r="W692" i="8" s="1"/>
  <c r="P682" i="8"/>
  <c r="V682" i="8" s="1"/>
  <c r="V677" i="8"/>
  <c r="P667" i="8"/>
  <c r="V667" i="8" s="1"/>
  <c r="V712" i="8"/>
  <c r="R712" i="8"/>
  <c r="W712" i="8" s="1"/>
  <c r="P702" i="8"/>
  <c r="V702" i="8" s="1"/>
  <c r="V697" i="8"/>
  <c r="P687" i="8"/>
  <c r="V687" i="8" s="1"/>
  <c r="P717" i="8"/>
  <c r="V717" i="8" s="1"/>
  <c r="P722" i="8"/>
  <c r="V722" i="8" s="1"/>
  <c r="P625" i="8"/>
  <c r="V625" i="8" s="1"/>
  <c r="V580" i="8"/>
  <c r="R615" i="8"/>
  <c r="W615" i="8" s="1"/>
  <c r="V585" i="8"/>
  <c r="P590" i="8"/>
  <c r="V590" i="8" s="1"/>
  <c r="P575" i="8"/>
  <c r="V575" i="8" s="1"/>
  <c r="V600" i="8"/>
  <c r="P595" i="8"/>
  <c r="V595" i="8" s="1"/>
  <c r="P610" i="8"/>
  <c r="V610" i="8" s="1"/>
  <c r="V605" i="8"/>
  <c r="P620" i="8"/>
  <c r="V620" i="8" s="1"/>
  <c r="P630" i="8"/>
  <c r="V630" i="8" s="1"/>
  <c r="P488" i="8"/>
  <c r="V488" i="8" s="1"/>
  <c r="P533" i="8"/>
  <c r="V533" i="8" s="1"/>
  <c r="P498" i="8"/>
  <c r="V498" i="8" s="1"/>
  <c r="R493" i="8"/>
  <c r="W493" i="8" s="1"/>
  <c r="P483" i="8"/>
  <c r="V483" i="8" s="1"/>
  <c r="V513" i="8"/>
  <c r="R513" i="8"/>
  <c r="W513" i="8" s="1"/>
  <c r="V508" i="8"/>
  <c r="P503" i="8"/>
  <c r="V503" i="8" s="1"/>
  <c r="P518" i="8"/>
  <c r="V518" i="8" s="1"/>
  <c r="V523" i="8"/>
  <c r="R523" i="8"/>
  <c r="W523" i="8" s="1"/>
  <c r="P528" i="8"/>
  <c r="V528" i="8" s="1"/>
  <c r="P538" i="8"/>
  <c r="V538" i="8" s="1"/>
  <c r="R421" i="8"/>
  <c r="W421" i="8" s="1"/>
  <c r="V421" i="8"/>
  <c r="V436" i="8"/>
  <c r="P441" i="8"/>
  <c r="V441" i="8" s="1"/>
  <c r="V431" i="8"/>
  <c r="R431" i="8"/>
  <c r="W431" i="8" s="1"/>
  <c r="V396" i="8"/>
  <c r="R396" i="8"/>
  <c r="W396" i="8" s="1"/>
  <c r="R401" i="8"/>
  <c r="W401" i="8" s="1"/>
  <c r="P406" i="8"/>
  <c r="V406" i="8" s="1"/>
  <c r="P391" i="8"/>
  <c r="V391" i="8" s="1"/>
  <c r="P426" i="8"/>
  <c r="V426" i="8" s="1"/>
  <c r="R416" i="8"/>
  <c r="W416" i="8" s="1"/>
  <c r="P411" i="8"/>
  <c r="V411" i="8" s="1"/>
  <c r="P446" i="8"/>
  <c r="V446" i="8" s="1"/>
  <c r="R349" i="8"/>
  <c r="W349" i="8" s="1"/>
  <c r="R304" i="8"/>
  <c r="W304" i="8" s="1"/>
  <c r="R329" i="8"/>
  <c r="W329" i="8" s="1"/>
  <c r="R309" i="8"/>
  <c r="W309" i="8" s="1"/>
  <c r="P314" i="8"/>
  <c r="V314" i="8" s="1"/>
  <c r="P299" i="8"/>
  <c r="V299" i="8" s="1"/>
  <c r="P324" i="8"/>
  <c r="V324" i="8" s="1"/>
  <c r="P334" i="8"/>
  <c r="V334" i="8" s="1"/>
  <c r="P319" i="8"/>
  <c r="V319" i="8" s="1"/>
  <c r="M237" i="8"/>
  <c r="N237" i="8" s="1"/>
  <c r="P237" i="8" s="1"/>
  <c r="V237" i="8" s="1"/>
  <c r="P344" i="8"/>
  <c r="V344" i="8" s="1"/>
  <c r="R339" i="8"/>
  <c r="W339" i="8" s="1"/>
  <c r="M257" i="8"/>
  <c r="N257" i="8" s="1"/>
  <c r="P257" i="8" s="1"/>
  <c r="V257" i="8" s="1"/>
  <c r="R354" i="8"/>
  <c r="W354" i="8" s="1"/>
  <c r="M217" i="8"/>
  <c r="N217" i="8" s="1"/>
  <c r="P217" i="8" s="1"/>
  <c r="R217" i="8" s="1"/>
  <c r="W217" i="8" s="1"/>
  <c r="M227" i="8"/>
  <c r="N227" i="8" s="1"/>
  <c r="P227" i="8" s="1"/>
  <c r="V227" i="8" s="1"/>
  <c r="M247" i="8"/>
  <c r="N247" i="8" s="1"/>
  <c r="P247" i="8" s="1"/>
  <c r="M267" i="8"/>
  <c r="N267" i="8" s="1"/>
  <c r="M262" i="8"/>
  <c r="N262" i="8" s="1"/>
  <c r="M252" i="8"/>
  <c r="N252" i="8" s="1"/>
  <c r="M242" i="8"/>
  <c r="N242" i="8" s="1"/>
  <c r="M232" i="8"/>
  <c r="N232" i="8" s="1"/>
  <c r="M222" i="8"/>
  <c r="N222" i="8" s="1"/>
  <c r="M212" i="8"/>
  <c r="N212" i="8" s="1"/>
  <c r="M115" i="8"/>
  <c r="N115" i="8" s="1"/>
  <c r="M120" i="8"/>
  <c r="N120" i="8" s="1"/>
  <c r="M125" i="8"/>
  <c r="N125" i="8" s="1"/>
  <c r="M130" i="8"/>
  <c r="N130" i="8" s="1"/>
  <c r="M135" i="8"/>
  <c r="N135" i="8" s="1"/>
  <c r="M140" i="8"/>
  <c r="N140" i="8" s="1"/>
  <c r="M145" i="8"/>
  <c r="N145" i="8" s="1"/>
  <c r="M150" i="8"/>
  <c r="N150" i="8" s="1"/>
  <c r="M155" i="8"/>
  <c r="N155" i="8" s="1"/>
  <c r="M160" i="8"/>
  <c r="N160" i="8" s="1"/>
  <c r="M165" i="8"/>
  <c r="N165" i="8" s="1"/>
  <c r="M170" i="8"/>
  <c r="N170" i="8" s="1"/>
  <c r="M33" i="8"/>
  <c r="N33" i="8" s="1"/>
  <c r="P33" i="8" s="1"/>
  <c r="V33" i="8" s="1"/>
  <c r="M43" i="8"/>
  <c r="N43" i="8" s="1"/>
  <c r="P43" i="8" s="1"/>
  <c r="V43" i="8" s="1"/>
  <c r="M38" i="8"/>
  <c r="N38" i="8" s="1"/>
  <c r="M58" i="8"/>
  <c r="N58" i="8" s="1"/>
  <c r="P58" i="8" s="1"/>
  <c r="M48" i="8"/>
  <c r="N48" i="8" s="1"/>
  <c r="P48" i="8" s="1"/>
  <c r="R48" i="8" s="1"/>
  <c r="W48" i="8" s="1"/>
  <c r="M53" i="8"/>
  <c r="N53" i="8" s="1"/>
  <c r="M63" i="8"/>
  <c r="N63" i="8" s="1"/>
  <c r="P63" i="8" s="1"/>
  <c r="R63" i="8" s="1"/>
  <c r="W63" i="8" s="1"/>
  <c r="M68" i="8"/>
  <c r="N68" i="8" s="1"/>
  <c r="M73" i="8"/>
  <c r="N73" i="8" s="1"/>
  <c r="M78" i="8"/>
  <c r="N78" i="8" s="1"/>
  <c r="G26" i="11"/>
  <c r="I26" i="11" s="1"/>
  <c r="BA56" i="11"/>
  <c r="BW56" i="11"/>
  <c r="CS56" i="11"/>
  <c r="DO56" i="11"/>
  <c r="AP56" i="11"/>
  <c r="BL56" i="11"/>
  <c r="CH56" i="11"/>
  <c r="DZ56" i="11"/>
  <c r="T56" i="11"/>
  <c r="DD56" i="11"/>
  <c r="R1065" i="8" l="1"/>
  <c r="W1065" i="8" s="1"/>
  <c r="R1040" i="8"/>
  <c r="W1040" i="8" s="1"/>
  <c r="R1060" i="8"/>
  <c r="W1060" i="8" s="1"/>
  <c r="R1075" i="8"/>
  <c r="W1075" i="8" s="1"/>
  <c r="R1090" i="8"/>
  <c r="W1090" i="8" s="1"/>
  <c r="R1080" i="8"/>
  <c r="W1080" i="8" s="1"/>
  <c r="X1030" i="8"/>
  <c r="R958" i="8"/>
  <c r="W958" i="8" s="1"/>
  <c r="R948" i="8"/>
  <c r="W948" i="8" s="1"/>
  <c r="R993" i="8"/>
  <c r="W993" i="8" s="1"/>
  <c r="R856" i="8"/>
  <c r="W856" i="8" s="1"/>
  <c r="R943" i="8"/>
  <c r="W943" i="8" s="1"/>
  <c r="R963" i="8"/>
  <c r="W963" i="8" s="1"/>
  <c r="R886" i="8"/>
  <c r="W886" i="8" s="1"/>
  <c r="R988" i="8"/>
  <c r="W988" i="8" s="1"/>
  <c r="R998" i="8"/>
  <c r="W998" i="8" s="1"/>
  <c r="R851" i="8"/>
  <c r="W851" i="8" s="1"/>
  <c r="R901" i="8"/>
  <c r="W901" i="8" s="1"/>
  <c r="R896" i="8"/>
  <c r="W896" i="8" s="1"/>
  <c r="R866" i="8"/>
  <c r="W866" i="8" s="1"/>
  <c r="R871" i="8"/>
  <c r="W871" i="8" s="1"/>
  <c r="R906" i="8"/>
  <c r="W906" i="8" s="1"/>
  <c r="R774" i="8"/>
  <c r="W774" i="8" s="1"/>
  <c r="R779" i="8"/>
  <c r="W779" i="8" s="1"/>
  <c r="R759" i="8"/>
  <c r="W759" i="8" s="1"/>
  <c r="R784" i="8"/>
  <c r="W784" i="8" s="1"/>
  <c r="R819" i="8"/>
  <c r="W819" i="8" s="1"/>
  <c r="R799" i="8"/>
  <c r="W799" i="8" s="1"/>
  <c r="R804" i="8"/>
  <c r="W804" i="8" s="1"/>
  <c r="R672" i="8"/>
  <c r="W672" i="8" s="1"/>
  <c r="R667" i="8"/>
  <c r="W667" i="8" s="1"/>
  <c r="R707" i="8"/>
  <c r="W707" i="8" s="1"/>
  <c r="R682" i="8"/>
  <c r="W682" i="8" s="1"/>
  <c r="R702" i="8"/>
  <c r="W702" i="8" s="1"/>
  <c r="R625" i="8"/>
  <c r="W625" i="8" s="1"/>
  <c r="R722" i="8"/>
  <c r="W722" i="8" s="1"/>
  <c r="R687" i="8"/>
  <c r="W687" i="8" s="1"/>
  <c r="R717" i="8"/>
  <c r="W717" i="8" s="1"/>
  <c r="R575" i="8"/>
  <c r="W575" i="8" s="1"/>
  <c r="R620" i="8"/>
  <c r="W620" i="8" s="1"/>
  <c r="R590" i="8"/>
  <c r="W590" i="8" s="1"/>
  <c r="R610" i="8"/>
  <c r="W610" i="8" s="1"/>
  <c r="R630" i="8"/>
  <c r="W630" i="8" s="1"/>
  <c r="R595" i="8"/>
  <c r="W595" i="8" s="1"/>
  <c r="R488" i="8"/>
  <c r="W488" i="8" s="1"/>
  <c r="R483" i="8"/>
  <c r="W483" i="8" s="1"/>
  <c r="R498" i="8"/>
  <c r="W498" i="8" s="1"/>
  <c r="R533" i="8"/>
  <c r="W533" i="8" s="1"/>
  <c r="R518" i="8"/>
  <c r="W518" i="8" s="1"/>
  <c r="R503" i="8"/>
  <c r="W503" i="8" s="1"/>
  <c r="R528" i="8"/>
  <c r="W528" i="8" s="1"/>
  <c r="R538" i="8"/>
  <c r="W538" i="8" s="1"/>
  <c r="R441" i="8"/>
  <c r="W441" i="8" s="1"/>
  <c r="R411" i="8"/>
  <c r="W411" i="8" s="1"/>
  <c r="R406" i="8"/>
  <c r="W406" i="8" s="1"/>
  <c r="R426" i="8"/>
  <c r="W426" i="8" s="1"/>
  <c r="R391" i="8"/>
  <c r="W391" i="8" s="1"/>
  <c r="R446" i="8"/>
  <c r="W446" i="8" s="1"/>
  <c r="R324" i="8"/>
  <c r="W324" i="8" s="1"/>
  <c r="R314" i="8"/>
  <c r="W314" i="8" s="1"/>
  <c r="R299" i="8"/>
  <c r="W299" i="8" s="1"/>
  <c r="R319" i="8"/>
  <c r="W319" i="8" s="1"/>
  <c r="R334" i="8"/>
  <c r="W334" i="8" s="1"/>
  <c r="R237" i="8"/>
  <c r="W237" i="8" s="1"/>
  <c r="R344" i="8"/>
  <c r="W344" i="8" s="1"/>
  <c r="V217" i="8"/>
  <c r="V247" i="8"/>
  <c r="R247" i="8"/>
  <c r="W247" i="8" s="1"/>
  <c r="P267" i="8"/>
  <c r="V267" i="8" s="1"/>
  <c r="P262" i="8"/>
  <c r="V262" i="8" s="1"/>
  <c r="R257" i="8"/>
  <c r="W257" i="8" s="1"/>
  <c r="P252" i="8"/>
  <c r="V252" i="8" s="1"/>
  <c r="P242" i="8"/>
  <c r="V242" i="8" s="1"/>
  <c r="R227" i="8"/>
  <c r="W227" i="8" s="1"/>
  <c r="P232" i="8"/>
  <c r="V232" i="8" s="1"/>
  <c r="P222" i="8"/>
  <c r="V222" i="8" s="1"/>
  <c r="P212" i="8"/>
  <c r="V212" i="8" s="1"/>
  <c r="P115" i="8"/>
  <c r="V115" i="8" s="1"/>
  <c r="P120" i="8"/>
  <c r="V120" i="8" s="1"/>
  <c r="P125" i="8"/>
  <c r="V125" i="8" s="1"/>
  <c r="P130" i="8"/>
  <c r="V130" i="8" s="1"/>
  <c r="P135" i="8"/>
  <c r="V135" i="8" s="1"/>
  <c r="P140" i="8"/>
  <c r="V140" i="8" s="1"/>
  <c r="P145" i="8"/>
  <c r="V145" i="8" s="1"/>
  <c r="P150" i="8"/>
  <c r="V150" i="8" s="1"/>
  <c r="P155" i="8"/>
  <c r="V155" i="8" s="1"/>
  <c r="P160" i="8"/>
  <c r="V160" i="8" s="1"/>
  <c r="P165" i="8"/>
  <c r="V165" i="8" s="1"/>
  <c r="P170" i="8"/>
  <c r="V170" i="8" s="1"/>
  <c r="R43" i="8"/>
  <c r="W43" i="8" s="1"/>
  <c r="R33" i="8"/>
  <c r="W33" i="8" s="1"/>
  <c r="P38" i="8"/>
  <c r="V38" i="8" s="1"/>
  <c r="R58" i="8"/>
  <c r="W58" i="8" s="1"/>
  <c r="V58" i="8"/>
  <c r="P53" i="8"/>
  <c r="V53" i="8" s="1"/>
  <c r="V48" i="8"/>
  <c r="V63" i="8"/>
  <c r="P68" i="8"/>
  <c r="V68" i="8" s="1"/>
  <c r="P73" i="8"/>
  <c r="V73" i="8" s="1"/>
  <c r="P78" i="8"/>
  <c r="V78" i="8" s="1"/>
  <c r="CT18" i="12"/>
  <c r="CT17" i="12"/>
  <c r="CT16" i="12"/>
  <c r="CT15" i="12"/>
  <c r="CT14" i="12"/>
  <c r="CT13" i="12"/>
  <c r="CT12" i="12"/>
  <c r="CT11" i="12"/>
  <c r="CT10" i="12"/>
  <c r="CT9" i="12"/>
  <c r="CT8" i="12"/>
  <c r="CT7" i="12"/>
  <c r="V18" i="7"/>
  <c r="V17" i="7"/>
  <c r="V16" i="7"/>
  <c r="V15" i="7"/>
  <c r="AB15" i="7" s="1"/>
  <c r="V14" i="7"/>
  <c r="V13" i="7"/>
  <c r="V12" i="7"/>
  <c r="V11" i="7"/>
  <c r="AB11" i="7" s="1"/>
  <c r="V10" i="7"/>
  <c r="V9" i="7"/>
  <c r="V8" i="7"/>
  <c r="V7" i="7"/>
  <c r="AB7" i="7" s="1"/>
  <c r="AA18" i="7"/>
  <c r="AA17" i="7"/>
  <c r="AA16" i="7"/>
  <c r="AA15" i="7"/>
  <c r="AA14" i="7"/>
  <c r="AA13" i="7"/>
  <c r="AA12" i="7"/>
  <c r="AA11" i="7"/>
  <c r="AA10" i="7"/>
  <c r="AA9" i="7"/>
  <c r="AA8" i="7"/>
  <c r="AA7" i="7"/>
  <c r="AK18" i="7"/>
  <c r="AK17" i="7"/>
  <c r="AK16" i="7"/>
  <c r="AK15" i="7"/>
  <c r="AQ15" i="7" s="1"/>
  <c r="AK14" i="7"/>
  <c r="AK13" i="7"/>
  <c r="AK12" i="7"/>
  <c r="AK11" i="7"/>
  <c r="AQ11" i="7" s="1"/>
  <c r="AK10" i="7"/>
  <c r="AK9" i="7"/>
  <c r="AK8" i="7"/>
  <c r="AK7" i="7"/>
  <c r="AQ7" i="7" s="1"/>
  <c r="AP18" i="7"/>
  <c r="AP17" i="7"/>
  <c r="AP16" i="7"/>
  <c r="AP15" i="7"/>
  <c r="AP14" i="7"/>
  <c r="AP13" i="7"/>
  <c r="AP12" i="7"/>
  <c r="AP11" i="7"/>
  <c r="AP10" i="7"/>
  <c r="AP9" i="7"/>
  <c r="AP8" i="7"/>
  <c r="AP7" i="7"/>
  <c r="AZ18" i="7"/>
  <c r="AZ17" i="7"/>
  <c r="AZ16" i="7"/>
  <c r="AZ15" i="7"/>
  <c r="AZ14" i="7"/>
  <c r="AZ13" i="7"/>
  <c r="AZ12" i="7"/>
  <c r="AZ11" i="7"/>
  <c r="AZ10" i="7"/>
  <c r="AZ9" i="7"/>
  <c r="AZ8" i="7"/>
  <c r="BE18" i="7"/>
  <c r="BE17" i="7"/>
  <c r="BE16" i="7"/>
  <c r="BE15" i="7"/>
  <c r="BE14" i="7"/>
  <c r="BE13" i="7"/>
  <c r="BE12" i="7"/>
  <c r="BE11" i="7"/>
  <c r="BE10" i="7"/>
  <c r="BE9" i="7"/>
  <c r="BE8" i="7"/>
  <c r="BO18" i="7"/>
  <c r="BO17" i="7"/>
  <c r="BO16" i="7"/>
  <c r="BO15" i="7"/>
  <c r="BU15" i="7" s="1"/>
  <c r="BO14" i="7"/>
  <c r="BO13" i="7"/>
  <c r="BO12" i="7"/>
  <c r="BO11" i="7"/>
  <c r="BU11" i="7" s="1"/>
  <c r="BO10" i="7"/>
  <c r="BO9" i="7"/>
  <c r="BO8" i="7"/>
  <c r="BO7" i="7"/>
  <c r="BT18" i="7"/>
  <c r="BT17" i="7"/>
  <c r="BT16" i="7"/>
  <c r="BT15" i="7"/>
  <c r="BT14" i="7"/>
  <c r="BT13" i="7"/>
  <c r="BT12" i="7"/>
  <c r="BT11" i="7"/>
  <c r="BT10" i="7"/>
  <c r="BT9" i="7"/>
  <c r="BT8" i="7"/>
  <c r="BT7" i="7"/>
  <c r="CD18" i="7"/>
  <c r="CD17" i="7"/>
  <c r="CD16" i="7"/>
  <c r="CJ16" i="7" s="1"/>
  <c r="CD15" i="7"/>
  <c r="CJ15" i="7" s="1"/>
  <c r="CD14" i="7"/>
  <c r="CD13" i="7"/>
  <c r="CD12" i="7"/>
  <c r="CJ12" i="7" s="1"/>
  <c r="CD11" i="7"/>
  <c r="CJ11" i="7" s="1"/>
  <c r="CD10" i="7"/>
  <c r="CD9" i="7"/>
  <c r="CD8" i="7"/>
  <c r="CJ8" i="7" s="1"/>
  <c r="CD7" i="7"/>
  <c r="CI18" i="7"/>
  <c r="CI17" i="7"/>
  <c r="CI16" i="7"/>
  <c r="CI15" i="7"/>
  <c r="CI14" i="7"/>
  <c r="CI13" i="7"/>
  <c r="CI12" i="7"/>
  <c r="CI11" i="7"/>
  <c r="CI10" i="7"/>
  <c r="CI9" i="7"/>
  <c r="CI8" i="7"/>
  <c r="CI7" i="7"/>
  <c r="CS18" i="7"/>
  <c r="CS17" i="7"/>
  <c r="CS16" i="7"/>
  <c r="CS15" i="7"/>
  <c r="CS14" i="7"/>
  <c r="CS13" i="7"/>
  <c r="CS12" i="7"/>
  <c r="CS11" i="7"/>
  <c r="CS10" i="7"/>
  <c r="CS9" i="7"/>
  <c r="CS8" i="7"/>
  <c r="CS7" i="7"/>
  <c r="CX18" i="7"/>
  <c r="CX17" i="7"/>
  <c r="CX16" i="7"/>
  <c r="CX15" i="7"/>
  <c r="CX14" i="7"/>
  <c r="CX13" i="7"/>
  <c r="CX12" i="7"/>
  <c r="CX11" i="7"/>
  <c r="CX10" i="7"/>
  <c r="CX9" i="7"/>
  <c r="CX8" i="7"/>
  <c r="CX7" i="7"/>
  <c r="DH18" i="7"/>
  <c r="DH17" i="7"/>
  <c r="DH16" i="7"/>
  <c r="DH15" i="7"/>
  <c r="DH14" i="7"/>
  <c r="DH13" i="7"/>
  <c r="DH12" i="7"/>
  <c r="DH11" i="7"/>
  <c r="DH10" i="7"/>
  <c r="DH9" i="7"/>
  <c r="DH8" i="7"/>
  <c r="DH7" i="7"/>
  <c r="DM18" i="7"/>
  <c r="DM17" i="7"/>
  <c r="DM16" i="7"/>
  <c r="DM15" i="7"/>
  <c r="DM14" i="7"/>
  <c r="DM13" i="7"/>
  <c r="DM12" i="7"/>
  <c r="DM11" i="7"/>
  <c r="DM10" i="7"/>
  <c r="DM9" i="7"/>
  <c r="DM8" i="7"/>
  <c r="DM7" i="7"/>
  <c r="DW18" i="7"/>
  <c r="DW17" i="7"/>
  <c r="DW16" i="7"/>
  <c r="DW15" i="7"/>
  <c r="DW14" i="7"/>
  <c r="DW13" i="7"/>
  <c r="DW12" i="7"/>
  <c r="DW11" i="7"/>
  <c r="EC11" i="7" s="1"/>
  <c r="DW10" i="7"/>
  <c r="DW9" i="7"/>
  <c r="DW8" i="7"/>
  <c r="DW7" i="7"/>
  <c r="EB18" i="7"/>
  <c r="EB17" i="7"/>
  <c r="EB16" i="7"/>
  <c r="EB15" i="7"/>
  <c r="EB14" i="7"/>
  <c r="EB13" i="7"/>
  <c r="EB12" i="7"/>
  <c r="EB11" i="7"/>
  <c r="EB10" i="7"/>
  <c r="EB9" i="7"/>
  <c r="EB8" i="7"/>
  <c r="EB7" i="7"/>
  <c r="EL18" i="7"/>
  <c r="EL17" i="7"/>
  <c r="EL16" i="7"/>
  <c r="EL15" i="7"/>
  <c r="EL14" i="7"/>
  <c r="EL13" i="7"/>
  <c r="EL12" i="7"/>
  <c r="EL11" i="7"/>
  <c r="EL10" i="7"/>
  <c r="EL9" i="7"/>
  <c r="EL8" i="7"/>
  <c r="EL7" i="7"/>
  <c r="EQ18" i="7"/>
  <c r="EQ17" i="7"/>
  <c r="EQ16" i="7"/>
  <c r="EQ15" i="7"/>
  <c r="EQ14" i="7"/>
  <c r="EQ13" i="7"/>
  <c r="EQ12" i="7"/>
  <c r="EQ11" i="7"/>
  <c r="EQ10" i="7"/>
  <c r="EQ9" i="7"/>
  <c r="EQ8" i="7"/>
  <c r="EQ7" i="7"/>
  <c r="FA18" i="7"/>
  <c r="FA17" i="7"/>
  <c r="FA16" i="7"/>
  <c r="FA15" i="7"/>
  <c r="FA14" i="7"/>
  <c r="FA13" i="7"/>
  <c r="FA12" i="7"/>
  <c r="FA11" i="7"/>
  <c r="FA10" i="7"/>
  <c r="FA9" i="7"/>
  <c r="FA8" i="7"/>
  <c r="FA7" i="7"/>
  <c r="FF18" i="7"/>
  <c r="FF17" i="7"/>
  <c r="FF16" i="7"/>
  <c r="FF15" i="7"/>
  <c r="FF14" i="7"/>
  <c r="FF13" i="7"/>
  <c r="FF12" i="7"/>
  <c r="FF11" i="7"/>
  <c r="FF10" i="7"/>
  <c r="FF9" i="7"/>
  <c r="FF8" i="7"/>
  <c r="FF7" i="7"/>
  <c r="FP18" i="7"/>
  <c r="FP17" i="7"/>
  <c r="FP16" i="7"/>
  <c r="FP15" i="7"/>
  <c r="FP14" i="7"/>
  <c r="FP13" i="7"/>
  <c r="FP12" i="7"/>
  <c r="FP11" i="7"/>
  <c r="FP10" i="7"/>
  <c r="FP9" i="7"/>
  <c r="FP8" i="7"/>
  <c r="FP7" i="7"/>
  <c r="FU18" i="7"/>
  <c r="FU17" i="7"/>
  <c r="FU16" i="7"/>
  <c r="FU15" i="7"/>
  <c r="FU14" i="7"/>
  <c r="FU13" i="7"/>
  <c r="FU12" i="7"/>
  <c r="FU11" i="7"/>
  <c r="FU10" i="7"/>
  <c r="FU9" i="7"/>
  <c r="FU8" i="7"/>
  <c r="FU7" i="7"/>
  <c r="FV18" i="7"/>
  <c r="FQ18" i="7"/>
  <c r="FR18" i="7" s="1"/>
  <c r="FV17" i="7"/>
  <c r="FQ17" i="7"/>
  <c r="FR17" i="7" s="1"/>
  <c r="FV16" i="7"/>
  <c r="FQ16" i="7"/>
  <c r="FR16" i="7" s="1"/>
  <c r="FV14" i="7"/>
  <c r="FQ14" i="7"/>
  <c r="FR14" i="7" s="1"/>
  <c r="FV13" i="7"/>
  <c r="FV12" i="7"/>
  <c r="FQ12" i="7"/>
  <c r="FR12" i="7" s="1"/>
  <c r="FV10" i="7"/>
  <c r="FQ10" i="7"/>
  <c r="FR10" i="7" s="1"/>
  <c r="FV9" i="7"/>
  <c r="FQ9" i="7"/>
  <c r="FR9" i="7" s="1"/>
  <c r="FV8" i="7"/>
  <c r="FQ8" i="7"/>
  <c r="FR8" i="7" s="1"/>
  <c r="FG18" i="7"/>
  <c r="FB18" i="7"/>
  <c r="FC18" i="7" s="1"/>
  <c r="FG17" i="7"/>
  <c r="FB17" i="7"/>
  <c r="FC17" i="7" s="1"/>
  <c r="FG16" i="7"/>
  <c r="FB16" i="7"/>
  <c r="FC16" i="7" s="1"/>
  <c r="FG14" i="7"/>
  <c r="FB14" i="7"/>
  <c r="FC14" i="7" s="1"/>
  <c r="FG13" i="7"/>
  <c r="FG12" i="7"/>
  <c r="FB12" i="7"/>
  <c r="FC12" i="7" s="1"/>
  <c r="FG10" i="7"/>
  <c r="FB10" i="7"/>
  <c r="FC10" i="7" s="1"/>
  <c r="FG9" i="7"/>
  <c r="FG8" i="7"/>
  <c r="FB8" i="7"/>
  <c r="FC8" i="7" s="1"/>
  <c r="ER18" i="7"/>
  <c r="ES18" i="7" s="1"/>
  <c r="EM18" i="7"/>
  <c r="EN18" i="7" s="1"/>
  <c r="ER17" i="7"/>
  <c r="EM17" i="7"/>
  <c r="EN17" i="7" s="1"/>
  <c r="ER16" i="7"/>
  <c r="EM16" i="7"/>
  <c r="EN16" i="7" s="1"/>
  <c r="ER15" i="7"/>
  <c r="ER14" i="7"/>
  <c r="EM14" i="7"/>
  <c r="EN14" i="7" s="1"/>
  <c r="ER13" i="7"/>
  <c r="ER12" i="7"/>
  <c r="EM12" i="7"/>
  <c r="EN12" i="7" s="1"/>
  <c r="ER10" i="7"/>
  <c r="EM10" i="7"/>
  <c r="EN10" i="7" s="1"/>
  <c r="ER9" i="7"/>
  <c r="ER8" i="7"/>
  <c r="EM8" i="7"/>
  <c r="EN8" i="7" s="1"/>
  <c r="ER7" i="7"/>
  <c r="EC18" i="7"/>
  <c r="DX18" i="7"/>
  <c r="DY18" i="7" s="1"/>
  <c r="EC17" i="7"/>
  <c r="DX17" i="7"/>
  <c r="DY17" i="7" s="1"/>
  <c r="EC16" i="7"/>
  <c r="DX16" i="7"/>
  <c r="DY16" i="7" s="1"/>
  <c r="EC14" i="7"/>
  <c r="DX14" i="7"/>
  <c r="DY14" i="7" s="1"/>
  <c r="EC13" i="7"/>
  <c r="DX13" i="7"/>
  <c r="DY13" i="7" s="1"/>
  <c r="EC12" i="7"/>
  <c r="DX12" i="7"/>
  <c r="DY12" i="7" s="1"/>
  <c r="EC10" i="7"/>
  <c r="DX10" i="7"/>
  <c r="DY10" i="7" s="1"/>
  <c r="EC9" i="7"/>
  <c r="DX9" i="7"/>
  <c r="DY9" i="7" s="1"/>
  <c r="EC8" i="7"/>
  <c r="DX8" i="7"/>
  <c r="DY8" i="7" s="1"/>
  <c r="DN18" i="7"/>
  <c r="DO18" i="7" s="1"/>
  <c r="DI18" i="7"/>
  <c r="DJ18" i="7" s="1"/>
  <c r="DN17" i="7"/>
  <c r="DI17" i="7"/>
  <c r="DJ17" i="7" s="1"/>
  <c r="DN16" i="7"/>
  <c r="DI16" i="7"/>
  <c r="DJ16" i="7" s="1"/>
  <c r="DN15" i="7"/>
  <c r="DN14" i="7"/>
  <c r="DI14" i="7"/>
  <c r="DJ14" i="7" s="1"/>
  <c r="DN13" i="7"/>
  <c r="DN12" i="7"/>
  <c r="DI12" i="7"/>
  <c r="DJ12" i="7" s="1"/>
  <c r="DN11" i="7"/>
  <c r="DN10" i="7"/>
  <c r="DI10" i="7"/>
  <c r="DJ10" i="7" s="1"/>
  <c r="DN9" i="7"/>
  <c r="DN8" i="7"/>
  <c r="DI8" i="7"/>
  <c r="DJ8" i="7" s="1"/>
  <c r="DN7" i="7"/>
  <c r="CY18" i="7"/>
  <c r="CT18" i="7"/>
  <c r="CU18" i="7" s="1"/>
  <c r="CY17" i="7"/>
  <c r="CT17" i="7"/>
  <c r="CU17" i="7" s="1"/>
  <c r="CY16" i="7"/>
  <c r="CT16" i="7"/>
  <c r="CU16" i="7" s="1"/>
  <c r="CY14" i="7"/>
  <c r="CT14" i="7"/>
  <c r="CU14" i="7" s="1"/>
  <c r="CY13" i="7"/>
  <c r="CT13" i="7"/>
  <c r="CU13" i="7" s="1"/>
  <c r="CY12" i="7"/>
  <c r="CT12" i="7"/>
  <c r="CU12" i="7" s="1"/>
  <c r="CY10" i="7"/>
  <c r="CT10" i="7"/>
  <c r="CU10" i="7" s="1"/>
  <c r="CY9" i="7"/>
  <c r="CY8" i="7"/>
  <c r="CT8" i="7"/>
  <c r="CU8" i="7" s="1"/>
  <c r="CJ18" i="7"/>
  <c r="CE18" i="7"/>
  <c r="CF18" i="7" s="1"/>
  <c r="CJ17" i="7"/>
  <c r="CE17" i="7"/>
  <c r="CF17" i="7" s="1"/>
  <c r="CE16" i="7"/>
  <c r="CF16" i="7" s="1"/>
  <c r="CJ14" i="7"/>
  <c r="CE14" i="7"/>
  <c r="CF14" i="7" s="1"/>
  <c r="CJ13" i="7"/>
  <c r="CK13" i="7" s="1"/>
  <c r="CE13" i="7"/>
  <c r="CF13" i="7" s="1"/>
  <c r="CE12" i="7"/>
  <c r="CF12" i="7" s="1"/>
  <c r="CJ10" i="7"/>
  <c r="CE10" i="7"/>
  <c r="CF10" i="7" s="1"/>
  <c r="CJ9" i="7"/>
  <c r="CE9" i="7"/>
  <c r="CF9" i="7" s="1"/>
  <c r="CE8" i="7"/>
  <c r="CF8" i="7" s="1"/>
  <c r="BU18" i="7"/>
  <c r="BP18" i="7"/>
  <c r="BQ18" i="7" s="1"/>
  <c r="BU17" i="7"/>
  <c r="BP17" i="7"/>
  <c r="BQ17" i="7" s="1"/>
  <c r="BU16" i="7"/>
  <c r="BP16" i="7"/>
  <c r="BQ16" i="7" s="1"/>
  <c r="BU14" i="7"/>
  <c r="BP14" i="7"/>
  <c r="BQ14" i="7" s="1"/>
  <c r="BU13" i="7"/>
  <c r="BP13" i="7"/>
  <c r="BQ13" i="7" s="1"/>
  <c r="BU12" i="7"/>
  <c r="BP12" i="7"/>
  <c r="BQ12" i="7" s="1"/>
  <c r="BU10" i="7"/>
  <c r="BP10" i="7"/>
  <c r="BQ10" i="7" s="1"/>
  <c r="BU9" i="7"/>
  <c r="BP9" i="7"/>
  <c r="BQ9" i="7" s="1"/>
  <c r="BU8" i="7"/>
  <c r="BP8" i="7"/>
  <c r="BQ8" i="7" s="1"/>
  <c r="BF18" i="7"/>
  <c r="BG18" i="7" s="1"/>
  <c r="BA18" i="7"/>
  <c r="BB18" i="7" s="1"/>
  <c r="BF17" i="7"/>
  <c r="BA17" i="7"/>
  <c r="BB17" i="7" s="1"/>
  <c r="BF16" i="7"/>
  <c r="BA16" i="7"/>
  <c r="BB16" i="7" s="1"/>
  <c r="BF15" i="7"/>
  <c r="BF14" i="7"/>
  <c r="BA14" i="7"/>
  <c r="BB14" i="7" s="1"/>
  <c r="BF13" i="7"/>
  <c r="BA13" i="7"/>
  <c r="BB13" i="7" s="1"/>
  <c r="BF12" i="7"/>
  <c r="BA12" i="7"/>
  <c r="BB12" i="7" s="1"/>
  <c r="BF11" i="7"/>
  <c r="BF10" i="7"/>
  <c r="BA10" i="7"/>
  <c r="BB10" i="7" s="1"/>
  <c r="BF9" i="7"/>
  <c r="BA9" i="7"/>
  <c r="BB9" i="7" s="1"/>
  <c r="BF8" i="7"/>
  <c r="BA8" i="7"/>
  <c r="BB8" i="7" s="1"/>
  <c r="AQ18" i="7"/>
  <c r="AL18" i="7"/>
  <c r="AM18" i="7" s="1"/>
  <c r="AQ17" i="7"/>
  <c r="AL17" i="7"/>
  <c r="AM17" i="7" s="1"/>
  <c r="AQ16" i="7"/>
  <c r="AL16" i="7"/>
  <c r="AM16" i="7" s="1"/>
  <c r="AQ14" i="7"/>
  <c r="AL14" i="7"/>
  <c r="AM14" i="7" s="1"/>
  <c r="AQ13" i="7"/>
  <c r="AL13" i="7"/>
  <c r="AM13" i="7" s="1"/>
  <c r="AQ12" i="7"/>
  <c r="AL12" i="7"/>
  <c r="AM12" i="7" s="1"/>
  <c r="AQ10" i="7"/>
  <c r="AL10" i="7"/>
  <c r="AM10" i="7" s="1"/>
  <c r="AQ9" i="7"/>
  <c r="AL9" i="7"/>
  <c r="AM9" i="7" s="1"/>
  <c r="AQ8" i="7"/>
  <c r="AL8" i="7"/>
  <c r="AM8" i="7" s="1"/>
  <c r="AB18" i="7"/>
  <c r="W18" i="7"/>
  <c r="X18" i="7" s="1"/>
  <c r="AB17" i="7"/>
  <c r="W17" i="7"/>
  <c r="X17" i="7" s="1"/>
  <c r="AB16" i="7"/>
  <c r="W16" i="7"/>
  <c r="X16" i="7" s="1"/>
  <c r="AB14" i="7"/>
  <c r="W14" i="7"/>
  <c r="X14" i="7" s="1"/>
  <c r="AB13" i="7"/>
  <c r="W13" i="7"/>
  <c r="X13" i="7" s="1"/>
  <c r="AB12" i="7"/>
  <c r="W12" i="7"/>
  <c r="X12" i="7" s="1"/>
  <c r="AB10" i="7"/>
  <c r="W10" i="7"/>
  <c r="X10" i="7" s="1"/>
  <c r="AB9" i="7"/>
  <c r="W9" i="7"/>
  <c r="X9" i="7" s="1"/>
  <c r="AB8" i="7"/>
  <c r="W8" i="7"/>
  <c r="X8" i="7" s="1"/>
  <c r="L18" i="7"/>
  <c r="L17" i="7"/>
  <c r="L16" i="7"/>
  <c r="L15" i="7"/>
  <c r="L14" i="7"/>
  <c r="L13" i="7"/>
  <c r="L12" i="7"/>
  <c r="L11" i="7"/>
  <c r="L10" i="7"/>
  <c r="L9" i="7"/>
  <c r="L8" i="7"/>
  <c r="G18" i="7"/>
  <c r="G17" i="7"/>
  <c r="G16" i="7"/>
  <c r="G15" i="7"/>
  <c r="G14" i="7"/>
  <c r="G13" i="7"/>
  <c r="G12" i="7"/>
  <c r="G11" i="7"/>
  <c r="M11" i="7" s="1"/>
  <c r="G10" i="7"/>
  <c r="G9" i="7"/>
  <c r="G8" i="7"/>
  <c r="K18" i="7"/>
  <c r="F18" i="7"/>
  <c r="E18" i="7"/>
  <c r="K17" i="7"/>
  <c r="F17" i="7"/>
  <c r="E17" i="7"/>
  <c r="M16" i="7"/>
  <c r="K16" i="7"/>
  <c r="E16" i="7"/>
  <c r="F16" i="7" s="1"/>
  <c r="K15" i="7"/>
  <c r="F15" i="7"/>
  <c r="E15" i="7"/>
  <c r="K14" i="7"/>
  <c r="F14" i="7"/>
  <c r="E14" i="7"/>
  <c r="M13" i="7"/>
  <c r="K13" i="7"/>
  <c r="E13" i="7"/>
  <c r="F13" i="7" s="1"/>
  <c r="K12" i="7"/>
  <c r="F12" i="7"/>
  <c r="E12" i="7"/>
  <c r="K11" i="7"/>
  <c r="F11" i="7"/>
  <c r="E11" i="7"/>
  <c r="M10" i="7"/>
  <c r="K10" i="7"/>
  <c r="E10" i="7"/>
  <c r="F10" i="7" s="1"/>
  <c r="K9" i="7"/>
  <c r="F9" i="7"/>
  <c r="E9" i="7"/>
  <c r="K8" i="7"/>
  <c r="E8" i="7"/>
  <c r="F8" i="7" s="1"/>
  <c r="K7" i="7"/>
  <c r="E7" i="7"/>
  <c r="F7" i="7" s="1"/>
  <c r="N18" i="12"/>
  <c r="N17" i="12"/>
  <c r="N16" i="12"/>
  <c r="N15" i="12"/>
  <c r="N14" i="12"/>
  <c r="N13" i="12"/>
  <c r="N12" i="12"/>
  <c r="N11" i="12"/>
  <c r="N10" i="12"/>
  <c r="N9" i="12"/>
  <c r="N8" i="12"/>
  <c r="N7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L18" i="12"/>
  <c r="AL17" i="12"/>
  <c r="AL16" i="12"/>
  <c r="AL15" i="12"/>
  <c r="AL14" i="12"/>
  <c r="AL13" i="12"/>
  <c r="AL12" i="12"/>
  <c r="AL11" i="12"/>
  <c r="AL10" i="12"/>
  <c r="AL9" i="12"/>
  <c r="AL8" i="12"/>
  <c r="AL7" i="12"/>
  <c r="AT18" i="12"/>
  <c r="AT17" i="12"/>
  <c r="AT16" i="12"/>
  <c r="AT15" i="12"/>
  <c r="AT14" i="12"/>
  <c r="AT13" i="12"/>
  <c r="AT12" i="12"/>
  <c r="AT11" i="12"/>
  <c r="AT10" i="12"/>
  <c r="AT9" i="12"/>
  <c r="AT8" i="12"/>
  <c r="AT7" i="12"/>
  <c r="BB7" i="12"/>
  <c r="BB18" i="12"/>
  <c r="BB17" i="12"/>
  <c r="BB16" i="12"/>
  <c r="BB15" i="12"/>
  <c r="BB14" i="12"/>
  <c r="BB13" i="12"/>
  <c r="BB12" i="12"/>
  <c r="BB11" i="12"/>
  <c r="BB10" i="12"/>
  <c r="BB9" i="12"/>
  <c r="BB8" i="12"/>
  <c r="BJ18" i="12"/>
  <c r="BJ17" i="12"/>
  <c r="BJ16" i="12"/>
  <c r="BJ15" i="12"/>
  <c r="BJ14" i="12"/>
  <c r="BJ13" i="12"/>
  <c r="BJ12" i="12"/>
  <c r="BJ11" i="12"/>
  <c r="BJ10" i="12"/>
  <c r="BJ9" i="12"/>
  <c r="BJ8" i="12"/>
  <c r="BJ7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Z18" i="12"/>
  <c r="BZ17" i="12"/>
  <c r="BZ16" i="12"/>
  <c r="BZ15" i="12"/>
  <c r="BZ14" i="12"/>
  <c r="BZ13" i="12"/>
  <c r="BZ12" i="12"/>
  <c r="BZ11" i="12"/>
  <c r="BZ10" i="12"/>
  <c r="BZ9" i="12"/>
  <c r="BZ8" i="12"/>
  <c r="BZ7" i="12"/>
  <c r="CH18" i="12"/>
  <c r="CH17" i="12"/>
  <c r="CH16" i="12"/>
  <c r="CH15" i="12"/>
  <c r="CH14" i="12"/>
  <c r="CH13" i="12"/>
  <c r="CH12" i="12"/>
  <c r="CH11" i="12"/>
  <c r="CH10" i="12"/>
  <c r="CH9" i="12"/>
  <c r="CH8" i="12"/>
  <c r="CH7" i="12"/>
  <c r="CP18" i="12"/>
  <c r="CP17" i="12"/>
  <c r="CP16" i="12"/>
  <c r="CP15" i="12"/>
  <c r="CP14" i="12"/>
  <c r="CP13" i="12"/>
  <c r="CP12" i="12"/>
  <c r="CP11" i="12"/>
  <c r="CP10" i="12"/>
  <c r="CP9" i="12"/>
  <c r="CP8" i="12"/>
  <c r="CP7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G18" i="12"/>
  <c r="G17" i="12"/>
  <c r="I17" i="12" s="1"/>
  <c r="G16" i="12"/>
  <c r="G15" i="12"/>
  <c r="I15" i="12" s="1"/>
  <c r="G14" i="12"/>
  <c r="I14" i="12" s="1"/>
  <c r="G13" i="12"/>
  <c r="I13" i="12" s="1"/>
  <c r="G12" i="12"/>
  <c r="I12" i="12" s="1"/>
  <c r="G11" i="12"/>
  <c r="I11" i="12" s="1"/>
  <c r="G10" i="12"/>
  <c r="G9" i="12"/>
  <c r="I9" i="12" s="1"/>
  <c r="G8" i="12"/>
  <c r="G7" i="12"/>
  <c r="I7" i="12" s="1"/>
  <c r="DB76" i="10"/>
  <c r="DB75" i="10"/>
  <c r="DB74" i="10"/>
  <c r="DB71" i="10"/>
  <c r="DC71" i="10" s="1"/>
  <c r="DB70" i="10"/>
  <c r="DB69" i="10"/>
  <c r="DB66" i="10"/>
  <c r="DB65" i="10"/>
  <c r="DC65" i="10" s="1"/>
  <c r="DB64" i="10"/>
  <c r="DB61" i="10"/>
  <c r="DB60" i="10"/>
  <c r="DB59" i="10"/>
  <c r="DC59" i="10" s="1"/>
  <c r="DC62" i="10" s="1"/>
  <c r="DB56" i="10"/>
  <c r="DB55" i="10"/>
  <c r="DB54" i="10"/>
  <c r="DB51" i="10"/>
  <c r="DC51" i="10" s="1"/>
  <c r="DB50" i="10"/>
  <c r="DB49" i="10"/>
  <c r="DB46" i="10"/>
  <c r="DC46" i="10" s="1"/>
  <c r="DB45" i="10"/>
  <c r="DC45" i="10" s="1"/>
  <c r="DB44" i="10"/>
  <c r="DB41" i="10"/>
  <c r="DB40" i="10"/>
  <c r="DC40" i="10" s="1"/>
  <c r="DB39" i="10"/>
  <c r="DC39" i="10" s="1"/>
  <c r="DC42" i="10" s="1"/>
  <c r="DB36" i="10"/>
  <c r="DB35" i="10"/>
  <c r="DB34" i="10"/>
  <c r="DC34" i="10" s="1"/>
  <c r="DB31" i="10"/>
  <c r="DC31" i="10" s="1"/>
  <c r="DB30" i="10"/>
  <c r="DB29" i="10"/>
  <c r="DB26" i="10"/>
  <c r="DC26" i="10" s="1"/>
  <c r="DB25" i="10"/>
  <c r="DB24" i="10"/>
  <c r="DB21" i="10"/>
  <c r="DB20" i="10"/>
  <c r="DC20" i="10" s="1"/>
  <c r="DB19" i="10"/>
  <c r="CS76" i="10"/>
  <c r="CS75" i="10"/>
  <c r="CS74" i="10"/>
  <c r="CS71" i="10"/>
  <c r="CT71" i="10" s="1"/>
  <c r="CS70" i="10"/>
  <c r="CS69" i="10"/>
  <c r="CS66" i="10"/>
  <c r="CS65" i="10"/>
  <c r="CT65" i="10" s="1"/>
  <c r="CS64" i="10"/>
  <c r="CS61" i="10"/>
  <c r="CS60" i="10"/>
  <c r="CS59" i="10"/>
  <c r="CT59" i="10" s="1"/>
  <c r="CT62" i="10" s="1"/>
  <c r="CS56" i="10"/>
  <c r="CS55" i="10"/>
  <c r="CS54" i="10"/>
  <c r="CS51" i="10"/>
  <c r="CT51" i="10" s="1"/>
  <c r="CS50" i="10"/>
  <c r="CS49" i="10"/>
  <c r="CS46" i="10"/>
  <c r="CS45" i="10"/>
  <c r="CS44" i="10"/>
  <c r="CS41" i="10"/>
  <c r="CS40" i="10"/>
  <c r="CS39" i="10"/>
  <c r="CS36" i="10"/>
  <c r="CS35" i="10"/>
  <c r="CS34" i="10"/>
  <c r="CS31" i="10"/>
  <c r="CS30" i="10"/>
  <c r="CS29" i="10"/>
  <c r="CS26" i="10"/>
  <c r="CS25" i="10"/>
  <c r="CT25" i="10" s="1"/>
  <c r="CS24" i="10"/>
  <c r="CS21" i="10"/>
  <c r="CS20" i="10"/>
  <c r="CS19" i="10"/>
  <c r="CT19" i="10" s="1"/>
  <c r="CJ75" i="10"/>
  <c r="CJ76" i="10"/>
  <c r="CJ74" i="10"/>
  <c r="CJ70" i="10"/>
  <c r="CJ71" i="10"/>
  <c r="CJ69" i="10"/>
  <c r="CJ65" i="10"/>
  <c r="CJ66" i="10"/>
  <c r="CJ64" i="10"/>
  <c r="CJ60" i="10"/>
  <c r="CJ61" i="10"/>
  <c r="CJ59" i="10"/>
  <c r="CJ55" i="10"/>
  <c r="CJ56" i="10"/>
  <c r="CJ54" i="10"/>
  <c r="CJ50" i="10"/>
  <c r="CJ51" i="10"/>
  <c r="CJ49" i="10"/>
  <c r="CK49" i="10" s="1"/>
  <c r="CJ45" i="10"/>
  <c r="CJ46" i="10"/>
  <c r="CJ44" i="10"/>
  <c r="CJ40" i="10"/>
  <c r="CJ41" i="10"/>
  <c r="CJ39" i="10"/>
  <c r="CJ35" i="10"/>
  <c r="CJ36" i="10"/>
  <c r="CJ34" i="10"/>
  <c r="CJ30" i="10"/>
  <c r="CJ31" i="10"/>
  <c r="CJ29" i="10"/>
  <c r="CJ25" i="10"/>
  <c r="CJ26" i="10"/>
  <c r="CJ24" i="10"/>
  <c r="CJ20" i="10"/>
  <c r="CJ21" i="10"/>
  <c r="CJ19" i="10"/>
  <c r="CK71" i="10"/>
  <c r="CK65" i="10"/>
  <c r="CK59" i="10"/>
  <c r="CK51" i="10"/>
  <c r="CK45" i="10"/>
  <c r="CK39" i="10"/>
  <c r="CK25" i="10"/>
  <c r="CK19" i="10"/>
  <c r="CJ16" i="10"/>
  <c r="CJ15" i="10"/>
  <c r="CJ14" i="10"/>
  <c r="CJ11" i="10"/>
  <c r="CJ10" i="10"/>
  <c r="CJ9" i="10"/>
  <c r="CJ6" i="10"/>
  <c r="CJ5" i="10"/>
  <c r="CJ4" i="10"/>
  <c r="CK31" i="10"/>
  <c r="CA76" i="10"/>
  <c r="CA75" i="10"/>
  <c r="CA74" i="10"/>
  <c r="CA71" i="10"/>
  <c r="CA70" i="10"/>
  <c r="CA69" i="10"/>
  <c r="CA66" i="10"/>
  <c r="CA65" i="10"/>
  <c r="CB65" i="10" s="1"/>
  <c r="CA64" i="10"/>
  <c r="CA61" i="10"/>
  <c r="CA60" i="10"/>
  <c r="CA59" i="10"/>
  <c r="CB59" i="10" s="1"/>
  <c r="CB62" i="10" s="1"/>
  <c r="CA56" i="10"/>
  <c r="CA55" i="10"/>
  <c r="CA54" i="10"/>
  <c r="CA51" i="10"/>
  <c r="CB51" i="10" s="1"/>
  <c r="CA50" i="10"/>
  <c r="CA49" i="10"/>
  <c r="CA46" i="10"/>
  <c r="CA45" i="10"/>
  <c r="CB45" i="10" s="1"/>
  <c r="CA44" i="10"/>
  <c r="CA41" i="10"/>
  <c r="CA40" i="10"/>
  <c r="CA39" i="10"/>
  <c r="CB39" i="10" s="1"/>
  <c r="CB42" i="10" s="1"/>
  <c r="CA36" i="10"/>
  <c r="CA35" i="10"/>
  <c r="CA34" i="10"/>
  <c r="CA31" i="10"/>
  <c r="CB31" i="10" s="1"/>
  <c r="CA30" i="10"/>
  <c r="CA29" i="10"/>
  <c r="CA26" i="10"/>
  <c r="CA25" i="10"/>
  <c r="CB25" i="10" s="1"/>
  <c r="CA24" i="10"/>
  <c r="CA21" i="10"/>
  <c r="CA20" i="10"/>
  <c r="CA19" i="10"/>
  <c r="CB19" i="10" s="1"/>
  <c r="CB22" i="10" s="1"/>
  <c r="BR76" i="10"/>
  <c r="BR75" i="10"/>
  <c r="BR74" i="10"/>
  <c r="BR71" i="10"/>
  <c r="BS71" i="10" s="1"/>
  <c r="BR70" i="10"/>
  <c r="BR69" i="10"/>
  <c r="BR66" i="10"/>
  <c r="BR65" i="10"/>
  <c r="BS65" i="10" s="1"/>
  <c r="BR64" i="10"/>
  <c r="BR61" i="10"/>
  <c r="BR60" i="10"/>
  <c r="BR59" i="10"/>
  <c r="BS59" i="10" s="1"/>
  <c r="BS62" i="10" s="1"/>
  <c r="BR56" i="10"/>
  <c r="BR55" i="10"/>
  <c r="BR54" i="10"/>
  <c r="BR51" i="10"/>
  <c r="BS51" i="10" s="1"/>
  <c r="BR50" i="10"/>
  <c r="BR49" i="10"/>
  <c r="BR46" i="10"/>
  <c r="BR45" i="10"/>
  <c r="BS45" i="10" s="1"/>
  <c r="BR44" i="10"/>
  <c r="BR41" i="10"/>
  <c r="BR40" i="10"/>
  <c r="BR39" i="10"/>
  <c r="BS39" i="10" s="1"/>
  <c r="BS42" i="10" s="1"/>
  <c r="BR36" i="10"/>
  <c r="BR35" i="10"/>
  <c r="BR34" i="10"/>
  <c r="BR31" i="10"/>
  <c r="BS31" i="10" s="1"/>
  <c r="BR30" i="10"/>
  <c r="BR29" i="10"/>
  <c r="BR26" i="10"/>
  <c r="BR25" i="10"/>
  <c r="BR24" i="10"/>
  <c r="BR21" i="10"/>
  <c r="BR20" i="10"/>
  <c r="BR19" i="10"/>
  <c r="BI76" i="10"/>
  <c r="BI75" i="10"/>
  <c r="BI74" i="10"/>
  <c r="BI71" i="10"/>
  <c r="BJ71" i="10" s="1"/>
  <c r="BI70" i="10"/>
  <c r="BI69" i="10"/>
  <c r="BI66" i="10"/>
  <c r="BI65" i="10"/>
  <c r="BJ65" i="10" s="1"/>
  <c r="BI64" i="10"/>
  <c r="BI61" i="10"/>
  <c r="BI60" i="10"/>
  <c r="BI59" i="10"/>
  <c r="BJ59" i="10" s="1"/>
  <c r="BI56" i="10"/>
  <c r="BI55" i="10"/>
  <c r="BI54" i="10"/>
  <c r="BI51" i="10"/>
  <c r="BJ51" i="10" s="1"/>
  <c r="BI50" i="10"/>
  <c r="BI49" i="10"/>
  <c r="BI46" i="10"/>
  <c r="BI45" i="10"/>
  <c r="BI44" i="10"/>
  <c r="BI41" i="10"/>
  <c r="BI40" i="10"/>
  <c r="BI39" i="10"/>
  <c r="BI36" i="10"/>
  <c r="BI35" i="10"/>
  <c r="BI34" i="10"/>
  <c r="BI31" i="10"/>
  <c r="BI30" i="10"/>
  <c r="BI29" i="10"/>
  <c r="BI26" i="10"/>
  <c r="BI25" i="10"/>
  <c r="BJ25" i="10" s="1"/>
  <c r="BI24" i="10"/>
  <c r="BI21" i="10"/>
  <c r="BI20" i="10"/>
  <c r="BI19" i="10"/>
  <c r="BJ19" i="10" s="1"/>
  <c r="AZ19" i="10"/>
  <c r="AZ76" i="10"/>
  <c r="AZ75" i="10"/>
  <c r="AZ74" i="10"/>
  <c r="BA74" i="10" s="1"/>
  <c r="BA77" i="10" s="1"/>
  <c r="AZ71" i="10"/>
  <c r="AZ70" i="10"/>
  <c r="AZ69" i="10"/>
  <c r="AZ66" i="10"/>
  <c r="BA66" i="10" s="1"/>
  <c r="AZ65" i="10"/>
  <c r="AZ64" i="10"/>
  <c r="AZ61" i="10"/>
  <c r="AZ60" i="10"/>
  <c r="BA60" i="10" s="1"/>
  <c r="AZ59" i="10"/>
  <c r="AZ56" i="10"/>
  <c r="AZ55" i="10"/>
  <c r="AZ54" i="10"/>
  <c r="BA54" i="10" s="1"/>
  <c r="AZ51" i="10"/>
  <c r="AZ50" i="10"/>
  <c r="AZ49" i="10"/>
  <c r="AZ46" i="10"/>
  <c r="AZ45" i="10"/>
  <c r="AZ44" i="10"/>
  <c r="AZ41" i="10"/>
  <c r="AZ40" i="10"/>
  <c r="AZ39" i="10"/>
  <c r="AZ36" i="10"/>
  <c r="AZ35" i="10"/>
  <c r="AZ34" i="10"/>
  <c r="AZ31" i="10"/>
  <c r="AZ30" i="10"/>
  <c r="AZ29" i="10"/>
  <c r="AZ26" i="10"/>
  <c r="BA26" i="10" s="1"/>
  <c r="AZ25" i="10"/>
  <c r="AZ24" i="10"/>
  <c r="AZ21" i="10"/>
  <c r="AZ20" i="10"/>
  <c r="BA20" i="10" s="1"/>
  <c r="AQ76" i="10"/>
  <c r="AQ75" i="10"/>
  <c r="AQ74" i="10"/>
  <c r="AQ71" i="10"/>
  <c r="AR71" i="10" s="1"/>
  <c r="AQ70" i="10"/>
  <c r="AQ69" i="10"/>
  <c r="AQ66" i="10"/>
  <c r="AQ65" i="10"/>
  <c r="AR65" i="10" s="1"/>
  <c r="AQ64" i="10"/>
  <c r="AQ61" i="10"/>
  <c r="AQ60" i="10"/>
  <c r="AQ59" i="10"/>
  <c r="AR59" i="10" s="1"/>
  <c r="AQ56" i="10"/>
  <c r="AQ55" i="10"/>
  <c r="AQ54" i="10"/>
  <c r="AQ51" i="10"/>
  <c r="AR51" i="10" s="1"/>
  <c r="AQ50" i="10"/>
  <c r="AQ49" i="10"/>
  <c r="AQ46" i="10"/>
  <c r="AQ45" i="10"/>
  <c r="AR45" i="10" s="1"/>
  <c r="AQ44" i="10"/>
  <c r="AQ41" i="10"/>
  <c r="AQ40" i="10"/>
  <c r="AQ39" i="10"/>
  <c r="AR39" i="10" s="1"/>
  <c r="AQ36" i="10"/>
  <c r="AQ35" i="10"/>
  <c r="AQ34" i="10"/>
  <c r="AQ31" i="10"/>
  <c r="AR31" i="10" s="1"/>
  <c r="AQ30" i="10"/>
  <c r="AQ29" i="10"/>
  <c r="AQ26" i="10"/>
  <c r="AQ25" i="10"/>
  <c r="AQ24" i="10"/>
  <c r="AQ21" i="10"/>
  <c r="AQ20" i="10"/>
  <c r="AQ19" i="10"/>
  <c r="AH76" i="10"/>
  <c r="AH75" i="10"/>
  <c r="AH74" i="10"/>
  <c r="AH71" i="10"/>
  <c r="AI71" i="10" s="1"/>
  <c r="AH70" i="10"/>
  <c r="AH69" i="10"/>
  <c r="AH66" i="10"/>
  <c r="AH65" i="10"/>
  <c r="AH64" i="10"/>
  <c r="AH61" i="10"/>
  <c r="AH60" i="10"/>
  <c r="AH59" i="10"/>
  <c r="AH56" i="10"/>
  <c r="AH55" i="10"/>
  <c r="AH54" i="10"/>
  <c r="AH51" i="10"/>
  <c r="AH50" i="10"/>
  <c r="AH49" i="10"/>
  <c r="AH46" i="10"/>
  <c r="AH45" i="10"/>
  <c r="AI45" i="10" s="1"/>
  <c r="AH44" i="10"/>
  <c r="AH41" i="10"/>
  <c r="AH40" i="10"/>
  <c r="AH39" i="10"/>
  <c r="AI39" i="10" s="1"/>
  <c r="AI42" i="10" s="1"/>
  <c r="AH36" i="10"/>
  <c r="AH35" i="10"/>
  <c r="AH34" i="10"/>
  <c r="AH31" i="10"/>
  <c r="AI31" i="10" s="1"/>
  <c r="AH30" i="10"/>
  <c r="AH29" i="10"/>
  <c r="AH26" i="10"/>
  <c r="AH25" i="10"/>
  <c r="AI25" i="10" s="1"/>
  <c r="AH24" i="10"/>
  <c r="AH21" i="10"/>
  <c r="AH20" i="10"/>
  <c r="AH19" i="10"/>
  <c r="AI19" i="10" s="1"/>
  <c r="Y59" i="10"/>
  <c r="Y56" i="10"/>
  <c r="Y55" i="10"/>
  <c r="Y54" i="10"/>
  <c r="Z54" i="10" s="1"/>
  <c r="Z57" i="10" s="1"/>
  <c r="Y51" i="10"/>
  <c r="Y50" i="10"/>
  <c r="Y49" i="10"/>
  <c r="Y46" i="10"/>
  <c r="Z46" i="10" s="1"/>
  <c r="Y45" i="10"/>
  <c r="Y44" i="10"/>
  <c r="Y41" i="10"/>
  <c r="Y40" i="10"/>
  <c r="Z40" i="10" s="1"/>
  <c r="Y39" i="10"/>
  <c r="Y36" i="10"/>
  <c r="Y35" i="10"/>
  <c r="Y34" i="10"/>
  <c r="Z34" i="10" s="1"/>
  <c r="Y31" i="10"/>
  <c r="Y30" i="10"/>
  <c r="Y29" i="10"/>
  <c r="Y26" i="10"/>
  <c r="Z26" i="10" s="1"/>
  <c r="Y25" i="10"/>
  <c r="Y24" i="10"/>
  <c r="Y21" i="10"/>
  <c r="Y20" i="10"/>
  <c r="Z20" i="10" s="1"/>
  <c r="Y19" i="10"/>
  <c r="Y76" i="10"/>
  <c r="Y75" i="10"/>
  <c r="Y74" i="10"/>
  <c r="Y71" i="10"/>
  <c r="Y70" i="10"/>
  <c r="Y69" i="10"/>
  <c r="Y66" i="10"/>
  <c r="Z66" i="10" s="1"/>
  <c r="Y65" i="10"/>
  <c r="Y64" i="10"/>
  <c r="Y61" i="10"/>
  <c r="Y60" i="10"/>
  <c r="Z60" i="10" s="1"/>
  <c r="P75" i="10"/>
  <c r="P76" i="10"/>
  <c r="P74" i="10"/>
  <c r="P70" i="10"/>
  <c r="P71" i="10"/>
  <c r="P69" i="10"/>
  <c r="P65" i="10"/>
  <c r="P66" i="10"/>
  <c r="P64" i="10"/>
  <c r="P60" i="10"/>
  <c r="P61" i="10"/>
  <c r="P59" i="10"/>
  <c r="P55" i="10"/>
  <c r="P56" i="10"/>
  <c r="P54" i="10"/>
  <c r="P50" i="10"/>
  <c r="P51" i="10"/>
  <c r="P49" i="10"/>
  <c r="P45" i="10"/>
  <c r="P46" i="10"/>
  <c r="P44" i="10"/>
  <c r="P40" i="10"/>
  <c r="P41" i="10"/>
  <c r="P39" i="10"/>
  <c r="P35" i="10"/>
  <c r="P36" i="10"/>
  <c r="P34" i="10"/>
  <c r="P30" i="10"/>
  <c r="P31" i="10"/>
  <c r="P29" i="10"/>
  <c r="P25" i="10"/>
  <c r="P26" i="10"/>
  <c r="P24" i="10"/>
  <c r="P20" i="10"/>
  <c r="P21" i="10"/>
  <c r="P19" i="10"/>
  <c r="DC76" i="10"/>
  <c r="DA76" i="10"/>
  <c r="DC75" i="10"/>
  <c r="DA75" i="10"/>
  <c r="DC74" i="10"/>
  <c r="DA74" i="10"/>
  <c r="DA77" i="10" s="1"/>
  <c r="DA71" i="10"/>
  <c r="DC70" i="10"/>
  <c r="DA70" i="10"/>
  <c r="DC69" i="10"/>
  <c r="DA69" i="10"/>
  <c r="DA72" i="10" s="1"/>
  <c r="DA67" i="10"/>
  <c r="DC66" i="10"/>
  <c r="DA66" i="10"/>
  <c r="DA65" i="10"/>
  <c r="DC64" i="10"/>
  <c r="DA64" i="10"/>
  <c r="DC61" i="10"/>
  <c r="DA61" i="10"/>
  <c r="DC60" i="10"/>
  <c r="DA60" i="10"/>
  <c r="DA59" i="10"/>
  <c r="DA62" i="10" s="1"/>
  <c r="DC56" i="10"/>
  <c r="DA56" i="10"/>
  <c r="DC55" i="10"/>
  <c r="DA55" i="10"/>
  <c r="DC54" i="10"/>
  <c r="DA54" i="10"/>
  <c r="DA57" i="10" s="1"/>
  <c r="DA51" i="10"/>
  <c r="DC50" i="10"/>
  <c r="DA50" i="10"/>
  <c r="DC49" i="10"/>
  <c r="DA49" i="10"/>
  <c r="DA52" i="10" s="1"/>
  <c r="DA47" i="10"/>
  <c r="DA46" i="10"/>
  <c r="DA45" i="10"/>
  <c r="DC44" i="10"/>
  <c r="DA44" i="10"/>
  <c r="DC41" i="10"/>
  <c r="DA41" i="10"/>
  <c r="DA40" i="10"/>
  <c r="DA39" i="10"/>
  <c r="DA42" i="10" s="1"/>
  <c r="DC36" i="10"/>
  <c r="DA36" i="10"/>
  <c r="DC35" i="10"/>
  <c r="DA35" i="10"/>
  <c r="DA34" i="10"/>
  <c r="DA37" i="10" s="1"/>
  <c r="DA31" i="10"/>
  <c r="DC30" i="10"/>
  <c r="DA30" i="10"/>
  <c r="DC29" i="10"/>
  <c r="DA29" i="10"/>
  <c r="DA32" i="10" s="1"/>
  <c r="DA27" i="10"/>
  <c r="DA26" i="10"/>
  <c r="DC25" i="10"/>
  <c r="DA25" i="10"/>
  <c r="DC24" i="10"/>
  <c r="DA24" i="10"/>
  <c r="DC21" i="10"/>
  <c r="DA21" i="10"/>
  <c r="DA20" i="10"/>
  <c r="DC19" i="10"/>
  <c r="DA19" i="10"/>
  <c r="DA22" i="10" s="1"/>
  <c r="CT76" i="10"/>
  <c r="CR76" i="10"/>
  <c r="CT75" i="10"/>
  <c r="CR75" i="10"/>
  <c r="CT74" i="10"/>
  <c r="CT77" i="10" s="1"/>
  <c r="CR74" i="10"/>
  <c r="CR77" i="10" s="1"/>
  <c r="CR71" i="10"/>
  <c r="CT70" i="10"/>
  <c r="CR70" i="10"/>
  <c r="CT69" i="10"/>
  <c r="CR69" i="10"/>
  <c r="CR72" i="10" s="1"/>
  <c r="CR67" i="10"/>
  <c r="CT66" i="10"/>
  <c r="CR66" i="10"/>
  <c r="CR65" i="10"/>
  <c r="CT64" i="10"/>
  <c r="CR64" i="10"/>
  <c r="CT61" i="10"/>
  <c r="CR61" i="10"/>
  <c r="CT60" i="10"/>
  <c r="CR60" i="10"/>
  <c r="CR59" i="10"/>
  <c r="CR62" i="10" s="1"/>
  <c r="CT56" i="10"/>
  <c r="CR56" i="10"/>
  <c r="CT55" i="10"/>
  <c r="CR55" i="10"/>
  <c r="CT54" i="10"/>
  <c r="CR54" i="10"/>
  <c r="CR57" i="10" s="1"/>
  <c r="CR51" i="10"/>
  <c r="CT50" i="10"/>
  <c r="CR50" i="10"/>
  <c r="CT49" i="10"/>
  <c r="CR49" i="10"/>
  <c r="CR52" i="10" s="1"/>
  <c r="CR47" i="10"/>
  <c r="CT46" i="10"/>
  <c r="CR46" i="10"/>
  <c r="CT45" i="10"/>
  <c r="CR45" i="10"/>
  <c r="CT44" i="10"/>
  <c r="CR44" i="10"/>
  <c r="CT41" i="10"/>
  <c r="CR41" i="10"/>
  <c r="CT40" i="10"/>
  <c r="CR40" i="10"/>
  <c r="CT39" i="10"/>
  <c r="CT42" i="10" s="1"/>
  <c r="CR39" i="10"/>
  <c r="CR42" i="10" s="1"/>
  <c r="CT36" i="10"/>
  <c r="CR36" i="10"/>
  <c r="CT35" i="10"/>
  <c r="CR35" i="10"/>
  <c r="CT34" i="10"/>
  <c r="CR34" i="10"/>
  <c r="CR37" i="10" s="1"/>
  <c r="CT31" i="10"/>
  <c r="CR31" i="10"/>
  <c r="CT30" i="10"/>
  <c r="CR30" i="10"/>
  <c r="CT29" i="10"/>
  <c r="CR29" i="10"/>
  <c r="CR32" i="10" s="1"/>
  <c r="CR27" i="10"/>
  <c r="CT26" i="10"/>
  <c r="CR26" i="10"/>
  <c r="CR25" i="10"/>
  <c r="CT24" i="10"/>
  <c r="CR24" i="10"/>
  <c r="CT21" i="10"/>
  <c r="CR21" i="10"/>
  <c r="CT20" i="10"/>
  <c r="CR20" i="10"/>
  <c r="CR19" i="10"/>
  <c r="CR22" i="10" s="1"/>
  <c r="CI77" i="10"/>
  <c r="CK76" i="10"/>
  <c r="CI76" i="10"/>
  <c r="CK75" i="10"/>
  <c r="CI75" i="10"/>
  <c r="CK74" i="10"/>
  <c r="CI74" i="10"/>
  <c r="CI71" i="10"/>
  <c r="CK70" i="10"/>
  <c r="CI70" i="10"/>
  <c r="CK69" i="10"/>
  <c r="CI69" i="10"/>
  <c r="CI72" i="10" s="1"/>
  <c r="CK66" i="10"/>
  <c r="CI66" i="10"/>
  <c r="CI65" i="10"/>
  <c r="CI67" i="10" s="1"/>
  <c r="CK64" i="10"/>
  <c r="CI64" i="10"/>
  <c r="CK61" i="10"/>
  <c r="CI61" i="10"/>
  <c r="CK60" i="10"/>
  <c r="CI60" i="10"/>
  <c r="CI59" i="10"/>
  <c r="CI62" i="10" s="1"/>
  <c r="CI57" i="10"/>
  <c r="CK56" i="10"/>
  <c r="CI56" i="10"/>
  <c r="CK55" i="10"/>
  <c r="CI55" i="10"/>
  <c r="CK54" i="10"/>
  <c r="CI54" i="10"/>
  <c r="CI51" i="10"/>
  <c r="CK50" i="10"/>
  <c r="CI50" i="10"/>
  <c r="CI49" i="10"/>
  <c r="CI52" i="10" s="1"/>
  <c r="CK46" i="10"/>
  <c r="CI46" i="10"/>
  <c r="CI45" i="10"/>
  <c r="CI47" i="10" s="1"/>
  <c r="CK44" i="10"/>
  <c r="CI44" i="10"/>
  <c r="CK41" i="10"/>
  <c r="CI41" i="10"/>
  <c r="CK40" i="10"/>
  <c r="CI40" i="10"/>
  <c r="CI39" i="10"/>
  <c r="CI42" i="10" s="1"/>
  <c r="CI37" i="10"/>
  <c r="CK36" i="10"/>
  <c r="CI36" i="10"/>
  <c r="CK35" i="10"/>
  <c r="CI35" i="10"/>
  <c r="CK34" i="10"/>
  <c r="CI34" i="10"/>
  <c r="CI31" i="10"/>
  <c r="CK30" i="10"/>
  <c r="CI30" i="10"/>
  <c r="CK29" i="10"/>
  <c r="CI29" i="10"/>
  <c r="CI32" i="10" s="1"/>
  <c r="CK26" i="10"/>
  <c r="CI26" i="10"/>
  <c r="CI25" i="10"/>
  <c r="CI27" i="10" s="1"/>
  <c r="CK24" i="10"/>
  <c r="CI24" i="10"/>
  <c r="CK21" i="10"/>
  <c r="CI21" i="10"/>
  <c r="CK20" i="10"/>
  <c r="CI20" i="10"/>
  <c r="CI19" i="10"/>
  <c r="CI22" i="10" s="1"/>
  <c r="CB76" i="10"/>
  <c r="BZ76" i="10"/>
  <c r="CB75" i="10"/>
  <c r="BZ75" i="10"/>
  <c r="CB74" i="10"/>
  <c r="BZ74" i="10"/>
  <c r="BZ77" i="10" s="1"/>
  <c r="CB71" i="10"/>
  <c r="BZ71" i="10"/>
  <c r="CB70" i="10"/>
  <c r="BZ70" i="10"/>
  <c r="CB69" i="10"/>
  <c r="CB72" i="10" s="1"/>
  <c r="BZ69" i="10"/>
  <c r="BZ72" i="10" s="1"/>
  <c r="BZ67" i="10"/>
  <c r="CB66" i="10"/>
  <c r="BZ66" i="10"/>
  <c r="BZ65" i="10"/>
  <c r="CB64" i="10"/>
  <c r="BZ64" i="10"/>
  <c r="CB61" i="10"/>
  <c r="BZ61" i="10"/>
  <c r="CB60" i="10"/>
  <c r="BZ60" i="10"/>
  <c r="BZ59" i="10"/>
  <c r="BZ62" i="10" s="1"/>
  <c r="CB56" i="10"/>
  <c r="BZ56" i="10"/>
  <c r="CB55" i="10"/>
  <c r="BZ55" i="10"/>
  <c r="CB54" i="10"/>
  <c r="BZ54" i="10"/>
  <c r="BZ57" i="10" s="1"/>
  <c r="BZ51" i="10"/>
  <c r="CB50" i="10"/>
  <c r="BZ50" i="10"/>
  <c r="CB49" i="10"/>
  <c r="BZ49" i="10"/>
  <c r="BZ52" i="10" s="1"/>
  <c r="BZ47" i="10"/>
  <c r="CB46" i="10"/>
  <c r="BZ46" i="10"/>
  <c r="BZ45" i="10"/>
  <c r="CB44" i="10"/>
  <c r="BZ44" i="10"/>
  <c r="CB41" i="10"/>
  <c r="BZ41" i="10"/>
  <c r="CB40" i="10"/>
  <c r="BZ40" i="10"/>
  <c r="BZ39" i="10"/>
  <c r="BZ42" i="10" s="1"/>
  <c r="CB36" i="10"/>
  <c r="BZ36" i="10"/>
  <c r="CB35" i="10"/>
  <c r="BZ35" i="10"/>
  <c r="CB34" i="10"/>
  <c r="BZ34" i="10"/>
  <c r="BZ37" i="10" s="1"/>
  <c r="BZ31" i="10"/>
  <c r="CB30" i="10"/>
  <c r="BZ30" i="10"/>
  <c r="CB29" i="10"/>
  <c r="BZ29" i="10"/>
  <c r="BZ32" i="10" s="1"/>
  <c r="BZ27" i="10"/>
  <c r="CB26" i="10"/>
  <c r="BZ26" i="10"/>
  <c r="BZ25" i="10"/>
  <c r="CB24" i="10"/>
  <c r="BZ24" i="10"/>
  <c r="CB21" i="10"/>
  <c r="BZ21" i="10"/>
  <c r="CB20" i="10"/>
  <c r="BZ20" i="10"/>
  <c r="BZ19" i="10"/>
  <c r="BZ22" i="10" s="1"/>
  <c r="BS76" i="10"/>
  <c r="BQ76" i="10"/>
  <c r="BS75" i="10"/>
  <c r="BQ75" i="10"/>
  <c r="BS74" i="10"/>
  <c r="BQ74" i="10"/>
  <c r="BQ77" i="10" s="1"/>
  <c r="BQ71" i="10"/>
  <c r="BS70" i="10"/>
  <c r="BQ70" i="10"/>
  <c r="BS69" i="10"/>
  <c r="BQ69" i="10"/>
  <c r="BQ72" i="10" s="1"/>
  <c r="BQ67" i="10"/>
  <c r="BS66" i="10"/>
  <c r="BQ66" i="10"/>
  <c r="BQ65" i="10"/>
  <c r="BS64" i="10"/>
  <c r="BQ64" i="10"/>
  <c r="BS61" i="10"/>
  <c r="BQ61" i="10"/>
  <c r="BS60" i="10"/>
  <c r="BQ60" i="10"/>
  <c r="BQ59" i="10"/>
  <c r="BQ62" i="10" s="1"/>
  <c r="BS56" i="10"/>
  <c r="BQ56" i="10"/>
  <c r="BS55" i="10"/>
  <c r="BQ55" i="10"/>
  <c r="BS54" i="10"/>
  <c r="BQ54" i="10"/>
  <c r="BQ57" i="10" s="1"/>
  <c r="BQ51" i="10"/>
  <c r="BS50" i="10"/>
  <c r="BQ50" i="10"/>
  <c r="BS49" i="10"/>
  <c r="BQ49" i="10"/>
  <c r="BQ52" i="10" s="1"/>
  <c r="BQ47" i="10"/>
  <c r="BS46" i="10"/>
  <c r="BQ46" i="10"/>
  <c r="BQ45" i="10"/>
  <c r="BS44" i="10"/>
  <c r="BQ44" i="10"/>
  <c r="BS41" i="10"/>
  <c r="BQ41" i="10"/>
  <c r="BS40" i="10"/>
  <c r="BQ40" i="10"/>
  <c r="BQ39" i="10"/>
  <c r="BQ42" i="10" s="1"/>
  <c r="BS36" i="10"/>
  <c r="BQ36" i="10"/>
  <c r="BS35" i="10"/>
  <c r="BQ35" i="10"/>
  <c r="BS34" i="10"/>
  <c r="BQ34" i="10"/>
  <c r="BQ37" i="10" s="1"/>
  <c r="BQ31" i="10"/>
  <c r="BS30" i="10"/>
  <c r="BQ30" i="10"/>
  <c r="BS29" i="10"/>
  <c r="BQ29" i="10"/>
  <c r="BQ32" i="10" s="1"/>
  <c r="BQ27" i="10"/>
  <c r="BS26" i="10"/>
  <c r="BQ26" i="10"/>
  <c r="BS25" i="10"/>
  <c r="BQ25" i="10"/>
  <c r="BS24" i="10"/>
  <c r="BQ24" i="10"/>
  <c r="BS21" i="10"/>
  <c r="BQ21" i="10"/>
  <c r="BS20" i="10"/>
  <c r="BQ20" i="10"/>
  <c r="BS19" i="10"/>
  <c r="BS22" i="10" s="1"/>
  <c r="BQ19" i="10"/>
  <c r="BQ22" i="10" s="1"/>
  <c r="BJ76" i="10"/>
  <c r="BH76" i="10"/>
  <c r="BJ75" i="10"/>
  <c r="BH75" i="10"/>
  <c r="BJ74" i="10"/>
  <c r="BH74" i="10"/>
  <c r="BH77" i="10" s="1"/>
  <c r="BH71" i="10"/>
  <c r="BJ70" i="10"/>
  <c r="BH70" i="10"/>
  <c r="BJ69" i="10"/>
  <c r="BH69" i="10"/>
  <c r="BH72" i="10" s="1"/>
  <c r="BH67" i="10"/>
  <c r="BJ66" i="10"/>
  <c r="BH66" i="10"/>
  <c r="BH65" i="10"/>
  <c r="BJ64" i="10"/>
  <c r="BH64" i="10"/>
  <c r="BJ61" i="10"/>
  <c r="BH61" i="10"/>
  <c r="BJ60" i="10"/>
  <c r="BH60" i="10"/>
  <c r="BH59" i="10"/>
  <c r="BH62" i="10" s="1"/>
  <c r="BJ56" i="10"/>
  <c r="BH56" i="10"/>
  <c r="BJ55" i="10"/>
  <c r="BH55" i="10"/>
  <c r="BJ54" i="10"/>
  <c r="BJ57" i="10" s="1"/>
  <c r="BH54" i="10"/>
  <c r="BH57" i="10" s="1"/>
  <c r="BH51" i="10"/>
  <c r="BJ50" i="10"/>
  <c r="BH50" i="10"/>
  <c r="BJ49" i="10"/>
  <c r="BH49" i="10"/>
  <c r="BH52" i="10" s="1"/>
  <c r="BH47" i="10"/>
  <c r="BJ46" i="10"/>
  <c r="BH46" i="10"/>
  <c r="BJ45" i="10"/>
  <c r="BH45" i="10"/>
  <c r="BJ44" i="10"/>
  <c r="BH44" i="10"/>
  <c r="BJ41" i="10"/>
  <c r="BH41" i="10"/>
  <c r="BJ40" i="10"/>
  <c r="BH40" i="10"/>
  <c r="BJ39" i="10"/>
  <c r="BH39" i="10"/>
  <c r="BH42" i="10" s="1"/>
  <c r="BJ36" i="10"/>
  <c r="BH36" i="10"/>
  <c r="BJ35" i="10"/>
  <c r="BH35" i="10"/>
  <c r="BJ34" i="10"/>
  <c r="BH34" i="10"/>
  <c r="BH37" i="10" s="1"/>
  <c r="BJ31" i="10"/>
  <c r="BH31" i="10"/>
  <c r="BJ30" i="10"/>
  <c r="BH30" i="10"/>
  <c r="BH32" i="10" s="1"/>
  <c r="BJ29" i="10"/>
  <c r="BJ32" i="10" s="1"/>
  <c r="BH29" i="10"/>
  <c r="BH27" i="10"/>
  <c r="BJ26" i="10"/>
  <c r="BH26" i="10"/>
  <c r="BH25" i="10"/>
  <c r="BJ24" i="10"/>
  <c r="BH24" i="10"/>
  <c r="BJ21" i="10"/>
  <c r="BH21" i="10"/>
  <c r="BJ20" i="10"/>
  <c r="BH20" i="10"/>
  <c r="BH19" i="10"/>
  <c r="BH22" i="10" s="1"/>
  <c r="BA76" i="10"/>
  <c r="AY76" i="10"/>
  <c r="BA75" i="10"/>
  <c r="AY75" i="10"/>
  <c r="AY74" i="10"/>
  <c r="AY77" i="10" s="1"/>
  <c r="BA71" i="10"/>
  <c r="AY71" i="10"/>
  <c r="BA70" i="10"/>
  <c r="AY70" i="10"/>
  <c r="BA69" i="10"/>
  <c r="AY69" i="10"/>
  <c r="AY72" i="10" s="1"/>
  <c r="AY67" i="10"/>
  <c r="AY66" i="10"/>
  <c r="BA65" i="10"/>
  <c r="AY65" i="10"/>
  <c r="BA64" i="10"/>
  <c r="AY64" i="10"/>
  <c r="BA61" i="10"/>
  <c r="AY61" i="10"/>
  <c r="AY60" i="10"/>
  <c r="BA59" i="10"/>
  <c r="AY59" i="10"/>
  <c r="AY62" i="10" s="1"/>
  <c r="BA56" i="10"/>
  <c r="AY56" i="10"/>
  <c r="BA55" i="10"/>
  <c r="AY55" i="10"/>
  <c r="AY54" i="10"/>
  <c r="AY57" i="10" s="1"/>
  <c r="BA51" i="10"/>
  <c r="AY51" i="10"/>
  <c r="BA50" i="10"/>
  <c r="AY50" i="10"/>
  <c r="BA49" i="10"/>
  <c r="BA52" i="10" s="1"/>
  <c r="AY49" i="10"/>
  <c r="AY52" i="10" s="1"/>
  <c r="AY47" i="10"/>
  <c r="BA46" i="10"/>
  <c r="AY46" i="10"/>
  <c r="BA45" i="10"/>
  <c r="AY45" i="10"/>
  <c r="BA44" i="10"/>
  <c r="AY44" i="10"/>
  <c r="BA41" i="10"/>
  <c r="AY41" i="10"/>
  <c r="BA40" i="10"/>
  <c r="AY40" i="10"/>
  <c r="BA39" i="10"/>
  <c r="AY39" i="10"/>
  <c r="AY42" i="10" s="1"/>
  <c r="BA36" i="10"/>
  <c r="AY36" i="10"/>
  <c r="BA35" i="10"/>
  <c r="AY35" i="10"/>
  <c r="BA34" i="10"/>
  <c r="AY34" i="10"/>
  <c r="AY37" i="10" s="1"/>
  <c r="BA31" i="10"/>
  <c r="AY31" i="10"/>
  <c r="BA30" i="10"/>
  <c r="AY30" i="10"/>
  <c r="BA29" i="10"/>
  <c r="AY29" i="10"/>
  <c r="AY32" i="10" s="1"/>
  <c r="AY27" i="10"/>
  <c r="AY26" i="10"/>
  <c r="BA25" i="10"/>
  <c r="AY25" i="10"/>
  <c r="BA24" i="10"/>
  <c r="AY24" i="10"/>
  <c r="BA21" i="10"/>
  <c r="AY21" i="10"/>
  <c r="AY20" i="10"/>
  <c r="BA19" i="10"/>
  <c r="AY19" i="10"/>
  <c r="AY22" i="10" s="1"/>
  <c r="AR76" i="10"/>
  <c r="AP76" i="10"/>
  <c r="AR75" i="10"/>
  <c r="AP75" i="10"/>
  <c r="AR74" i="10"/>
  <c r="AP74" i="10"/>
  <c r="AP77" i="10" s="1"/>
  <c r="AP71" i="10"/>
  <c r="AR70" i="10"/>
  <c r="AP70" i="10"/>
  <c r="AR69" i="10"/>
  <c r="AP69" i="10"/>
  <c r="AP72" i="10" s="1"/>
  <c r="AP67" i="10"/>
  <c r="AR66" i="10"/>
  <c r="AP66" i="10"/>
  <c r="AP65" i="10"/>
  <c r="AR64" i="10"/>
  <c r="AP64" i="10"/>
  <c r="AR61" i="10"/>
  <c r="AP61" i="10"/>
  <c r="AR60" i="10"/>
  <c r="AP60" i="10"/>
  <c r="AP59" i="10"/>
  <c r="AP62" i="10" s="1"/>
  <c r="AR56" i="10"/>
  <c r="AP56" i="10"/>
  <c r="AR55" i="10"/>
  <c r="AP55" i="10"/>
  <c r="AR54" i="10"/>
  <c r="AR57" i="10" s="1"/>
  <c r="AP54" i="10"/>
  <c r="AP57" i="10" s="1"/>
  <c r="AP51" i="10"/>
  <c r="AR50" i="10"/>
  <c r="AP50" i="10"/>
  <c r="AR49" i="10"/>
  <c r="AP49" i="10"/>
  <c r="AP52" i="10" s="1"/>
  <c r="AP47" i="10"/>
  <c r="AR46" i="10"/>
  <c r="AP46" i="10"/>
  <c r="AP45" i="10"/>
  <c r="AR44" i="10"/>
  <c r="AP44" i="10"/>
  <c r="AR41" i="10"/>
  <c r="AP41" i="10"/>
  <c r="AR40" i="10"/>
  <c r="AP40" i="10"/>
  <c r="AP39" i="10"/>
  <c r="AP42" i="10" s="1"/>
  <c r="AR36" i="10"/>
  <c r="AP36" i="10"/>
  <c r="AR35" i="10"/>
  <c r="AP35" i="10"/>
  <c r="AR34" i="10"/>
  <c r="AR37" i="10" s="1"/>
  <c r="AP34" i="10"/>
  <c r="AP37" i="10" s="1"/>
  <c r="AP31" i="10"/>
  <c r="AR30" i="10"/>
  <c r="AP30" i="10"/>
  <c r="AR29" i="10"/>
  <c r="AP29" i="10"/>
  <c r="AP32" i="10" s="1"/>
  <c r="AP27" i="10"/>
  <c r="AR26" i="10"/>
  <c r="AP26" i="10"/>
  <c r="AR25" i="10"/>
  <c r="AP25" i="10"/>
  <c r="AR24" i="10"/>
  <c r="AP24" i="10"/>
  <c r="AR21" i="10"/>
  <c r="AP21" i="10"/>
  <c r="AR20" i="10"/>
  <c r="AP20" i="10"/>
  <c r="AR19" i="10"/>
  <c r="AP19" i="10"/>
  <c r="AP22" i="10" s="1"/>
  <c r="AI76" i="10"/>
  <c r="AG76" i="10"/>
  <c r="AI75" i="10"/>
  <c r="AG75" i="10"/>
  <c r="AI74" i="10"/>
  <c r="AG74" i="10"/>
  <c r="AG77" i="10" s="1"/>
  <c r="AG71" i="10"/>
  <c r="AI70" i="10"/>
  <c r="AG70" i="10"/>
  <c r="AI69" i="10"/>
  <c r="AG69" i="10"/>
  <c r="AG72" i="10" s="1"/>
  <c r="AG67" i="10"/>
  <c r="AI66" i="10"/>
  <c r="AG66" i="10"/>
  <c r="AI65" i="10"/>
  <c r="AG65" i="10"/>
  <c r="AI64" i="10"/>
  <c r="AG64" i="10"/>
  <c r="AI61" i="10"/>
  <c r="AG61" i="10"/>
  <c r="AI60" i="10"/>
  <c r="AG60" i="10"/>
  <c r="AI59" i="10"/>
  <c r="AG59" i="10"/>
  <c r="AG62" i="10" s="1"/>
  <c r="AI56" i="10"/>
  <c r="AG56" i="10"/>
  <c r="AI55" i="10"/>
  <c r="AG55" i="10"/>
  <c r="AI54" i="10"/>
  <c r="AG54" i="10"/>
  <c r="AG57" i="10" s="1"/>
  <c r="AI51" i="10"/>
  <c r="AG51" i="10"/>
  <c r="AI50" i="10"/>
  <c r="AG50" i="10"/>
  <c r="AI49" i="10"/>
  <c r="AI52" i="10" s="1"/>
  <c r="AG49" i="10"/>
  <c r="AG52" i="10" s="1"/>
  <c r="AG47" i="10"/>
  <c r="AI46" i="10"/>
  <c r="AG46" i="10"/>
  <c r="AG45" i="10"/>
  <c r="AI44" i="10"/>
  <c r="AG44" i="10"/>
  <c r="AI41" i="10"/>
  <c r="AG41" i="10"/>
  <c r="AI40" i="10"/>
  <c r="AG40" i="10"/>
  <c r="AG39" i="10"/>
  <c r="AG42" i="10" s="1"/>
  <c r="AI36" i="10"/>
  <c r="AG36" i="10"/>
  <c r="AI35" i="10"/>
  <c r="AG35" i="10"/>
  <c r="AI34" i="10"/>
  <c r="AG34" i="10"/>
  <c r="AG37" i="10" s="1"/>
  <c r="AG31" i="10"/>
  <c r="AI30" i="10"/>
  <c r="AG30" i="10"/>
  <c r="AI29" i="10"/>
  <c r="AG29" i="10"/>
  <c r="AG32" i="10" s="1"/>
  <c r="AG27" i="10"/>
  <c r="AI26" i="10"/>
  <c r="AG26" i="10"/>
  <c r="AG25" i="10"/>
  <c r="AI24" i="10"/>
  <c r="AG24" i="10"/>
  <c r="AI21" i="10"/>
  <c r="AG21" i="10"/>
  <c r="AI20" i="10"/>
  <c r="AG20" i="10"/>
  <c r="AG19" i="10"/>
  <c r="AG22" i="10" s="1"/>
  <c r="BE7" i="7" s="1"/>
  <c r="Z76" i="10"/>
  <c r="X76" i="10"/>
  <c r="Z75" i="10"/>
  <c r="X75" i="10"/>
  <c r="Z74" i="10"/>
  <c r="X74" i="10"/>
  <c r="X77" i="10" s="1"/>
  <c r="Z71" i="10"/>
  <c r="X71" i="10"/>
  <c r="Z70" i="10"/>
  <c r="X70" i="10"/>
  <c r="Z69" i="10"/>
  <c r="X69" i="10"/>
  <c r="X72" i="10" s="1"/>
  <c r="X67" i="10"/>
  <c r="X66" i="10"/>
  <c r="Z65" i="10"/>
  <c r="X65" i="10"/>
  <c r="Z64" i="10"/>
  <c r="X64" i="10"/>
  <c r="Z61" i="10"/>
  <c r="X61" i="10"/>
  <c r="X60" i="10"/>
  <c r="Z59" i="10"/>
  <c r="X59" i="10"/>
  <c r="X62" i="10" s="1"/>
  <c r="Z56" i="10"/>
  <c r="X56" i="10"/>
  <c r="Z55" i="10"/>
  <c r="X55" i="10"/>
  <c r="X54" i="10"/>
  <c r="X57" i="10" s="1"/>
  <c r="Z51" i="10"/>
  <c r="X51" i="10"/>
  <c r="Z50" i="10"/>
  <c r="X50" i="10"/>
  <c r="Z49" i="10"/>
  <c r="X49" i="10"/>
  <c r="X52" i="10" s="1"/>
  <c r="X47" i="10"/>
  <c r="X46" i="10"/>
  <c r="Z45" i="10"/>
  <c r="X45" i="10"/>
  <c r="Z44" i="10"/>
  <c r="X44" i="10"/>
  <c r="Z41" i="10"/>
  <c r="X41" i="10"/>
  <c r="X40" i="10"/>
  <c r="Z39" i="10"/>
  <c r="X39" i="10"/>
  <c r="X42" i="10" s="1"/>
  <c r="Z36" i="10"/>
  <c r="X36" i="10"/>
  <c r="Z35" i="10"/>
  <c r="X35" i="10"/>
  <c r="X34" i="10"/>
  <c r="X37" i="10" s="1"/>
  <c r="Z31" i="10"/>
  <c r="X31" i="10"/>
  <c r="Z30" i="10"/>
  <c r="X30" i="10"/>
  <c r="Z29" i="10"/>
  <c r="Z32" i="10" s="1"/>
  <c r="X29" i="10"/>
  <c r="X32" i="10" s="1"/>
  <c r="X27" i="10"/>
  <c r="X26" i="10"/>
  <c r="Z25" i="10"/>
  <c r="X25" i="10"/>
  <c r="Z24" i="10"/>
  <c r="X24" i="10"/>
  <c r="Z21" i="10"/>
  <c r="X21" i="10"/>
  <c r="X20" i="10"/>
  <c r="Z19" i="10"/>
  <c r="X19" i="10"/>
  <c r="X22" i="10" s="1"/>
  <c r="Q76" i="10"/>
  <c r="O76" i="10"/>
  <c r="Q75" i="10"/>
  <c r="O75" i="10"/>
  <c r="Q74" i="10"/>
  <c r="O74" i="10"/>
  <c r="O77" i="10" s="1"/>
  <c r="Q71" i="10"/>
  <c r="O71" i="10"/>
  <c r="Q70" i="10"/>
  <c r="O70" i="10"/>
  <c r="Q69" i="10"/>
  <c r="O69" i="10"/>
  <c r="O72" i="10" s="1"/>
  <c r="O67" i="10"/>
  <c r="Q66" i="10"/>
  <c r="O66" i="10"/>
  <c r="Q65" i="10"/>
  <c r="O65" i="10"/>
  <c r="Q64" i="10"/>
  <c r="O64" i="10"/>
  <c r="Q61" i="10"/>
  <c r="O61" i="10"/>
  <c r="Q60" i="10"/>
  <c r="O60" i="10"/>
  <c r="Q59" i="10"/>
  <c r="Q62" i="10" s="1"/>
  <c r="O59" i="10"/>
  <c r="O62" i="10" s="1"/>
  <c r="Q56" i="10"/>
  <c r="O56" i="10"/>
  <c r="Q55" i="10"/>
  <c r="O55" i="10"/>
  <c r="Q54" i="10"/>
  <c r="O54" i="10"/>
  <c r="O57" i="10" s="1"/>
  <c r="Q51" i="10"/>
  <c r="O51" i="10"/>
  <c r="Q50" i="10"/>
  <c r="O50" i="10"/>
  <c r="Q49" i="10"/>
  <c r="Q52" i="10" s="1"/>
  <c r="O49" i="10"/>
  <c r="O52" i="10" s="1"/>
  <c r="O47" i="10"/>
  <c r="Q46" i="10"/>
  <c r="O46" i="10"/>
  <c r="Q45" i="10"/>
  <c r="O45" i="10"/>
  <c r="Q44" i="10"/>
  <c r="O44" i="10"/>
  <c r="Q41" i="10"/>
  <c r="O41" i="10"/>
  <c r="Q40" i="10"/>
  <c r="O40" i="10"/>
  <c r="Q39" i="10"/>
  <c r="Q42" i="10" s="1"/>
  <c r="O39" i="10"/>
  <c r="O42" i="10" s="1"/>
  <c r="Q36" i="10"/>
  <c r="O36" i="10"/>
  <c r="Q35" i="10"/>
  <c r="O35" i="10"/>
  <c r="Q34" i="10"/>
  <c r="O34" i="10"/>
  <c r="O37" i="10" s="1"/>
  <c r="Q31" i="10"/>
  <c r="O31" i="10"/>
  <c r="Q30" i="10"/>
  <c r="O30" i="10"/>
  <c r="Q29" i="10"/>
  <c r="Q32" i="10" s="1"/>
  <c r="O29" i="10"/>
  <c r="O32" i="10" s="1"/>
  <c r="O27" i="10"/>
  <c r="Q26" i="10"/>
  <c r="O26" i="10"/>
  <c r="Q25" i="10"/>
  <c r="O25" i="10"/>
  <c r="Q24" i="10"/>
  <c r="O24" i="10"/>
  <c r="Q21" i="10"/>
  <c r="O21" i="10"/>
  <c r="Q20" i="10"/>
  <c r="O20" i="10"/>
  <c r="Q19" i="10"/>
  <c r="Q22" i="10" s="1"/>
  <c r="O19" i="10"/>
  <c r="O22" i="10" s="1"/>
  <c r="G25" i="10"/>
  <c r="G26" i="10"/>
  <c r="G24" i="10"/>
  <c r="G75" i="10"/>
  <c r="G76" i="10"/>
  <c r="G74" i="10"/>
  <c r="H74" i="10" s="1"/>
  <c r="G70" i="10"/>
  <c r="G71" i="10"/>
  <c r="G69" i="10"/>
  <c r="G65" i="10"/>
  <c r="G66" i="10"/>
  <c r="G64" i="10"/>
  <c r="H64" i="10" s="1"/>
  <c r="G60" i="10"/>
  <c r="G61" i="10"/>
  <c r="G59" i="10"/>
  <c r="G55" i="10"/>
  <c r="G56" i="10"/>
  <c r="G54" i="10"/>
  <c r="H54" i="10" s="1"/>
  <c r="G50" i="10"/>
  <c r="G51" i="10"/>
  <c r="G49" i="10"/>
  <c r="G45" i="10"/>
  <c r="G46" i="10"/>
  <c r="G44" i="10"/>
  <c r="H44" i="10" s="1"/>
  <c r="G40" i="10"/>
  <c r="G41" i="10"/>
  <c r="G39" i="10"/>
  <c r="G35" i="10"/>
  <c r="G36" i="10"/>
  <c r="G34" i="10"/>
  <c r="H34" i="10" s="1"/>
  <c r="G30" i="10"/>
  <c r="G31" i="10"/>
  <c r="G29" i="10"/>
  <c r="G20" i="10"/>
  <c r="G21" i="10"/>
  <c r="G19" i="10"/>
  <c r="H76" i="10"/>
  <c r="F76" i="10"/>
  <c r="H75" i="10"/>
  <c r="F75" i="10"/>
  <c r="F74" i="10"/>
  <c r="F77" i="10" s="1"/>
  <c r="H71" i="10"/>
  <c r="F71" i="10"/>
  <c r="H70" i="10"/>
  <c r="F70" i="10"/>
  <c r="H69" i="10"/>
  <c r="F69" i="10"/>
  <c r="F72" i="10" s="1"/>
  <c r="F67" i="10"/>
  <c r="H66" i="10"/>
  <c r="F66" i="10"/>
  <c r="H65" i="10"/>
  <c r="F65" i="10"/>
  <c r="F64" i="10"/>
  <c r="H61" i="10"/>
  <c r="F61" i="10"/>
  <c r="H60" i="10"/>
  <c r="F60" i="10"/>
  <c r="H59" i="10"/>
  <c r="F59" i="10"/>
  <c r="F62" i="10" s="1"/>
  <c r="H56" i="10"/>
  <c r="F56" i="10"/>
  <c r="H55" i="10"/>
  <c r="F55" i="10"/>
  <c r="F54" i="10"/>
  <c r="F57" i="10" s="1"/>
  <c r="F52" i="10"/>
  <c r="H51" i="10"/>
  <c r="F51" i="10"/>
  <c r="H50" i="10"/>
  <c r="F50" i="10"/>
  <c r="H49" i="10"/>
  <c r="F49" i="10"/>
  <c r="H46" i="10"/>
  <c r="F46" i="10"/>
  <c r="H45" i="10"/>
  <c r="F45" i="10"/>
  <c r="F44" i="10"/>
  <c r="F47" i="10" s="1"/>
  <c r="H41" i="10"/>
  <c r="F41" i="10"/>
  <c r="H40" i="10"/>
  <c r="F40" i="10"/>
  <c r="H39" i="10"/>
  <c r="F39" i="10"/>
  <c r="F42" i="10" s="1"/>
  <c r="F37" i="10"/>
  <c r="H36" i="10"/>
  <c r="F36" i="10"/>
  <c r="H35" i="10"/>
  <c r="F35" i="10"/>
  <c r="F34" i="10"/>
  <c r="CX16" i="10"/>
  <c r="CX15" i="10"/>
  <c r="CX14" i="10"/>
  <c r="CX11" i="10"/>
  <c r="CX10" i="10"/>
  <c r="CX9" i="10"/>
  <c r="CX6" i="10"/>
  <c r="CX5" i="10"/>
  <c r="CX4" i="10"/>
  <c r="CO16" i="10"/>
  <c r="CO15" i="10"/>
  <c r="CO14" i="10"/>
  <c r="CO11" i="10"/>
  <c r="CO10" i="10"/>
  <c r="CO9" i="10"/>
  <c r="CO6" i="10"/>
  <c r="CO5" i="10"/>
  <c r="CO4" i="10"/>
  <c r="CF16" i="10"/>
  <c r="CF15" i="10"/>
  <c r="CF14" i="10"/>
  <c r="CF11" i="10"/>
  <c r="CF10" i="10"/>
  <c r="CF9" i="10"/>
  <c r="CF6" i="10"/>
  <c r="CF5" i="10"/>
  <c r="CF4" i="10"/>
  <c r="BW16" i="10"/>
  <c r="BW15" i="10"/>
  <c r="BW14" i="10"/>
  <c r="BW11" i="10"/>
  <c r="BW10" i="10"/>
  <c r="BW9" i="10"/>
  <c r="BW6" i="10"/>
  <c r="BW5" i="10"/>
  <c r="BW4" i="10"/>
  <c r="BN16" i="10"/>
  <c r="BN15" i="10"/>
  <c r="BN14" i="10"/>
  <c r="BN11" i="10"/>
  <c r="BN10" i="10"/>
  <c r="BN9" i="10"/>
  <c r="BN6" i="10"/>
  <c r="BN5" i="10"/>
  <c r="BN4" i="10"/>
  <c r="BE16" i="10"/>
  <c r="BE15" i="10"/>
  <c r="BE14" i="10"/>
  <c r="BE11" i="10"/>
  <c r="BE10" i="10"/>
  <c r="BE9" i="10"/>
  <c r="BE6" i="10"/>
  <c r="BE5" i="10"/>
  <c r="BE4" i="10"/>
  <c r="AV16" i="10"/>
  <c r="AV15" i="10"/>
  <c r="AV14" i="10"/>
  <c r="AV11" i="10"/>
  <c r="AV10" i="10"/>
  <c r="AV9" i="10"/>
  <c r="AV6" i="10"/>
  <c r="AV5" i="10"/>
  <c r="AV4" i="10"/>
  <c r="AM16" i="10"/>
  <c r="AM15" i="10"/>
  <c r="AM14" i="10"/>
  <c r="AM11" i="10"/>
  <c r="AM10" i="10"/>
  <c r="AM9" i="10"/>
  <c r="AM6" i="10"/>
  <c r="AM5" i="10"/>
  <c r="AM4" i="10"/>
  <c r="AD16" i="10"/>
  <c r="AD15" i="10"/>
  <c r="AD14" i="10"/>
  <c r="AD11" i="10"/>
  <c r="AD10" i="10"/>
  <c r="AD9" i="10"/>
  <c r="AD6" i="10"/>
  <c r="AD5" i="10"/>
  <c r="AD4" i="10"/>
  <c r="U16" i="10"/>
  <c r="U15" i="10"/>
  <c r="U14" i="10"/>
  <c r="U11" i="10"/>
  <c r="U10" i="10"/>
  <c r="U9" i="10"/>
  <c r="U6" i="10"/>
  <c r="U5" i="10"/>
  <c r="U4" i="10"/>
  <c r="L16" i="10"/>
  <c r="L15" i="10"/>
  <c r="L14" i="10"/>
  <c r="L11" i="10"/>
  <c r="L10" i="10"/>
  <c r="L9" i="10"/>
  <c r="L6" i="10"/>
  <c r="L5" i="10"/>
  <c r="L4" i="10"/>
  <c r="F26" i="10"/>
  <c r="C16" i="10"/>
  <c r="C15" i="10"/>
  <c r="C14" i="10"/>
  <c r="C11" i="10"/>
  <c r="C10" i="10"/>
  <c r="C9" i="10"/>
  <c r="C6" i="10"/>
  <c r="C5" i="10"/>
  <c r="C4" i="10"/>
  <c r="H31" i="10"/>
  <c r="F31" i="10"/>
  <c r="H30" i="10"/>
  <c r="F30" i="10"/>
  <c r="H29" i="10"/>
  <c r="F29" i="10"/>
  <c r="F32" i="10" s="1"/>
  <c r="F25" i="10"/>
  <c r="F24" i="10"/>
  <c r="F21" i="10"/>
  <c r="F20" i="10"/>
  <c r="F19" i="10"/>
  <c r="F22" i="10" s="1"/>
  <c r="L7" i="7" s="1"/>
  <c r="FW10" i="7" l="1"/>
  <c r="FW18" i="7"/>
  <c r="CZ10" i="7"/>
  <c r="CK10" i="7"/>
  <c r="CK9" i="7"/>
  <c r="CK18" i="7"/>
  <c r="AR10" i="7"/>
  <c r="AR14" i="7"/>
  <c r="AR18" i="7"/>
  <c r="AZ7" i="7"/>
  <c r="EC7" i="7"/>
  <c r="CJ7" i="7"/>
  <c r="BU7" i="7"/>
  <c r="I351" i="8"/>
  <c r="I318" i="8"/>
  <c r="I311" i="8"/>
  <c r="I308" i="8"/>
  <c r="I301" i="8"/>
  <c r="I338" i="8"/>
  <c r="I331" i="8"/>
  <c r="I328" i="8"/>
  <c r="I321" i="8"/>
  <c r="I348" i="8"/>
  <c r="I341" i="8"/>
  <c r="I358" i="8"/>
  <c r="I339" i="8"/>
  <c r="I355" i="8"/>
  <c r="I297" i="8"/>
  <c r="I294" i="8"/>
  <c r="L294" i="8" s="1"/>
  <c r="I304" i="8"/>
  <c r="I337" i="8"/>
  <c r="I330" i="8"/>
  <c r="I327" i="8"/>
  <c r="I320" i="8"/>
  <c r="I357" i="8"/>
  <c r="I352" i="8"/>
  <c r="I349" i="8"/>
  <c r="I315" i="8"/>
  <c r="I312" i="8"/>
  <c r="I309" i="8"/>
  <c r="I305" i="8"/>
  <c r="I302" i="8"/>
  <c r="I299" i="8"/>
  <c r="I335" i="8"/>
  <c r="I332" i="8"/>
  <c r="I329" i="8"/>
  <c r="I325" i="8"/>
  <c r="I322" i="8"/>
  <c r="I319" i="8"/>
  <c r="I345" i="8"/>
  <c r="I342" i="8"/>
  <c r="I295" i="8"/>
  <c r="L295" i="8" s="1"/>
  <c r="I317" i="8"/>
  <c r="I334" i="8"/>
  <c r="I347" i="8"/>
  <c r="I340" i="8"/>
  <c r="I354" i="8"/>
  <c r="I353" i="8"/>
  <c r="I316" i="8"/>
  <c r="I313" i="8"/>
  <c r="I306" i="8"/>
  <c r="I303" i="8"/>
  <c r="I336" i="8"/>
  <c r="I333" i="8"/>
  <c r="I326" i="8"/>
  <c r="I323" i="8"/>
  <c r="I346" i="8"/>
  <c r="I343" i="8"/>
  <c r="I356" i="8"/>
  <c r="I298" i="8"/>
  <c r="I350" i="8"/>
  <c r="I314" i="8"/>
  <c r="I310" i="8"/>
  <c r="I307" i="8"/>
  <c r="I300" i="8"/>
  <c r="I324" i="8"/>
  <c r="I344" i="8"/>
  <c r="I296" i="8"/>
  <c r="L296" i="8" s="1"/>
  <c r="I291" i="8"/>
  <c r="L291" i="8" s="1"/>
  <c r="I286" i="8"/>
  <c r="L286" i="8" s="1"/>
  <c r="I281" i="8"/>
  <c r="L281" i="8" s="1"/>
  <c r="I276" i="8"/>
  <c r="L276" i="8" s="1"/>
  <c r="I362" i="8"/>
  <c r="L362" i="8" s="1"/>
  <c r="I361" i="8"/>
  <c r="L361" i="8" s="1"/>
  <c r="I360" i="8"/>
  <c r="L360" i="8" s="1"/>
  <c r="I290" i="8"/>
  <c r="L290" i="8" s="1"/>
  <c r="I285" i="8"/>
  <c r="L285" i="8" s="1"/>
  <c r="I280" i="8"/>
  <c r="L280" i="8" s="1"/>
  <c r="I275" i="8"/>
  <c r="L275" i="8" s="1"/>
  <c r="I292" i="8"/>
  <c r="I284" i="8"/>
  <c r="I277" i="8"/>
  <c r="I278" i="8"/>
  <c r="I293" i="8"/>
  <c r="I363" i="8"/>
  <c r="I289" i="8"/>
  <c r="I283" i="8"/>
  <c r="I279" i="8"/>
  <c r="I359" i="8"/>
  <c r="I288" i="8"/>
  <c r="I282" i="8"/>
  <c r="I274" i="8"/>
  <c r="I287" i="8"/>
  <c r="G7" i="7"/>
  <c r="M7" i="7" s="1"/>
  <c r="X938" i="8"/>
  <c r="X754" i="8"/>
  <c r="R160" i="8"/>
  <c r="W160" i="8" s="1"/>
  <c r="R130" i="8"/>
  <c r="W130" i="8" s="1"/>
  <c r="R222" i="8"/>
  <c r="W222" i="8" s="1"/>
  <c r="R120" i="8"/>
  <c r="W120" i="8" s="1"/>
  <c r="R140" i="8"/>
  <c r="W140" i="8" s="1"/>
  <c r="R150" i="8"/>
  <c r="W150" i="8" s="1"/>
  <c r="R212" i="8"/>
  <c r="W212" i="8" s="1"/>
  <c r="R232" i="8"/>
  <c r="W232" i="8" s="1"/>
  <c r="R165" i="8"/>
  <c r="W165" i="8" s="1"/>
  <c r="R155" i="8"/>
  <c r="W155" i="8" s="1"/>
  <c r="R145" i="8"/>
  <c r="W145" i="8" s="1"/>
  <c r="R135" i="8"/>
  <c r="W135" i="8" s="1"/>
  <c r="R125" i="8"/>
  <c r="W125" i="8" s="1"/>
  <c r="R115" i="8"/>
  <c r="W115" i="8" s="1"/>
  <c r="R267" i="8"/>
  <c r="W267" i="8" s="1"/>
  <c r="R262" i="8"/>
  <c r="W262" i="8" s="1"/>
  <c r="R252" i="8"/>
  <c r="W252" i="8" s="1"/>
  <c r="R242" i="8"/>
  <c r="W242" i="8" s="1"/>
  <c r="R170" i="8"/>
  <c r="W170" i="8" s="1"/>
  <c r="X110" i="8"/>
  <c r="R38" i="8"/>
  <c r="W38" i="8" s="1"/>
  <c r="R53" i="8"/>
  <c r="W53" i="8" s="1"/>
  <c r="R73" i="8"/>
  <c r="W73" i="8" s="1"/>
  <c r="R68" i="8"/>
  <c r="W68" i="8" s="1"/>
  <c r="R78" i="8"/>
  <c r="W78" i="8" s="1"/>
  <c r="Q12" i="12"/>
  <c r="Q13" i="12"/>
  <c r="Y13" i="12" s="1"/>
  <c r="AG13" i="12" s="1"/>
  <c r="AO13" i="12" s="1"/>
  <c r="AW13" i="12" s="1"/>
  <c r="BE13" i="12" s="1"/>
  <c r="BM13" i="12" s="1"/>
  <c r="BU13" i="12" s="1"/>
  <c r="CC13" i="12" s="1"/>
  <c r="CK13" i="12" s="1"/>
  <c r="CS13" i="12" s="1"/>
  <c r="CU13" i="12" s="1"/>
  <c r="Q17" i="12"/>
  <c r="Y17" i="12" s="1"/>
  <c r="AG17" i="12" s="1"/>
  <c r="AO17" i="12" s="1"/>
  <c r="AW17" i="12" s="1"/>
  <c r="BE17" i="12" s="1"/>
  <c r="BM17" i="12" s="1"/>
  <c r="BU17" i="12" s="1"/>
  <c r="CC17" i="12" s="1"/>
  <c r="CK17" i="12" s="1"/>
  <c r="CS17" i="12" s="1"/>
  <c r="CU17" i="12" s="1"/>
  <c r="Q9" i="12"/>
  <c r="Y9" i="12" s="1"/>
  <c r="AG9" i="12" s="1"/>
  <c r="AO9" i="12" s="1"/>
  <c r="AW9" i="12" s="1"/>
  <c r="BE9" i="12" s="1"/>
  <c r="BM9" i="12" s="1"/>
  <c r="BU9" i="12" s="1"/>
  <c r="CC9" i="12" s="1"/>
  <c r="CK9" i="12" s="1"/>
  <c r="CS9" i="12" s="1"/>
  <c r="CU9" i="12" s="1"/>
  <c r="I18" i="12"/>
  <c r="Q18" i="12" s="1"/>
  <c r="Y18" i="12" s="1"/>
  <c r="AG18" i="12" s="1"/>
  <c r="AO18" i="12" s="1"/>
  <c r="AW18" i="12" s="1"/>
  <c r="BE18" i="12" s="1"/>
  <c r="BM18" i="12" s="1"/>
  <c r="BU18" i="12" s="1"/>
  <c r="CC18" i="12" s="1"/>
  <c r="CK18" i="12" s="1"/>
  <c r="CS18" i="12" s="1"/>
  <c r="CU18" i="12" s="1"/>
  <c r="Q14" i="12"/>
  <c r="Y14" i="12" s="1"/>
  <c r="AG14" i="12" s="1"/>
  <c r="AO14" i="12" s="1"/>
  <c r="AW14" i="12" s="1"/>
  <c r="BE14" i="12" s="1"/>
  <c r="BM14" i="12" s="1"/>
  <c r="BU14" i="12" s="1"/>
  <c r="CC14" i="12" s="1"/>
  <c r="CK14" i="12" s="1"/>
  <c r="CS14" i="12" s="1"/>
  <c r="CU14" i="12" s="1"/>
  <c r="I16" i="12"/>
  <c r="Q16" i="12" s="1"/>
  <c r="Y16" i="12" s="1"/>
  <c r="AG16" i="12" s="1"/>
  <c r="AO16" i="12" s="1"/>
  <c r="AW16" i="12" s="1"/>
  <c r="BE16" i="12" s="1"/>
  <c r="BM16" i="12" s="1"/>
  <c r="BU16" i="12" s="1"/>
  <c r="CC16" i="12" s="1"/>
  <c r="CK16" i="12" s="1"/>
  <c r="CS16" i="12" s="1"/>
  <c r="CU16" i="12" s="1"/>
  <c r="I10" i="12"/>
  <c r="Q10" i="12" s="1"/>
  <c r="Y10" i="12" s="1"/>
  <c r="AG10" i="12" s="1"/>
  <c r="AO10" i="12" s="1"/>
  <c r="AW10" i="12" s="1"/>
  <c r="BE10" i="12" s="1"/>
  <c r="BM10" i="12" s="1"/>
  <c r="BU10" i="12" s="1"/>
  <c r="CC10" i="12" s="1"/>
  <c r="CK10" i="12" s="1"/>
  <c r="CS10" i="12" s="1"/>
  <c r="CU10" i="12" s="1"/>
  <c r="Q7" i="12"/>
  <c r="Y7" i="12" s="1"/>
  <c r="AG7" i="12" s="1"/>
  <c r="AO7" i="12" s="1"/>
  <c r="AW7" i="12" s="1"/>
  <c r="BE7" i="12" s="1"/>
  <c r="BM7" i="12" s="1"/>
  <c r="BU7" i="12" s="1"/>
  <c r="CC7" i="12" s="1"/>
  <c r="CK7" i="12" s="1"/>
  <c r="CS7" i="12" s="1"/>
  <c r="CU7" i="12" s="1"/>
  <c r="Q11" i="12"/>
  <c r="Y11" i="12" s="1"/>
  <c r="AG11" i="12" s="1"/>
  <c r="AO11" i="12" s="1"/>
  <c r="AW11" i="12" s="1"/>
  <c r="BE11" i="12" s="1"/>
  <c r="BM11" i="12" s="1"/>
  <c r="BU11" i="12" s="1"/>
  <c r="CC11" i="12" s="1"/>
  <c r="CK11" i="12" s="1"/>
  <c r="CS11" i="12" s="1"/>
  <c r="CU11" i="12" s="1"/>
  <c r="Q15" i="12"/>
  <c r="Y15" i="12" s="1"/>
  <c r="AG15" i="12" s="1"/>
  <c r="AO15" i="12" s="1"/>
  <c r="AW15" i="12" s="1"/>
  <c r="BE15" i="12" s="1"/>
  <c r="BM15" i="12" s="1"/>
  <c r="BU15" i="12" s="1"/>
  <c r="CC15" i="12" s="1"/>
  <c r="CK15" i="12" s="1"/>
  <c r="CS15" i="12" s="1"/>
  <c r="CU15" i="12" s="1"/>
  <c r="AC10" i="7"/>
  <c r="AC14" i="7"/>
  <c r="AC18" i="7"/>
  <c r="AC9" i="7"/>
  <c r="BF7" i="7"/>
  <c r="BG13" i="7"/>
  <c r="BG17" i="7"/>
  <c r="BV10" i="7"/>
  <c r="BV18" i="7"/>
  <c r="BV9" i="7"/>
  <c r="BV13" i="7"/>
  <c r="CK17" i="7"/>
  <c r="CY15" i="7"/>
  <c r="CY7" i="7"/>
  <c r="CY11" i="7"/>
  <c r="CZ18" i="7"/>
  <c r="DO10" i="7"/>
  <c r="EC15" i="7"/>
  <c r="ED18" i="7"/>
  <c r="ES10" i="7"/>
  <c r="ES17" i="7"/>
  <c r="ER11" i="7"/>
  <c r="FH10" i="7"/>
  <c r="FG7" i="7"/>
  <c r="FG11" i="7"/>
  <c r="FG15" i="7"/>
  <c r="FV11" i="7"/>
  <c r="FV15" i="7"/>
  <c r="FV7" i="7"/>
  <c r="FW16" i="7"/>
  <c r="FW17" i="7"/>
  <c r="FW8" i="7"/>
  <c r="FW9" i="7"/>
  <c r="FQ11" i="7"/>
  <c r="FR11" i="7" s="1"/>
  <c r="FW12" i="7"/>
  <c r="FW14" i="7"/>
  <c r="FQ7" i="7"/>
  <c r="FQ13" i="7"/>
  <c r="FR13" i="7" s="1"/>
  <c r="FQ15" i="7"/>
  <c r="FH16" i="7"/>
  <c r="FH17" i="7"/>
  <c r="FB11" i="7"/>
  <c r="FC11" i="7" s="1"/>
  <c r="FH12" i="7"/>
  <c r="FH18" i="7"/>
  <c r="FH8" i="7"/>
  <c r="FH14" i="7"/>
  <c r="FB7" i="7"/>
  <c r="FB9" i="7"/>
  <c r="FC9" i="7" s="1"/>
  <c r="FB13" i="7"/>
  <c r="FC13" i="7" s="1"/>
  <c r="FB15" i="7"/>
  <c r="ES16" i="7"/>
  <c r="ES12" i="7"/>
  <c r="ES8" i="7"/>
  <c r="ES14" i="7"/>
  <c r="EM7" i="7"/>
  <c r="EM9" i="7"/>
  <c r="EN9" i="7" s="1"/>
  <c r="EM11" i="7"/>
  <c r="EM13" i="7"/>
  <c r="EN13" i="7" s="1"/>
  <c r="EM15" i="7"/>
  <c r="ED16" i="7"/>
  <c r="ED17" i="7"/>
  <c r="ED8" i="7"/>
  <c r="ED9" i="7"/>
  <c r="ED12" i="7"/>
  <c r="ED13" i="7"/>
  <c r="ED10" i="7"/>
  <c r="ED14" i="7"/>
  <c r="DX7" i="7"/>
  <c r="DX11" i="7"/>
  <c r="DX15" i="7"/>
  <c r="DO16" i="7"/>
  <c r="DO17" i="7"/>
  <c r="DO12" i="7"/>
  <c r="DO8" i="7"/>
  <c r="DO14" i="7"/>
  <c r="DI7" i="7"/>
  <c r="DI9" i="7"/>
  <c r="DJ9" i="7" s="1"/>
  <c r="DI11" i="7"/>
  <c r="DI13" i="7"/>
  <c r="DJ13" i="7" s="1"/>
  <c r="DI15" i="7"/>
  <c r="CT15" i="7"/>
  <c r="CU15" i="7" s="1"/>
  <c r="CZ16" i="7"/>
  <c r="CZ17" i="7"/>
  <c r="CZ12" i="7"/>
  <c r="CZ13" i="7"/>
  <c r="CZ8" i="7"/>
  <c r="CZ14" i="7"/>
  <c r="CT7" i="7"/>
  <c r="CT9" i="7"/>
  <c r="CU9" i="7" s="1"/>
  <c r="CT11" i="7"/>
  <c r="CK8" i="7"/>
  <c r="CK12" i="7"/>
  <c r="CK16" i="7"/>
  <c r="CE11" i="7"/>
  <c r="CK14" i="7"/>
  <c r="CE7" i="7"/>
  <c r="CE15" i="7"/>
  <c r="BV8" i="7"/>
  <c r="BV12" i="7"/>
  <c r="BV16" i="7"/>
  <c r="BV17" i="7"/>
  <c r="BV14" i="7"/>
  <c r="BP11" i="7"/>
  <c r="BP7" i="7"/>
  <c r="BP15" i="7"/>
  <c r="BG12" i="7"/>
  <c r="BG16" i="7"/>
  <c r="BA15" i="7"/>
  <c r="BG8" i="7"/>
  <c r="BG9" i="7"/>
  <c r="BG14" i="7"/>
  <c r="BG10" i="7"/>
  <c r="BA7" i="7"/>
  <c r="BA11" i="7"/>
  <c r="AR8" i="7"/>
  <c r="AR9" i="7"/>
  <c r="AR12" i="7"/>
  <c r="AR13" i="7"/>
  <c r="AR16" i="7"/>
  <c r="AR17" i="7"/>
  <c r="AL7" i="7"/>
  <c r="AL11" i="7"/>
  <c r="AL15" i="7"/>
  <c r="AC8" i="7"/>
  <c r="AC12" i="7"/>
  <c r="AC13" i="7"/>
  <c r="AC16" i="7"/>
  <c r="AC17" i="7"/>
  <c r="W11" i="7"/>
  <c r="W7" i="7"/>
  <c r="W15" i="7"/>
  <c r="H18" i="7"/>
  <c r="I18" i="7" s="1"/>
  <c r="M18" i="7"/>
  <c r="N18" i="7" s="1"/>
  <c r="H17" i="7"/>
  <c r="I17" i="7" s="1"/>
  <c r="M17" i="7"/>
  <c r="N17" i="7" s="1"/>
  <c r="H16" i="7"/>
  <c r="I16" i="7" s="1"/>
  <c r="H15" i="7"/>
  <c r="I15" i="7" s="1"/>
  <c r="M15" i="7"/>
  <c r="N15" i="7" s="1"/>
  <c r="H14" i="7"/>
  <c r="I14" i="7" s="1"/>
  <c r="M14" i="7"/>
  <c r="N14" i="7" s="1"/>
  <c r="H13" i="7"/>
  <c r="I13" i="7" s="1"/>
  <c r="H12" i="7"/>
  <c r="I12" i="7" s="1"/>
  <c r="M12" i="7"/>
  <c r="N12" i="7" s="1"/>
  <c r="H10" i="7"/>
  <c r="I10" i="7" s="1"/>
  <c r="H9" i="7"/>
  <c r="I9" i="7" s="1"/>
  <c r="M9" i="7"/>
  <c r="M8" i="7"/>
  <c r="N13" i="7"/>
  <c r="N10" i="7"/>
  <c r="H11" i="7"/>
  <c r="I11" i="7" s="1"/>
  <c r="N9" i="7"/>
  <c r="H8" i="7"/>
  <c r="I8" i="7" s="1"/>
  <c r="Y12" i="12"/>
  <c r="AG12" i="12" s="1"/>
  <c r="AO12" i="12" s="1"/>
  <c r="AW12" i="12" s="1"/>
  <c r="BE12" i="12" s="1"/>
  <c r="BM12" i="12" s="1"/>
  <c r="BU12" i="12" s="1"/>
  <c r="CC12" i="12" s="1"/>
  <c r="CK12" i="12" s="1"/>
  <c r="CS12" i="12" s="1"/>
  <c r="CU12" i="12" s="1"/>
  <c r="I8" i="12"/>
  <c r="Q8" i="12" s="1"/>
  <c r="Y8" i="12" s="1"/>
  <c r="AG8" i="12" s="1"/>
  <c r="AO8" i="12" s="1"/>
  <c r="AW8" i="12" s="1"/>
  <c r="BE8" i="12" s="1"/>
  <c r="BM8" i="12" s="1"/>
  <c r="BU8" i="12" s="1"/>
  <c r="CC8" i="12" s="1"/>
  <c r="CK8" i="12" s="1"/>
  <c r="CS8" i="12" s="1"/>
  <c r="DC22" i="10"/>
  <c r="DC32" i="10"/>
  <c r="CT52" i="10"/>
  <c r="CK42" i="10"/>
  <c r="CK22" i="10"/>
  <c r="CK57" i="10"/>
  <c r="CK32" i="10"/>
  <c r="CK67" i="10"/>
  <c r="CK77" i="10"/>
  <c r="CK27" i="10"/>
  <c r="CB77" i="10"/>
  <c r="CB52" i="10"/>
  <c r="BS32" i="10"/>
  <c r="BS52" i="10"/>
  <c r="BJ27" i="10"/>
  <c r="BJ37" i="10"/>
  <c r="BJ47" i="10"/>
  <c r="BJ67" i="10"/>
  <c r="BA22" i="10"/>
  <c r="BA32" i="10"/>
  <c r="BA42" i="10"/>
  <c r="BA62" i="10"/>
  <c r="AI47" i="10"/>
  <c r="AI57" i="10"/>
  <c r="AI27" i="10"/>
  <c r="Z27" i="10"/>
  <c r="Z52" i="10"/>
  <c r="Z42" i="10"/>
  <c r="Z47" i="10"/>
  <c r="Z22" i="10"/>
  <c r="DC37" i="10"/>
  <c r="DC57" i="10"/>
  <c r="DC52" i="10"/>
  <c r="DC72" i="10"/>
  <c r="DC27" i="10"/>
  <c r="DC47" i="10"/>
  <c r="DC67" i="10"/>
  <c r="DC77" i="10"/>
  <c r="CT27" i="10"/>
  <c r="CT37" i="10"/>
  <c r="CT57" i="10"/>
  <c r="CT22" i="10"/>
  <c r="CT32" i="10"/>
  <c r="CT47" i="10"/>
  <c r="CT67" i="10"/>
  <c r="CT72" i="10"/>
  <c r="CK72" i="10"/>
  <c r="CK37" i="10"/>
  <c r="CK47" i="10"/>
  <c r="CK52" i="10"/>
  <c r="CK62" i="10"/>
  <c r="CB32" i="10"/>
  <c r="CB37" i="10"/>
  <c r="CB57" i="10"/>
  <c r="CB27" i="10"/>
  <c r="CB47" i="10"/>
  <c r="CB67" i="10"/>
  <c r="BS37" i="10"/>
  <c r="BS57" i="10"/>
  <c r="BS72" i="10"/>
  <c r="BS27" i="10"/>
  <c r="BS47" i="10"/>
  <c r="BS67" i="10"/>
  <c r="BS77" i="10"/>
  <c r="BJ42" i="10"/>
  <c r="BJ52" i="10"/>
  <c r="BJ62" i="10"/>
  <c r="BJ22" i="10"/>
  <c r="BJ72" i="10"/>
  <c r="BJ77" i="10"/>
  <c r="BA72" i="10"/>
  <c r="BA37" i="10"/>
  <c r="BA57" i="10"/>
  <c r="BA27" i="10"/>
  <c r="BA47" i="10"/>
  <c r="BA67" i="10"/>
  <c r="AR27" i="10"/>
  <c r="AR47" i="10"/>
  <c r="AR67" i="10"/>
  <c r="AR22" i="10"/>
  <c r="AR32" i="10"/>
  <c r="AR42" i="10"/>
  <c r="AR52" i="10"/>
  <c r="AR62" i="10"/>
  <c r="AR72" i="10"/>
  <c r="AR77" i="10"/>
  <c r="AI22" i="10"/>
  <c r="AI32" i="10"/>
  <c r="AI37" i="10"/>
  <c r="AI67" i="10"/>
  <c r="AI62" i="10"/>
  <c r="AI72" i="10"/>
  <c r="AI77" i="10"/>
  <c r="Z67" i="10"/>
  <c r="Z37" i="10"/>
  <c r="Z62" i="10"/>
  <c r="Z72" i="10"/>
  <c r="Z77" i="10"/>
  <c r="Q37" i="10"/>
  <c r="Q57" i="10"/>
  <c r="Q72" i="10"/>
  <c r="Q27" i="10"/>
  <c r="Q47" i="10"/>
  <c r="Q67" i="10"/>
  <c r="Q77" i="10"/>
  <c r="H77" i="10"/>
  <c r="H52" i="10"/>
  <c r="H47" i="10"/>
  <c r="H37" i="10"/>
  <c r="H67" i="10"/>
  <c r="H72" i="10"/>
  <c r="H57" i="10"/>
  <c r="H62" i="10"/>
  <c r="H42" i="10"/>
  <c r="H32" i="10"/>
  <c r="F27" i="10"/>
  <c r="H24" i="10"/>
  <c r="H25" i="10"/>
  <c r="H26" i="10"/>
  <c r="M294" i="8" l="1"/>
  <c r="N294" i="8" s="1"/>
  <c r="H7" i="7"/>
  <c r="X23" i="8"/>
  <c r="CZ9" i="7"/>
  <c r="FR15" i="7"/>
  <c r="FW15" i="7"/>
  <c r="FR7" i="7"/>
  <c r="FW7" i="7"/>
  <c r="FW11" i="7"/>
  <c r="FW13" i="7"/>
  <c r="FC15" i="7"/>
  <c r="FH15" i="7"/>
  <c r="FC7" i="7"/>
  <c r="FH7" i="7"/>
  <c r="FH9" i="7"/>
  <c r="FH11" i="7"/>
  <c r="FH13" i="7"/>
  <c r="EN11" i="7"/>
  <c r="ES11" i="7"/>
  <c r="EN15" i="7"/>
  <c r="ES15" i="7"/>
  <c r="EN7" i="7"/>
  <c r="ES7" i="7"/>
  <c r="ES13" i="7"/>
  <c r="ES9" i="7"/>
  <c r="DY15" i="7"/>
  <c r="ED15" i="7"/>
  <c r="DY11" i="7"/>
  <c r="ED11" i="7"/>
  <c r="ED7" i="7"/>
  <c r="DY7" i="7"/>
  <c r="DJ11" i="7"/>
  <c r="DO11" i="7"/>
  <c r="DJ15" i="7"/>
  <c r="DO15" i="7"/>
  <c r="DJ7" i="7"/>
  <c r="DO7" i="7"/>
  <c r="DO9" i="7"/>
  <c r="DO13" i="7"/>
  <c r="CU11" i="7"/>
  <c r="CZ11" i="7"/>
  <c r="CU7" i="7"/>
  <c r="CZ7" i="7"/>
  <c r="CZ15" i="7"/>
  <c r="CK15" i="7"/>
  <c r="CF15" i="7"/>
  <c r="CF7" i="7"/>
  <c r="CK7" i="7"/>
  <c r="CK11" i="7"/>
  <c r="CF11" i="7"/>
  <c r="BV7" i="7"/>
  <c r="BQ7" i="7"/>
  <c r="BV15" i="7"/>
  <c r="BQ15" i="7"/>
  <c r="BQ11" i="7"/>
  <c r="BV11" i="7"/>
  <c r="BB7" i="7"/>
  <c r="BG7" i="7"/>
  <c r="BB11" i="7"/>
  <c r="BG11" i="7"/>
  <c r="BG15" i="7"/>
  <c r="BB15" i="7"/>
  <c r="AR15" i="7"/>
  <c r="AM15" i="7"/>
  <c r="AR11" i="7"/>
  <c r="AM11" i="7"/>
  <c r="AR7" i="7"/>
  <c r="AM7" i="7"/>
  <c r="AC7" i="7"/>
  <c r="X7" i="7"/>
  <c r="AC15" i="7"/>
  <c r="X15" i="7"/>
  <c r="X11" i="7"/>
  <c r="AC11" i="7"/>
  <c r="N16" i="7"/>
  <c r="N11" i="7"/>
  <c r="N8" i="7"/>
  <c r="CU8" i="12"/>
  <c r="H27" i="10"/>
  <c r="CS14" i="10"/>
  <c r="P294" i="8" l="1"/>
  <c r="V294" i="8" s="1"/>
  <c r="I7" i="7"/>
  <c r="N7" i="7"/>
  <c r="O1095" i="8"/>
  <c r="O1015" i="8"/>
  <c r="O1003" i="8"/>
  <c r="O923" i="8"/>
  <c r="O911" i="8"/>
  <c r="O831" i="8"/>
  <c r="O739" i="8"/>
  <c r="O727" i="8"/>
  <c r="O647" i="8"/>
  <c r="O635" i="8"/>
  <c r="O555" i="8"/>
  <c r="O543" i="8"/>
  <c r="O463" i="8"/>
  <c r="O451" i="8"/>
  <c r="O371" i="8"/>
  <c r="O359" i="8"/>
  <c r="O279" i="8"/>
  <c r="O187" i="8"/>
  <c r="O175" i="8"/>
  <c r="O95" i="8"/>
  <c r="O83" i="8"/>
  <c r="O8" i="8"/>
  <c r="R294" i="8" l="1"/>
  <c r="W294" i="8" s="1"/>
  <c r="X294" i="8"/>
  <c r="CQ5" i="12"/>
  <c r="CQ6" i="12"/>
  <c r="CQ4" i="12"/>
  <c r="CI5" i="12"/>
  <c r="CI6" i="12"/>
  <c r="CI4" i="12"/>
  <c r="CA5" i="12"/>
  <c r="CA6" i="12"/>
  <c r="CA4" i="12"/>
  <c r="BS5" i="12"/>
  <c r="BS6" i="12"/>
  <c r="BS4" i="12"/>
  <c r="BK5" i="12"/>
  <c r="BK6" i="12"/>
  <c r="BK4" i="12"/>
  <c r="BC5" i="12"/>
  <c r="BC6" i="12"/>
  <c r="BC4" i="12"/>
  <c r="AU5" i="12"/>
  <c r="AU6" i="12"/>
  <c r="AU4" i="12"/>
  <c r="AM5" i="12"/>
  <c r="AM6" i="12"/>
  <c r="AM4" i="12"/>
  <c r="AE5" i="12"/>
  <c r="AE6" i="12"/>
  <c r="AE4" i="12"/>
  <c r="W5" i="12"/>
  <c r="W6" i="12"/>
  <c r="W4" i="12"/>
  <c r="O5" i="12"/>
  <c r="O6" i="12"/>
  <c r="O4" i="12"/>
  <c r="G5" i="12"/>
  <c r="G6" i="12"/>
  <c r="G4" i="12"/>
  <c r="CP6" i="12"/>
  <c r="CP5" i="12"/>
  <c r="CP4" i="12"/>
  <c r="CH6" i="12"/>
  <c r="CH5" i="12"/>
  <c r="CH4" i="12"/>
  <c r="BZ6" i="12"/>
  <c r="BZ5" i="12"/>
  <c r="BZ4" i="12"/>
  <c r="BR6" i="12"/>
  <c r="BR5" i="12"/>
  <c r="BR4" i="12"/>
  <c r="BJ6" i="12"/>
  <c r="BJ5" i="12"/>
  <c r="BJ4" i="12"/>
  <c r="BB6" i="12"/>
  <c r="BB5" i="12"/>
  <c r="BB4" i="12"/>
  <c r="AT6" i="12"/>
  <c r="AT5" i="12"/>
  <c r="AT4" i="12"/>
  <c r="AL6" i="12"/>
  <c r="AL5" i="12"/>
  <c r="AL4" i="12"/>
  <c r="AD6" i="12"/>
  <c r="AD5" i="12"/>
  <c r="AD4" i="12"/>
  <c r="V6" i="12"/>
  <c r="V5" i="12"/>
  <c r="V4" i="12"/>
  <c r="N6" i="12"/>
  <c r="N5" i="12"/>
  <c r="N4" i="12"/>
  <c r="F4" i="12"/>
  <c r="P37" i="2"/>
  <c r="O14" i="4"/>
  <c r="N14" i="4"/>
  <c r="L1019" i="8"/>
  <c r="FT5" i="7"/>
  <c r="FT6" i="7"/>
  <c r="FT4" i="7"/>
  <c r="FN5" i="7"/>
  <c r="FN6" i="7"/>
  <c r="L1023" i="8" s="1"/>
  <c r="FN4" i="7"/>
  <c r="FE5" i="7"/>
  <c r="FE6" i="7"/>
  <c r="FE4" i="7"/>
  <c r="EY5" i="7"/>
  <c r="EZ5" i="7" s="1"/>
  <c r="EY6" i="7"/>
  <c r="EZ6" i="7" s="1"/>
  <c r="EY4" i="7"/>
  <c r="EP5" i="7"/>
  <c r="EP6" i="7"/>
  <c r="EP4" i="7"/>
  <c r="EJ5" i="7"/>
  <c r="EJ6" i="7"/>
  <c r="L830" i="8" s="1"/>
  <c r="EJ4" i="7"/>
  <c r="EA5" i="7"/>
  <c r="EA6" i="7"/>
  <c r="EA4" i="7"/>
  <c r="DU5" i="7"/>
  <c r="DV5" i="7" s="1"/>
  <c r="DU6" i="7"/>
  <c r="DV6" i="7" s="1"/>
  <c r="DU4" i="7"/>
  <c r="DL5" i="7"/>
  <c r="DL6" i="7"/>
  <c r="DL4" i="7"/>
  <c r="DF5" i="7"/>
  <c r="DF6" i="7"/>
  <c r="DF4" i="7"/>
  <c r="CW5" i="7"/>
  <c r="CW6" i="7"/>
  <c r="CW4" i="7"/>
  <c r="CQ5" i="7"/>
  <c r="CR5" i="7" s="1"/>
  <c r="CQ6" i="7"/>
  <c r="CR6" i="7" s="1"/>
  <c r="CQ4" i="7"/>
  <c r="CH5" i="7"/>
  <c r="CH6" i="7"/>
  <c r="CH4" i="7"/>
  <c r="CB5" i="7"/>
  <c r="CB6" i="7"/>
  <c r="CB4" i="7"/>
  <c r="BS5" i="7"/>
  <c r="BS6" i="7"/>
  <c r="BS4" i="7"/>
  <c r="BM5" i="7"/>
  <c r="BN5" i="7" s="1"/>
  <c r="BM6" i="7"/>
  <c r="BN6" i="7" s="1"/>
  <c r="BM4" i="7"/>
  <c r="BD5" i="7"/>
  <c r="BD6" i="7"/>
  <c r="BD4" i="7"/>
  <c r="AX5" i="7"/>
  <c r="AX6" i="7"/>
  <c r="L287" i="8" s="1"/>
  <c r="AX4" i="7"/>
  <c r="AY4" i="7" s="1"/>
  <c r="AI5" i="7"/>
  <c r="AJ5" i="7" s="1"/>
  <c r="AI6" i="7"/>
  <c r="L190" i="8" s="1"/>
  <c r="AI4" i="7"/>
  <c r="AO5" i="7"/>
  <c r="AO6" i="7"/>
  <c r="AO4" i="7"/>
  <c r="T5" i="7"/>
  <c r="T6" i="7"/>
  <c r="U6" i="7" s="1"/>
  <c r="T4" i="7"/>
  <c r="Z5" i="7"/>
  <c r="Z6" i="7"/>
  <c r="Z4" i="7"/>
  <c r="U1100" i="8"/>
  <c r="O6" i="4" s="1"/>
  <c r="T1100" i="8"/>
  <c r="S1100" i="8"/>
  <c r="Q1100" i="8"/>
  <c r="H1100" i="8"/>
  <c r="B1100" i="8"/>
  <c r="Y1095" i="8"/>
  <c r="X1025" i="8"/>
  <c r="X1020" i="8"/>
  <c r="Y1015" i="8"/>
  <c r="X1010" i="8"/>
  <c r="U1008" i="8"/>
  <c r="N6" i="4" s="1"/>
  <c r="T1008" i="8"/>
  <c r="S1008" i="8"/>
  <c r="Q1008" i="8"/>
  <c r="H1008" i="8"/>
  <c r="B1008" i="8"/>
  <c r="Y1003" i="8"/>
  <c r="X933" i="8"/>
  <c r="X928" i="8"/>
  <c r="Y923" i="8"/>
  <c r="X918" i="8"/>
  <c r="U916" i="8"/>
  <c r="M6" i="4" s="1"/>
  <c r="T916" i="8"/>
  <c r="S916" i="8"/>
  <c r="Q916" i="8"/>
  <c r="H916" i="8"/>
  <c r="B916" i="8"/>
  <c r="Y911" i="8"/>
  <c r="X841" i="8"/>
  <c r="X836" i="8"/>
  <c r="Y831" i="8"/>
  <c r="X826" i="8"/>
  <c r="U824" i="8"/>
  <c r="L6" i="4" s="1"/>
  <c r="T824" i="8"/>
  <c r="S824" i="8"/>
  <c r="Q824" i="8"/>
  <c r="H824" i="8"/>
  <c r="B824" i="8"/>
  <c r="X749" i="8"/>
  <c r="X744" i="8"/>
  <c r="Y739" i="8"/>
  <c r="X734" i="8"/>
  <c r="U732" i="8"/>
  <c r="K6" i="4" s="1"/>
  <c r="T732" i="8"/>
  <c r="S732" i="8"/>
  <c r="Q732" i="8"/>
  <c r="H732" i="8"/>
  <c r="B732" i="8"/>
  <c r="Y727" i="8"/>
  <c r="X657" i="8"/>
  <c r="X652" i="8"/>
  <c r="Y647" i="8"/>
  <c r="X642" i="8"/>
  <c r="U640" i="8"/>
  <c r="J6" i="4" s="1"/>
  <c r="T640" i="8"/>
  <c r="S640" i="8"/>
  <c r="Q640" i="8"/>
  <c r="H640" i="8"/>
  <c r="B640" i="8"/>
  <c r="Y635" i="8"/>
  <c r="X565" i="8"/>
  <c r="X560" i="8"/>
  <c r="Y555" i="8"/>
  <c r="X550" i="8"/>
  <c r="U548" i="8"/>
  <c r="I6" i="4" s="1"/>
  <c r="T548" i="8"/>
  <c r="S548" i="8"/>
  <c r="Q548" i="8"/>
  <c r="H548" i="8"/>
  <c r="B548" i="8"/>
  <c r="Y543" i="8"/>
  <c r="X473" i="8"/>
  <c r="X468" i="8"/>
  <c r="Y463" i="8"/>
  <c r="X458" i="8"/>
  <c r="U456" i="8"/>
  <c r="H6" i="4" s="1"/>
  <c r="T456" i="8"/>
  <c r="S456" i="8"/>
  <c r="Q456" i="8"/>
  <c r="H456" i="8"/>
  <c r="B456" i="8"/>
  <c r="Y451" i="8"/>
  <c r="X381" i="8"/>
  <c r="X376" i="8"/>
  <c r="Y371" i="8"/>
  <c r="X366" i="8"/>
  <c r="U364" i="8"/>
  <c r="G6" i="4" s="1"/>
  <c r="T364" i="8"/>
  <c r="S364" i="8"/>
  <c r="Q364" i="8"/>
  <c r="H364" i="8"/>
  <c r="B364" i="8"/>
  <c r="Y359" i="8"/>
  <c r="X289" i="8"/>
  <c r="X284" i="8"/>
  <c r="Y279" i="8"/>
  <c r="X274" i="8"/>
  <c r="U272" i="8"/>
  <c r="F6" i="4" s="1"/>
  <c r="T272" i="8"/>
  <c r="S272" i="8"/>
  <c r="Q272" i="8"/>
  <c r="H272" i="8"/>
  <c r="B272" i="8"/>
  <c r="L200" i="8"/>
  <c r="X197" i="8"/>
  <c r="X192" i="8"/>
  <c r="L191" i="8"/>
  <c r="Y187" i="8"/>
  <c r="X182" i="8"/>
  <c r="U180" i="8"/>
  <c r="E6" i="4" s="1"/>
  <c r="T180" i="8"/>
  <c r="S180" i="8"/>
  <c r="Q180" i="8"/>
  <c r="H180" i="8"/>
  <c r="B180" i="8"/>
  <c r="L179" i="8"/>
  <c r="L178" i="8"/>
  <c r="Y175" i="8"/>
  <c r="X105" i="8"/>
  <c r="X100" i="8"/>
  <c r="L99" i="8"/>
  <c r="Y95" i="8"/>
  <c r="X90" i="8"/>
  <c r="K22" i="8"/>
  <c r="L22" i="8" s="1"/>
  <c r="X18" i="8"/>
  <c r="K17" i="8"/>
  <c r="L17" i="8" s="1"/>
  <c r="K14" i="8"/>
  <c r="L14" i="8" s="1"/>
  <c r="X13" i="8"/>
  <c r="Y8" i="8"/>
  <c r="FO4" i="7" l="1"/>
  <c r="I1042" i="8"/>
  <c r="I1038" i="8"/>
  <c r="I1054" i="8"/>
  <c r="I1047" i="8"/>
  <c r="I1064" i="8"/>
  <c r="I1057" i="8"/>
  <c r="I1074" i="8"/>
  <c r="I1067" i="8"/>
  <c r="I1084" i="8"/>
  <c r="I1077" i="8"/>
  <c r="I1094" i="8"/>
  <c r="I1087" i="8"/>
  <c r="I1034" i="8"/>
  <c r="I1041" i="8"/>
  <c r="I1060" i="8"/>
  <c r="I1073" i="8"/>
  <c r="I1070" i="8"/>
  <c r="I1083" i="8"/>
  <c r="I1080" i="8"/>
  <c r="I1090" i="8"/>
  <c r="I1033" i="8"/>
  <c r="I1030" i="8"/>
  <c r="L1030" i="8" s="1"/>
  <c r="I1043" i="8"/>
  <c r="I1040" i="8"/>
  <c r="I1039" i="8"/>
  <c r="I1035" i="8"/>
  <c r="I1051" i="8"/>
  <c r="I1048" i="8"/>
  <c r="I1045" i="8"/>
  <c r="I1061" i="8"/>
  <c r="I1058" i="8"/>
  <c r="I1055" i="8"/>
  <c r="I1071" i="8"/>
  <c r="I1068" i="8"/>
  <c r="I1065" i="8"/>
  <c r="I1081" i="8"/>
  <c r="I1078" i="8"/>
  <c r="I1075" i="8"/>
  <c r="I1091" i="8"/>
  <c r="I1088" i="8"/>
  <c r="I1085" i="8"/>
  <c r="I1032" i="8"/>
  <c r="L1032" i="8" s="1"/>
  <c r="I1053" i="8"/>
  <c r="I1063" i="8"/>
  <c r="I1056" i="8"/>
  <c r="I1066" i="8"/>
  <c r="I1093" i="8"/>
  <c r="I1086" i="8"/>
  <c r="I1031" i="8"/>
  <c r="L1031" i="8" s="1"/>
  <c r="I1044" i="8"/>
  <c r="I1036" i="8"/>
  <c r="I1052" i="8"/>
  <c r="I1049" i="8"/>
  <c r="I1062" i="8"/>
  <c r="I1059" i="8"/>
  <c r="I1072" i="8"/>
  <c r="I1069" i="8"/>
  <c r="I1082" i="8"/>
  <c r="I1079" i="8"/>
  <c r="I1092" i="8"/>
  <c r="I1089" i="8"/>
  <c r="I1037" i="8"/>
  <c r="I1050" i="8"/>
  <c r="I1046" i="8"/>
  <c r="I1076" i="8"/>
  <c r="I1097" i="8"/>
  <c r="L1097" i="8" s="1"/>
  <c r="I1012" i="8"/>
  <c r="L1012" i="8" s="1"/>
  <c r="I1096" i="8"/>
  <c r="L1096" i="8" s="1"/>
  <c r="I1026" i="8"/>
  <c r="L1026" i="8" s="1"/>
  <c r="I1021" i="8"/>
  <c r="L1021" i="8" s="1"/>
  <c r="I1016" i="8"/>
  <c r="L1016" i="8" s="1"/>
  <c r="I1011" i="8"/>
  <c r="L1011" i="8" s="1"/>
  <c r="I1022" i="8"/>
  <c r="L1022" i="8" s="1"/>
  <c r="I1017" i="8"/>
  <c r="L1017" i="8" s="1"/>
  <c r="I1027" i="8"/>
  <c r="L1027" i="8" s="1"/>
  <c r="I1099" i="8"/>
  <c r="I1028" i="8"/>
  <c r="I1098" i="8"/>
  <c r="I1025" i="8"/>
  <c r="I1019" i="8"/>
  <c r="I1014" i="8"/>
  <c r="I1029" i="8"/>
  <c r="I1015" i="8"/>
  <c r="I1095" i="8"/>
  <c r="I1024" i="8"/>
  <c r="I1018" i="8"/>
  <c r="I1010" i="8"/>
  <c r="I1023" i="8"/>
  <c r="I1020" i="8"/>
  <c r="I1013" i="8"/>
  <c r="L927" i="8"/>
  <c r="I995" i="8"/>
  <c r="I962" i="8"/>
  <c r="I955" i="8"/>
  <c r="I952" i="8"/>
  <c r="I945" i="8"/>
  <c r="I982" i="8"/>
  <c r="I975" i="8"/>
  <c r="I972" i="8"/>
  <c r="I965" i="8"/>
  <c r="I992" i="8"/>
  <c r="I985" i="8"/>
  <c r="I1002" i="8"/>
  <c r="I961" i="8"/>
  <c r="I954" i="8"/>
  <c r="I951" i="8"/>
  <c r="I944" i="8"/>
  <c r="I981" i="8"/>
  <c r="I974" i="8"/>
  <c r="I971" i="8"/>
  <c r="I964" i="8"/>
  <c r="I991" i="8"/>
  <c r="I984" i="8"/>
  <c r="I940" i="8"/>
  <c r="L940" i="8" s="1"/>
  <c r="I996" i="8"/>
  <c r="I993" i="8"/>
  <c r="I959" i="8"/>
  <c r="I956" i="8"/>
  <c r="I953" i="8"/>
  <c r="I949" i="8"/>
  <c r="I946" i="8"/>
  <c r="I943" i="8"/>
  <c r="I979" i="8"/>
  <c r="I976" i="8"/>
  <c r="I973" i="8"/>
  <c r="I969" i="8"/>
  <c r="I966" i="8"/>
  <c r="I963" i="8"/>
  <c r="I989" i="8"/>
  <c r="I986" i="8"/>
  <c r="I983" i="8"/>
  <c r="I999" i="8"/>
  <c r="I941" i="8"/>
  <c r="I939" i="8"/>
  <c r="L939" i="8" s="1"/>
  <c r="I938" i="8"/>
  <c r="L938" i="8" s="1"/>
  <c r="I958" i="8"/>
  <c r="I978" i="8"/>
  <c r="I968" i="8"/>
  <c r="I988" i="8"/>
  <c r="I1001" i="8"/>
  <c r="I997" i="8"/>
  <c r="I960" i="8"/>
  <c r="I957" i="8"/>
  <c r="I950" i="8"/>
  <c r="I947" i="8"/>
  <c r="I980" i="8"/>
  <c r="I977" i="8"/>
  <c r="I970" i="8"/>
  <c r="I967" i="8"/>
  <c r="I990" i="8"/>
  <c r="I987" i="8"/>
  <c r="I1000" i="8"/>
  <c r="I942" i="8"/>
  <c r="I994" i="8"/>
  <c r="I948" i="8"/>
  <c r="I998" i="8"/>
  <c r="I929" i="8"/>
  <c r="L929" i="8" s="1"/>
  <c r="I919" i="8"/>
  <c r="L919" i="8" s="1"/>
  <c r="I1005" i="8"/>
  <c r="L1005" i="8" s="1"/>
  <c r="I935" i="8"/>
  <c r="L935" i="8" s="1"/>
  <c r="I930" i="8"/>
  <c r="L930" i="8" s="1"/>
  <c r="I925" i="8"/>
  <c r="L925" i="8" s="1"/>
  <c r="I920" i="8"/>
  <c r="L920" i="8" s="1"/>
  <c r="I1004" i="8"/>
  <c r="L1004" i="8" s="1"/>
  <c r="I924" i="8"/>
  <c r="L924" i="8" s="1"/>
  <c r="I934" i="8"/>
  <c r="L934" i="8" s="1"/>
  <c r="I1007" i="8"/>
  <c r="I936" i="8"/>
  <c r="I928" i="8"/>
  <c r="I921" i="8"/>
  <c r="I926" i="8"/>
  <c r="I931" i="8"/>
  <c r="I1006" i="8"/>
  <c r="I933" i="8"/>
  <c r="I927" i="8"/>
  <c r="I922" i="8"/>
  <c r="I918" i="8"/>
  <c r="I923" i="8"/>
  <c r="I1003" i="8"/>
  <c r="I932" i="8"/>
  <c r="I937" i="8"/>
  <c r="EK4" i="7"/>
  <c r="I905" i="8"/>
  <c r="I868" i="8"/>
  <c r="I865" i="8"/>
  <c r="I858" i="8"/>
  <c r="I855" i="8"/>
  <c r="I888" i="8"/>
  <c r="I885" i="8"/>
  <c r="I878" i="8"/>
  <c r="I875" i="8"/>
  <c r="I898" i="8"/>
  <c r="I895" i="8"/>
  <c r="I908" i="8"/>
  <c r="I850" i="8"/>
  <c r="I867" i="8"/>
  <c r="I861" i="8"/>
  <c r="I851" i="8"/>
  <c r="I881" i="8"/>
  <c r="I874" i="8"/>
  <c r="I897" i="8"/>
  <c r="I907" i="8"/>
  <c r="I847" i="8"/>
  <c r="L847" i="8" s="1"/>
  <c r="I902" i="8"/>
  <c r="I869" i="8"/>
  <c r="I866" i="8"/>
  <c r="I862" i="8"/>
  <c r="I859" i="8"/>
  <c r="I856" i="8"/>
  <c r="I852" i="8"/>
  <c r="I889" i="8"/>
  <c r="I886" i="8"/>
  <c r="I882" i="8"/>
  <c r="I879" i="8"/>
  <c r="I876" i="8"/>
  <c r="I872" i="8"/>
  <c r="I899" i="8"/>
  <c r="I896" i="8"/>
  <c r="I892" i="8"/>
  <c r="I909" i="8"/>
  <c r="I906" i="8"/>
  <c r="I848" i="8"/>
  <c r="L848" i="8" s="1"/>
  <c r="I904" i="8"/>
  <c r="I901" i="8"/>
  <c r="I864" i="8"/>
  <c r="I857" i="8"/>
  <c r="I887" i="8"/>
  <c r="I871" i="8"/>
  <c r="I891" i="8"/>
  <c r="I903" i="8"/>
  <c r="I870" i="8"/>
  <c r="I863" i="8"/>
  <c r="I860" i="8"/>
  <c r="I853" i="8"/>
  <c r="I890" i="8"/>
  <c r="I883" i="8"/>
  <c r="I880" i="8"/>
  <c r="I873" i="8"/>
  <c r="I900" i="8"/>
  <c r="I893" i="8"/>
  <c r="I910" i="8"/>
  <c r="I854" i="8"/>
  <c r="I884" i="8"/>
  <c r="I877" i="8"/>
  <c r="I894" i="8"/>
  <c r="I849" i="8"/>
  <c r="I846" i="8"/>
  <c r="L846" i="8" s="1"/>
  <c r="M846" i="8" s="1"/>
  <c r="N846" i="8" s="1"/>
  <c r="I912" i="8"/>
  <c r="L912" i="8" s="1"/>
  <c r="I842" i="8"/>
  <c r="L842" i="8" s="1"/>
  <c r="I837" i="8"/>
  <c r="L837" i="8" s="1"/>
  <c r="I832" i="8"/>
  <c r="L832" i="8" s="1"/>
  <c r="I827" i="8"/>
  <c r="L827" i="8" s="1"/>
  <c r="I913" i="8"/>
  <c r="L913" i="8" s="1"/>
  <c r="I843" i="8"/>
  <c r="L843" i="8" s="1"/>
  <c r="I838" i="8"/>
  <c r="L838" i="8" s="1"/>
  <c r="I833" i="8"/>
  <c r="L833" i="8" s="1"/>
  <c r="I828" i="8"/>
  <c r="L828" i="8" s="1"/>
  <c r="I845" i="8"/>
  <c r="I839" i="8"/>
  <c r="I831" i="8"/>
  <c r="I835" i="8"/>
  <c r="I840" i="8"/>
  <c r="I915" i="8"/>
  <c r="I844" i="8"/>
  <c r="I836" i="8"/>
  <c r="I829" i="8"/>
  <c r="I911" i="8"/>
  <c r="I826" i="8"/>
  <c r="I914" i="8"/>
  <c r="I841" i="8"/>
  <c r="I830" i="8"/>
  <c r="I834" i="8"/>
  <c r="L748" i="8"/>
  <c r="I786" i="8"/>
  <c r="I803" i="8"/>
  <c r="I796" i="8"/>
  <c r="I793" i="8"/>
  <c r="I781" i="8"/>
  <c r="I778" i="8"/>
  <c r="I771" i="8"/>
  <c r="I768" i="8"/>
  <c r="I761" i="8"/>
  <c r="I823" i="8"/>
  <c r="I816" i="8"/>
  <c r="I813" i="8"/>
  <c r="I806" i="8"/>
  <c r="I758" i="8"/>
  <c r="I802" i="8"/>
  <c r="I795" i="8"/>
  <c r="I789" i="8"/>
  <c r="I767" i="8"/>
  <c r="I819" i="8"/>
  <c r="I754" i="8"/>
  <c r="L754" i="8" s="1"/>
  <c r="I787" i="8"/>
  <c r="I784" i="8"/>
  <c r="I800" i="8"/>
  <c r="I797" i="8"/>
  <c r="I794" i="8"/>
  <c r="I790" i="8"/>
  <c r="I782" i="8"/>
  <c r="I779" i="8"/>
  <c r="I775" i="8"/>
  <c r="I772" i="8"/>
  <c r="I769" i="8"/>
  <c r="I765" i="8"/>
  <c r="I762" i="8"/>
  <c r="I759" i="8"/>
  <c r="I820" i="8"/>
  <c r="I817" i="8"/>
  <c r="I814" i="8"/>
  <c r="I810" i="8"/>
  <c r="I807" i="8"/>
  <c r="I804" i="8"/>
  <c r="I756" i="8"/>
  <c r="L756" i="8" s="1"/>
  <c r="I785" i="8"/>
  <c r="I799" i="8"/>
  <c r="I792" i="8"/>
  <c r="I780" i="8"/>
  <c r="I774" i="8"/>
  <c r="I770" i="8"/>
  <c r="I764" i="8"/>
  <c r="I822" i="8"/>
  <c r="I809" i="8"/>
  <c r="I757" i="8"/>
  <c r="I788" i="8"/>
  <c r="I801" i="8"/>
  <c r="I798" i="8"/>
  <c r="I791" i="8"/>
  <c r="I783" i="8"/>
  <c r="I776" i="8"/>
  <c r="I773" i="8"/>
  <c r="I766" i="8"/>
  <c r="I763" i="8"/>
  <c r="I821" i="8"/>
  <c r="I818" i="8"/>
  <c r="I811" i="8"/>
  <c r="I808" i="8"/>
  <c r="I777" i="8"/>
  <c r="I760" i="8"/>
  <c r="I815" i="8"/>
  <c r="I812" i="8"/>
  <c r="I805" i="8"/>
  <c r="I755" i="8"/>
  <c r="L755" i="8" s="1"/>
  <c r="I741" i="8"/>
  <c r="L741" i="8" s="1"/>
  <c r="I750" i="8"/>
  <c r="L750" i="8" s="1"/>
  <c r="I745" i="8"/>
  <c r="L745" i="8" s="1"/>
  <c r="I740" i="8"/>
  <c r="L740" i="8" s="1"/>
  <c r="I735" i="8"/>
  <c r="L735" i="8" s="1"/>
  <c r="I746" i="8"/>
  <c r="L746" i="8" s="1"/>
  <c r="I736" i="8"/>
  <c r="L736" i="8" s="1"/>
  <c r="I751" i="8"/>
  <c r="L751" i="8" s="1"/>
  <c r="I748" i="8"/>
  <c r="I742" i="8"/>
  <c r="I734" i="8"/>
  <c r="I737" i="8"/>
  <c r="I743" i="8"/>
  <c r="I753" i="8"/>
  <c r="I747" i="8"/>
  <c r="I739" i="8"/>
  <c r="I744" i="8"/>
  <c r="I749" i="8"/>
  <c r="I752" i="8"/>
  <c r="I738" i="8"/>
  <c r="DG4" i="7"/>
  <c r="I709" i="8"/>
  <c r="I686" i="8"/>
  <c r="I679" i="8"/>
  <c r="I676" i="8"/>
  <c r="I669" i="8"/>
  <c r="I706" i="8"/>
  <c r="I699" i="8"/>
  <c r="I696" i="8"/>
  <c r="I689" i="8"/>
  <c r="I721" i="8"/>
  <c r="I714" i="8"/>
  <c r="I726" i="8"/>
  <c r="I708" i="8"/>
  <c r="I678" i="8"/>
  <c r="I675" i="8"/>
  <c r="I702" i="8"/>
  <c r="I695" i="8"/>
  <c r="I717" i="8"/>
  <c r="I725" i="8"/>
  <c r="I710" i="8"/>
  <c r="I707" i="8"/>
  <c r="I683" i="8"/>
  <c r="I680" i="8"/>
  <c r="I677" i="8"/>
  <c r="I673" i="8"/>
  <c r="I670" i="8"/>
  <c r="I667" i="8"/>
  <c r="I703" i="8"/>
  <c r="I700" i="8"/>
  <c r="I697" i="8"/>
  <c r="I693" i="8"/>
  <c r="I690" i="8"/>
  <c r="I687" i="8"/>
  <c r="I718" i="8"/>
  <c r="I715" i="8"/>
  <c r="I712" i="8"/>
  <c r="I723" i="8"/>
  <c r="I665" i="8"/>
  <c r="I663" i="8"/>
  <c r="L663" i="8" s="1"/>
  <c r="I662" i="8"/>
  <c r="L662" i="8" s="1"/>
  <c r="I672" i="8"/>
  <c r="I705" i="8"/>
  <c r="I698" i="8"/>
  <c r="I688" i="8"/>
  <c r="I720" i="8"/>
  <c r="I713" i="8"/>
  <c r="I664" i="8"/>
  <c r="L664" i="8" s="1"/>
  <c r="I711" i="8"/>
  <c r="I684" i="8"/>
  <c r="I681" i="8"/>
  <c r="I674" i="8"/>
  <c r="I671" i="8"/>
  <c r="I704" i="8"/>
  <c r="I701" i="8"/>
  <c r="I694" i="8"/>
  <c r="I691" i="8"/>
  <c r="I719" i="8"/>
  <c r="I716" i="8"/>
  <c r="I724" i="8"/>
  <c r="I666" i="8"/>
  <c r="I685" i="8"/>
  <c r="I682" i="8"/>
  <c r="I668" i="8"/>
  <c r="I692" i="8"/>
  <c r="I722" i="8"/>
  <c r="I729" i="8"/>
  <c r="L729" i="8" s="1"/>
  <c r="I659" i="8"/>
  <c r="L659" i="8" s="1"/>
  <c r="I654" i="8"/>
  <c r="L654" i="8" s="1"/>
  <c r="I649" i="8"/>
  <c r="L649" i="8" s="1"/>
  <c r="I644" i="8"/>
  <c r="L644" i="8" s="1"/>
  <c r="I728" i="8"/>
  <c r="L728" i="8" s="1"/>
  <c r="I658" i="8"/>
  <c r="L658" i="8" s="1"/>
  <c r="I653" i="8"/>
  <c r="L653" i="8" s="1"/>
  <c r="I648" i="8"/>
  <c r="L648" i="8" s="1"/>
  <c r="I643" i="8"/>
  <c r="L643" i="8" s="1"/>
  <c r="I727" i="8"/>
  <c r="I656" i="8"/>
  <c r="I650" i="8"/>
  <c r="I642" i="8"/>
  <c r="I730" i="8"/>
  <c r="I661" i="8"/>
  <c r="I655" i="8"/>
  <c r="I647" i="8"/>
  <c r="I651" i="8"/>
  <c r="I646" i="8"/>
  <c r="I731" i="8"/>
  <c r="I660" i="8"/>
  <c r="I652" i="8"/>
  <c r="I645" i="8"/>
  <c r="I657" i="8"/>
  <c r="L559" i="8"/>
  <c r="I629" i="8"/>
  <c r="I592" i="8"/>
  <c r="I589" i="8"/>
  <c r="I582" i="8"/>
  <c r="I579" i="8"/>
  <c r="I612" i="8"/>
  <c r="I609" i="8"/>
  <c r="I602" i="8"/>
  <c r="I599" i="8"/>
  <c r="I622" i="8"/>
  <c r="I619" i="8"/>
  <c r="I632" i="8"/>
  <c r="I574" i="8"/>
  <c r="I591" i="8"/>
  <c r="I608" i="8"/>
  <c r="I601" i="8"/>
  <c r="I615" i="8"/>
  <c r="I571" i="8"/>
  <c r="L571" i="8" s="1"/>
  <c r="I626" i="8"/>
  <c r="I593" i="8"/>
  <c r="I590" i="8"/>
  <c r="I586" i="8"/>
  <c r="I583" i="8"/>
  <c r="I580" i="8"/>
  <c r="I576" i="8"/>
  <c r="I613" i="8"/>
  <c r="I610" i="8"/>
  <c r="I606" i="8"/>
  <c r="I603" i="8"/>
  <c r="I600" i="8"/>
  <c r="I596" i="8"/>
  <c r="I623" i="8"/>
  <c r="I620" i="8"/>
  <c r="I616" i="8"/>
  <c r="I633" i="8"/>
  <c r="I630" i="8"/>
  <c r="I572" i="8"/>
  <c r="L572" i="8" s="1"/>
  <c r="I628" i="8"/>
  <c r="I588" i="8"/>
  <c r="I585" i="8"/>
  <c r="I578" i="8"/>
  <c r="I611" i="8"/>
  <c r="I605" i="8"/>
  <c r="I595" i="8"/>
  <c r="I627" i="8"/>
  <c r="I594" i="8"/>
  <c r="I587" i="8"/>
  <c r="I584" i="8"/>
  <c r="I577" i="8"/>
  <c r="I614" i="8"/>
  <c r="I607" i="8"/>
  <c r="I604" i="8"/>
  <c r="I597" i="8"/>
  <c r="I624" i="8"/>
  <c r="I617" i="8"/>
  <c r="I634" i="8"/>
  <c r="I625" i="8"/>
  <c r="I581" i="8"/>
  <c r="I575" i="8"/>
  <c r="I598" i="8"/>
  <c r="I621" i="8"/>
  <c r="I618" i="8"/>
  <c r="I631" i="8"/>
  <c r="I573" i="8"/>
  <c r="I570" i="8"/>
  <c r="L570" i="8" s="1"/>
  <c r="M570" i="8" s="1"/>
  <c r="N570" i="8" s="1"/>
  <c r="I566" i="8"/>
  <c r="L566" i="8" s="1"/>
  <c r="I551" i="8"/>
  <c r="L551" i="8" s="1"/>
  <c r="I637" i="8"/>
  <c r="L637" i="8" s="1"/>
  <c r="I567" i="8"/>
  <c r="L567" i="8" s="1"/>
  <c r="I562" i="8"/>
  <c r="L562" i="8" s="1"/>
  <c r="I557" i="8"/>
  <c r="L557" i="8" s="1"/>
  <c r="I552" i="8"/>
  <c r="L552" i="8" s="1"/>
  <c r="I636" i="8"/>
  <c r="L636" i="8" s="1"/>
  <c r="I556" i="8"/>
  <c r="L556" i="8" s="1"/>
  <c r="I561" i="8"/>
  <c r="L561" i="8" s="1"/>
  <c r="I635" i="8"/>
  <c r="I564" i="8"/>
  <c r="I558" i="8"/>
  <c r="I550" i="8"/>
  <c r="I638" i="8"/>
  <c r="I569" i="8"/>
  <c r="I563" i="8"/>
  <c r="I555" i="8"/>
  <c r="I565" i="8"/>
  <c r="I554" i="8"/>
  <c r="I639" i="8"/>
  <c r="I568" i="8"/>
  <c r="I560" i="8"/>
  <c r="I553" i="8"/>
  <c r="I559" i="8"/>
  <c r="I535" i="8"/>
  <c r="I502" i="8"/>
  <c r="I495" i="8"/>
  <c r="I492" i="8"/>
  <c r="I485" i="8"/>
  <c r="I522" i="8"/>
  <c r="I515" i="8"/>
  <c r="I512" i="8"/>
  <c r="I505" i="8"/>
  <c r="I532" i="8"/>
  <c r="I525" i="8"/>
  <c r="I542" i="8"/>
  <c r="I537" i="8"/>
  <c r="I500" i="8"/>
  <c r="I497" i="8"/>
  <c r="I490" i="8"/>
  <c r="I520" i="8"/>
  <c r="I517" i="8"/>
  <c r="I507" i="8"/>
  <c r="I540" i="8"/>
  <c r="I534" i="8"/>
  <c r="I488" i="8"/>
  <c r="I484" i="8"/>
  <c r="I511" i="8"/>
  <c r="I508" i="8"/>
  <c r="I504" i="8"/>
  <c r="I531" i="8"/>
  <c r="I528" i="8"/>
  <c r="I524" i="8"/>
  <c r="I480" i="8"/>
  <c r="L480" i="8" s="1"/>
  <c r="I536" i="8"/>
  <c r="I533" i="8"/>
  <c r="I499" i="8"/>
  <c r="I496" i="8"/>
  <c r="I493" i="8"/>
  <c r="I489" i="8"/>
  <c r="I486" i="8"/>
  <c r="I483" i="8"/>
  <c r="I519" i="8"/>
  <c r="I516" i="8"/>
  <c r="I513" i="8"/>
  <c r="I509" i="8"/>
  <c r="I506" i="8"/>
  <c r="I503" i="8"/>
  <c r="I529" i="8"/>
  <c r="I526" i="8"/>
  <c r="I523" i="8"/>
  <c r="I539" i="8"/>
  <c r="I481" i="8"/>
  <c r="I479" i="8"/>
  <c r="L479" i="8" s="1"/>
  <c r="I478" i="8"/>
  <c r="L478" i="8" s="1"/>
  <c r="I487" i="8"/>
  <c r="I510" i="8"/>
  <c r="I530" i="8"/>
  <c r="I527" i="8"/>
  <c r="I482" i="8"/>
  <c r="I501" i="8"/>
  <c r="I498" i="8"/>
  <c r="I494" i="8"/>
  <c r="I491" i="8"/>
  <c r="I521" i="8"/>
  <c r="I518" i="8"/>
  <c r="I514" i="8"/>
  <c r="I541" i="8"/>
  <c r="I538" i="8"/>
  <c r="I544" i="8"/>
  <c r="L544" i="8" s="1"/>
  <c r="I474" i="8"/>
  <c r="L474" i="8" s="1"/>
  <c r="I469" i="8"/>
  <c r="L469" i="8" s="1"/>
  <c r="I464" i="8"/>
  <c r="L464" i="8" s="1"/>
  <c r="I459" i="8"/>
  <c r="L459" i="8" s="1"/>
  <c r="I475" i="8"/>
  <c r="L475" i="8" s="1"/>
  <c r="I470" i="8"/>
  <c r="L470" i="8" s="1"/>
  <c r="I465" i="8"/>
  <c r="L465" i="8" s="1"/>
  <c r="I460" i="8"/>
  <c r="L460" i="8" s="1"/>
  <c r="I545" i="8"/>
  <c r="L545" i="8" s="1"/>
  <c r="I543" i="8"/>
  <c r="I472" i="8"/>
  <c r="I466" i="8"/>
  <c r="I458" i="8"/>
  <c r="I467" i="8"/>
  <c r="I477" i="8"/>
  <c r="I471" i="8"/>
  <c r="I463" i="8"/>
  <c r="I546" i="8"/>
  <c r="I462" i="8"/>
  <c r="I547" i="8"/>
  <c r="I476" i="8"/>
  <c r="I468" i="8"/>
  <c r="I461" i="8"/>
  <c r="I473" i="8"/>
  <c r="L380" i="8"/>
  <c r="I445" i="8"/>
  <c r="I438" i="8"/>
  <c r="I410" i="8"/>
  <c r="I403" i="8"/>
  <c r="I400" i="8"/>
  <c r="I393" i="8"/>
  <c r="I430" i="8"/>
  <c r="I423" i="8"/>
  <c r="I420" i="8"/>
  <c r="I413" i="8"/>
  <c r="I450" i="8"/>
  <c r="I433" i="8"/>
  <c r="I390" i="8"/>
  <c r="I409" i="8"/>
  <c r="I396" i="8"/>
  <c r="I426" i="8"/>
  <c r="I419" i="8"/>
  <c r="I449" i="8"/>
  <c r="I442" i="8"/>
  <c r="I439" i="8"/>
  <c r="I436" i="8"/>
  <c r="I407" i="8"/>
  <c r="I404" i="8"/>
  <c r="I401" i="8"/>
  <c r="I397" i="8"/>
  <c r="I394" i="8"/>
  <c r="I391" i="8"/>
  <c r="I427" i="8"/>
  <c r="I424" i="8"/>
  <c r="I421" i="8"/>
  <c r="I417" i="8"/>
  <c r="I414" i="8"/>
  <c r="I411" i="8"/>
  <c r="I447" i="8"/>
  <c r="I434" i="8"/>
  <c r="I431" i="8"/>
  <c r="I388" i="8"/>
  <c r="L388" i="8" s="1"/>
  <c r="I441" i="8"/>
  <c r="I402" i="8"/>
  <c r="I429" i="8"/>
  <c r="I422" i="8"/>
  <c r="I416" i="8"/>
  <c r="I446" i="8"/>
  <c r="I387" i="8"/>
  <c r="L387" i="8" s="1"/>
  <c r="I443" i="8"/>
  <c r="I440" i="8"/>
  <c r="I408" i="8"/>
  <c r="I405" i="8"/>
  <c r="I398" i="8"/>
  <c r="I395" i="8"/>
  <c r="I428" i="8"/>
  <c r="I425" i="8"/>
  <c r="I418" i="8"/>
  <c r="I415" i="8"/>
  <c r="I448" i="8"/>
  <c r="I435" i="8"/>
  <c r="I444" i="8"/>
  <c r="I437" i="8"/>
  <c r="I406" i="8"/>
  <c r="I399" i="8"/>
  <c r="I392" i="8"/>
  <c r="I412" i="8"/>
  <c r="I432" i="8"/>
  <c r="I389" i="8"/>
  <c r="I386" i="8"/>
  <c r="L386" i="8" s="1"/>
  <c r="M386" i="8" s="1"/>
  <c r="N386" i="8" s="1"/>
  <c r="I369" i="8"/>
  <c r="L369" i="8" s="1"/>
  <c r="I453" i="8"/>
  <c r="L453" i="8" s="1"/>
  <c r="I373" i="8"/>
  <c r="L373" i="8" s="1"/>
  <c r="I367" i="8"/>
  <c r="L367" i="8" s="1"/>
  <c r="I452" i="8"/>
  <c r="L452" i="8" s="1"/>
  <c r="I382" i="8"/>
  <c r="L382" i="8" s="1"/>
  <c r="I377" i="8"/>
  <c r="L377" i="8" s="1"/>
  <c r="I372" i="8"/>
  <c r="L372" i="8" s="1"/>
  <c r="I378" i="8"/>
  <c r="L378" i="8" s="1"/>
  <c r="I368" i="8"/>
  <c r="L368" i="8" s="1"/>
  <c r="I383" i="8"/>
  <c r="L383" i="8" s="1"/>
  <c r="I451" i="8"/>
  <c r="I380" i="8"/>
  <c r="I374" i="8"/>
  <c r="I376" i="8"/>
  <c r="I381" i="8"/>
  <c r="I366" i="8"/>
  <c r="I385" i="8"/>
  <c r="I379" i="8"/>
  <c r="I371" i="8"/>
  <c r="I384" i="8"/>
  <c r="I370" i="8"/>
  <c r="I454" i="8"/>
  <c r="I375" i="8"/>
  <c r="I455" i="8"/>
  <c r="I268" i="8"/>
  <c r="I265" i="8"/>
  <c r="I262" i="8"/>
  <c r="I258" i="8"/>
  <c r="I255" i="8"/>
  <c r="I252" i="8"/>
  <c r="I248" i="8"/>
  <c r="I245" i="8"/>
  <c r="I242" i="8"/>
  <c r="I238" i="8"/>
  <c r="I235" i="8"/>
  <c r="I232" i="8"/>
  <c r="I228" i="8"/>
  <c r="I225" i="8"/>
  <c r="I222" i="8"/>
  <c r="I218" i="8"/>
  <c r="I215" i="8"/>
  <c r="I212" i="8"/>
  <c r="I209" i="8"/>
  <c r="L209" i="8" s="1"/>
  <c r="I205" i="8"/>
  <c r="I203" i="8"/>
  <c r="L203" i="8" s="1"/>
  <c r="I202" i="8"/>
  <c r="L202" i="8" s="1"/>
  <c r="I254" i="8"/>
  <c r="I244" i="8"/>
  <c r="I241" i="8"/>
  <c r="I231" i="8"/>
  <c r="I221" i="8"/>
  <c r="I194" i="8"/>
  <c r="L194" i="8" s="1"/>
  <c r="I271" i="8"/>
  <c r="I269" i="8"/>
  <c r="I266" i="8"/>
  <c r="I259" i="8"/>
  <c r="I256" i="8"/>
  <c r="I249" i="8"/>
  <c r="I246" i="8"/>
  <c r="I239" i="8"/>
  <c r="I236" i="8"/>
  <c r="I229" i="8"/>
  <c r="I226" i="8"/>
  <c r="I219" i="8"/>
  <c r="I216" i="8"/>
  <c r="I206" i="8"/>
  <c r="I198" i="8"/>
  <c r="L198" i="8" s="1"/>
  <c r="I193" i="8"/>
  <c r="L193" i="8" s="1"/>
  <c r="I188" i="8"/>
  <c r="L188" i="8" s="1"/>
  <c r="I183" i="8"/>
  <c r="L183" i="8" s="1"/>
  <c r="I264" i="8"/>
  <c r="I261" i="8"/>
  <c r="I251" i="8"/>
  <c r="I214" i="8"/>
  <c r="I211" i="8"/>
  <c r="I199" i="8"/>
  <c r="I184" i="8"/>
  <c r="L184" i="8" s="1"/>
  <c r="I270" i="8"/>
  <c r="I267" i="8"/>
  <c r="I263" i="8"/>
  <c r="I260" i="8"/>
  <c r="I257" i="8"/>
  <c r="I253" i="8"/>
  <c r="I250" i="8"/>
  <c r="I247" i="8"/>
  <c r="I243" i="8"/>
  <c r="I240" i="8"/>
  <c r="I237" i="8"/>
  <c r="I233" i="8"/>
  <c r="I230" i="8"/>
  <c r="I227" i="8"/>
  <c r="I223" i="8"/>
  <c r="I220" i="8"/>
  <c r="I217" i="8"/>
  <c r="I213" i="8"/>
  <c r="I210" i="8"/>
  <c r="I208" i="8"/>
  <c r="L208" i="8" s="1"/>
  <c r="I207" i="8"/>
  <c r="L207" i="8" s="1"/>
  <c r="I204" i="8"/>
  <c r="L204" i="8" s="1"/>
  <c r="I234" i="8"/>
  <c r="I224" i="8"/>
  <c r="I189" i="8"/>
  <c r="L189" i="8" s="1"/>
  <c r="I196" i="8"/>
  <c r="I190" i="8"/>
  <c r="I182" i="8"/>
  <c r="I195" i="8"/>
  <c r="I187" i="8"/>
  <c r="I197" i="8"/>
  <c r="I201" i="8"/>
  <c r="I186" i="8"/>
  <c r="I200" i="8"/>
  <c r="I192" i="8"/>
  <c r="I185" i="8"/>
  <c r="I191" i="8"/>
  <c r="U4" i="7"/>
  <c r="I118" i="8"/>
  <c r="I115" i="8"/>
  <c r="I121" i="8"/>
  <c r="I128" i="8"/>
  <c r="I125" i="8"/>
  <c r="I131" i="8"/>
  <c r="I138" i="8"/>
  <c r="I135" i="8"/>
  <c r="I141" i="8"/>
  <c r="I148" i="8"/>
  <c r="I145" i="8"/>
  <c r="I151" i="8"/>
  <c r="I158" i="8"/>
  <c r="I155" i="8"/>
  <c r="I161" i="8"/>
  <c r="I168" i="8"/>
  <c r="I165" i="8"/>
  <c r="I171" i="8"/>
  <c r="I111" i="8"/>
  <c r="I110" i="8"/>
  <c r="L110" i="8" s="1"/>
  <c r="M110" i="8" s="1"/>
  <c r="N110" i="8" s="1"/>
  <c r="I176" i="8"/>
  <c r="I106" i="8"/>
  <c r="L106" i="8" s="1"/>
  <c r="I101" i="8"/>
  <c r="L101" i="8" s="1"/>
  <c r="I96" i="8"/>
  <c r="L96" i="8" s="1"/>
  <c r="I93" i="8"/>
  <c r="L93" i="8" s="1"/>
  <c r="I124" i="8"/>
  <c r="I127" i="8"/>
  <c r="I154" i="8"/>
  <c r="I157" i="8"/>
  <c r="I164" i="8"/>
  <c r="I119" i="8"/>
  <c r="I122" i="8"/>
  <c r="I129" i="8"/>
  <c r="I132" i="8"/>
  <c r="I139" i="8"/>
  <c r="I142" i="8"/>
  <c r="I149" i="8"/>
  <c r="I152" i="8"/>
  <c r="I159" i="8"/>
  <c r="I162" i="8"/>
  <c r="I169" i="8"/>
  <c r="I172" i="8"/>
  <c r="I112" i="8"/>
  <c r="I177" i="8"/>
  <c r="I117" i="8"/>
  <c r="I137" i="8"/>
  <c r="I144" i="8"/>
  <c r="I174" i="8"/>
  <c r="I114" i="8"/>
  <c r="I116" i="8"/>
  <c r="I123" i="8"/>
  <c r="I120" i="8"/>
  <c r="I126" i="8"/>
  <c r="I133" i="8"/>
  <c r="I130" i="8"/>
  <c r="I136" i="8"/>
  <c r="I143" i="8"/>
  <c r="I140" i="8"/>
  <c r="I146" i="8"/>
  <c r="I153" i="8"/>
  <c r="I150" i="8"/>
  <c r="I156" i="8"/>
  <c r="I163" i="8"/>
  <c r="I160" i="8"/>
  <c r="I166" i="8"/>
  <c r="I173" i="8"/>
  <c r="I170" i="8"/>
  <c r="I113" i="8"/>
  <c r="I107" i="8"/>
  <c r="L107" i="8" s="1"/>
  <c r="I102" i="8"/>
  <c r="L102" i="8" s="1"/>
  <c r="I97" i="8"/>
  <c r="L97" i="8" s="1"/>
  <c r="I92" i="8"/>
  <c r="L92" i="8" s="1"/>
  <c r="I134" i="8"/>
  <c r="I147" i="8"/>
  <c r="I167" i="8"/>
  <c r="I175" i="8"/>
  <c r="I104" i="8"/>
  <c r="I98" i="8"/>
  <c r="I90" i="8"/>
  <c r="I178" i="8"/>
  <c r="I109" i="8"/>
  <c r="I103" i="8"/>
  <c r="I95" i="8"/>
  <c r="I91" i="8"/>
  <c r="I105" i="8"/>
  <c r="I94" i="8"/>
  <c r="I179" i="8"/>
  <c r="I108" i="8"/>
  <c r="I100" i="8"/>
  <c r="I99" i="8"/>
  <c r="L661" i="8"/>
  <c r="L840" i="8"/>
  <c r="L747" i="8"/>
  <c r="L569" i="8"/>
  <c r="L379" i="8"/>
  <c r="L104" i="8"/>
  <c r="L283" i="8"/>
  <c r="L370" i="8"/>
  <c r="L568" i="8"/>
  <c r="L651" i="8"/>
  <c r="L738" i="8"/>
  <c r="L834" i="8"/>
  <c r="L926" i="8"/>
  <c r="L98" i="8"/>
  <c r="L455" i="8"/>
  <c r="L476" i="8"/>
  <c r="L558" i="8"/>
  <c r="L915" i="8"/>
  <c r="L1098" i="8"/>
  <c r="L108" i="8"/>
  <c r="L94" i="8"/>
  <c r="L472" i="8"/>
  <c r="L730" i="8"/>
  <c r="L844" i="8"/>
  <c r="L937" i="8"/>
  <c r="L109" i="8"/>
  <c r="AJ4" i="7"/>
  <c r="L196" i="8"/>
  <c r="AY6" i="7"/>
  <c r="L278" i="8"/>
  <c r="L363" i="8"/>
  <c r="L282" i="8"/>
  <c r="CC6" i="7"/>
  <c r="L471" i="8"/>
  <c r="DG6" i="7"/>
  <c r="L646" i="8"/>
  <c r="L731" i="8"/>
  <c r="L650" i="8"/>
  <c r="EK6" i="7"/>
  <c r="L839" i="8"/>
  <c r="FO6" i="7"/>
  <c r="L1014" i="8"/>
  <c r="L1099" i="8"/>
  <c r="L1018" i="8"/>
  <c r="L201" i="8"/>
  <c r="L466" i="8"/>
  <c r="L655" i="8"/>
  <c r="AJ6" i="7"/>
  <c r="L195" i="8"/>
  <c r="L186" i="8"/>
  <c r="BN4" i="7"/>
  <c r="L384" i="8"/>
  <c r="L375" i="8"/>
  <c r="CC5" i="7"/>
  <c r="L477" i="8"/>
  <c r="CR4" i="7"/>
  <c r="L638" i="8"/>
  <c r="L564" i="8"/>
  <c r="DV4" i="7"/>
  <c r="L752" i="8"/>
  <c r="L743" i="8"/>
  <c r="EK5" i="7"/>
  <c r="L845" i="8"/>
  <c r="EZ4" i="7"/>
  <c r="L1006" i="8"/>
  <c r="L932" i="8"/>
  <c r="L293" i="8"/>
  <c r="L454" i="8"/>
  <c r="L547" i="8"/>
  <c r="L462" i="8"/>
  <c r="L936" i="8"/>
  <c r="L1029" i="8"/>
  <c r="L103" i="8"/>
  <c r="L292" i="8"/>
  <c r="L385" i="8"/>
  <c r="L546" i="8"/>
  <c r="L639" i="8"/>
  <c r="L554" i="8"/>
  <c r="L660" i="8"/>
  <c r="L753" i="8"/>
  <c r="L914" i="8"/>
  <c r="L1007" i="8"/>
  <c r="L922" i="8"/>
  <c r="L1028" i="8"/>
  <c r="L288" i="8"/>
  <c r="L374" i="8"/>
  <c r="L467" i="8"/>
  <c r="L563" i="8"/>
  <c r="L656" i="8"/>
  <c r="L742" i="8"/>
  <c r="L835" i="8"/>
  <c r="L931" i="8"/>
  <c r="L1024" i="8"/>
  <c r="FO5" i="7"/>
  <c r="CC4" i="7"/>
  <c r="DG5" i="7"/>
  <c r="U5" i="7"/>
  <c r="I5" i="12"/>
  <c r="Q5" i="12" s="1"/>
  <c r="Y5" i="12" s="1"/>
  <c r="AG5" i="12" s="1"/>
  <c r="AO5" i="12" s="1"/>
  <c r="AW5" i="12" s="1"/>
  <c r="BE5" i="12" s="1"/>
  <c r="BM5" i="12" s="1"/>
  <c r="BU5" i="12" s="1"/>
  <c r="CC5" i="12" s="1"/>
  <c r="CK5" i="12" s="1"/>
  <c r="CS5" i="12" s="1"/>
  <c r="I4" i="12"/>
  <c r="Q4" i="12" s="1"/>
  <c r="Y4" i="12" s="1"/>
  <c r="AG4" i="12" s="1"/>
  <c r="AO4" i="12" s="1"/>
  <c r="AW4" i="12" s="1"/>
  <c r="BE4" i="12" s="1"/>
  <c r="BM4" i="12" s="1"/>
  <c r="BU4" i="12" s="1"/>
  <c r="CC4" i="12" s="1"/>
  <c r="CK4" i="12" s="1"/>
  <c r="CS4" i="12" s="1"/>
  <c r="I6" i="12"/>
  <c r="Q6" i="12" s="1"/>
  <c r="Y6" i="12" s="1"/>
  <c r="AG6" i="12" s="1"/>
  <c r="AO6" i="12" s="1"/>
  <c r="AW6" i="12" s="1"/>
  <c r="BE6" i="12" s="1"/>
  <c r="BM6" i="12" s="1"/>
  <c r="BU6" i="12" s="1"/>
  <c r="CC6" i="12" s="1"/>
  <c r="CK6" i="12" s="1"/>
  <c r="CS6" i="12" s="1"/>
  <c r="AY5" i="7"/>
  <c r="K87" i="8"/>
  <c r="L87" i="8" s="1"/>
  <c r="K84" i="8"/>
  <c r="L84" i="8" s="1"/>
  <c r="K12" i="8"/>
  <c r="L12" i="8" s="1"/>
  <c r="K9" i="8"/>
  <c r="L9" i="8" s="1"/>
  <c r="K7" i="8"/>
  <c r="L7" i="8" s="1"/>
  <c r="X3" i="8"/>
  <c r="E5" i="7"/>
  <c r="E4" i="7"/>
  <c r="M478" i="8" l="1"/>
  <c r="N478" i="8" s="1"/>
  <c r="P478" i="8" s="1"/>
  <c r="V478" i="8" s="1"/>
  <c r="M207" i="8"/>
  <c r="N207" i="8" s="1"/>
  <c r="M1030" i="8"/>
  <c r="N1030" i="8" s="1"/>
  <c r="M938" i="8"/>
  <c r="N938" i="8" s="1"/>
  <c r="P846" i="8"/>
  <c r="V846" i="8" s="1"/>
  <c r="R846" i="8"/>
  <c r="W846" i="8" s="1"/>
  <c r="M754" i="8"/>
  <c r="N754" i="8" s="1"/>
  <c r="M662" i="8"/>
  <c r="N662" i="8" s="1"/>
  <c r="P570" i="8"/>
  <c r="V570" i="8" s="1"/>
  <c r="P386" i="8"/>
  <c r="V386" i="8" s="1"/>
  <c r="R386" i="8"/>
  <c r="W386" i="8" s="1"/>
  <c r="P207" i="8"/>
  <c r="V207" i="8" s="1"/>
  <c r="M202" i="8"/>
  <c r="N202" i="8" s="1"/>
  <c r="P110" i="8"/>
  <c r="V110" i="8" s="1"/>
  <c r="I41" i="8"/>
  <c r="I39" i="8"/>
  <c r="I32" i="8"/>
  <c r="I30" i="8"/>
  <c r="I52" i="8"/>
  <c r="I50" i="8"/>
  <c r="I43" i="8"/>
  <c r="I71" i="8"/>
  <c r="I69" i="8"/>
  <c r="I62" i="8"/>
  <c r="I60" i="8"/>
  <c r="I73" i="8"/>
  <c r="I81" i="8"/>
  <c r="I79" i="8"/>
  <c r="I85" i="8"/>
  <c r="I20" i="8"/>
  <c r="I15" i="8"/>
  <c r="I11" i="8"/>
  <c r="I35" i="8"/>
  <c r="I55" i="8"/>
  <c r="I48" i="8"/>
  <c r="I65" i="8"/>
  <c r="I74" i="8"/>
  <c r="I25" i="8"/>
  <c r="I38" i="8"/>
  <c r="I36" i="8"/>
  <c r="I34" i="8"/>
  <c r="I28" i="8"/>
  <c r="K28" i="8" s="1"/>
  <c r="L28" i="8" s="1"/>
  <c r="M28" i="8" s="1"/>
  <c r="N28" i="8" s="1"/>
  <c r="I56" i="8"/>
  <c r="I54" i="8"/>
  <c r="I47" i="8"/>
  <c r="I45" i="8"/>
  <c r="I68" i="8"/>
  <c r="I66" i="8"/>
  <c r="I64" i="8"/>
  <c r="I77" i="8"/>
  <c r="I75" i="8"/>
  <c r="I78" i="8"/>
  <c r="I26" i="8"/>
  <c r="I24" i="8"/>
  <c r="K24" i="8" s="1"/>
  <c r="L24" i="8" s="1"/>
  <c r="I23" i="8"/>
  <c r="K23" i="8" s="1"/>
  <c r="L23" i="8" s="1"/>
  <c r="I37" i="8"/>
  <c r="I57" i="8"/>
  <c r="I46" i="8"/>
  <c r="I67" i="8"/>
  <c r="I76" i="8"/>
  <c r="I6" i="8"/>
  <c r="K6" i="8" s="1"/>
  <c r="L6" i="8" s="1"/>
  <c r="I42" i="8"/>
  <c r="I40" i="8"/>
  <c r="I33" i="8"/>
  <c r="I31" i="8"/>
  <c r="I29" i="8"/>
  <c r="I53" i="8"/>
  <c r="I51" i="8"/>
  <c r="I49" i="8"/>
  <c r="I72" i="8"/>
  <c r="I70" i="8"/>
  <c r="I63" i="8"/>
  <c r="I61" i="8"/>
  <c r="I59" i="8"/>
  <c r="I82" i="8"/>
  <c r="I80" i="8"/>
  <c r="I86" i="8"/>
  <c r="I21" i="8"/>
  <c r="I16" i="8"/>
  <c r="I10" i="8"/>
  <c r="I5" i="8"/>
  <c r="I44" i="8"/>
  <c r="I58" i="8"/>
  <c r="I27" i="8"/>
  <c r="I84" i="8"/>
  <c r="I18" i="8"/>
  <c r="I12" i="8"/>
  <c r="I7" i="8"/>
  <c r="I19" i="8"/>
  <c r="I83" i="8"/>
  <c r="I17" i="8"/>
  <c r="I9" i="8"/>
  <c r="I3" i="8"/>
  <c r="I13" i="8"/>
  <c r="I4" i="8"/>
  <c r="I22" i="8"/>
  <c r="I14" i="8"/>
  <c r="I8" i="8"/>
  <c r="I87" i="8"/>
  <c r="K8" i="8"/>
  <c r="L8" i="8" s="1"/>
  <c r="K19" i="8"/>
  <c r="L19" i="8" s="1"/>
  <c r="L553" i="8"/>
  <c r="L277" i="8"/>
  <c r="L91" i="8"/>
  <c r="L737" i="8"/>
  <c r="L1013" i="8"/>
  <c r="L829" i="8"/>
  <c r="L645" i="8"/>
  <c r="L921" i="8"/>
  <c r="L461" i="8"/>
  <c r="L185" i="8"/>
  <c r="L274" i="8"/>
  <c r="L90" i="8"/>
  <c r="K3" i="8"/>
  <c r="L3" i="8" s="1"/>
  <c r="L366" i="8"/>
  <c r="L550" i="8"/>
  <c r="K4" i="8"/>
  <c r="L4" i="8" s="1"/>
  <c r="M8" i="8"/>
  <c r="R207" i="8" l="1"/>
  <c r="W207" i="8" s="1"/>
  <c r="R570" i="8"/>
  <c r="W570" i="8" s="1"/>
  <c r="R110" i="8"/>
  <c r="W110" i="8" s="1"/>
  <c r="P1030" i="8"/>
  <c r="V1030" i="8" s="1"/>
  <c r="R1030" i="8"/>
  <c r="W1030" i="8" s="1"/>
  <c r="P938" i="8"/>
  <c r="V938" i="8" s="1"/>
  <c r="X846" i="8"/>
  <c r="P754" i="8"/>
  <c r="V754" i="8" s="1"/>
  <c r="P662" i="8"/>
  <c r="V662" i="8" s="1"/>
  <c r="X570" i="8"/>
  <c r="R478" i="8"/>
  <c r="W478" i="8" s="1"/>
  <c r="X386" i="8"/>
  <c r="P202" i="8"/>
  <c r="V202" i="8" s="1"/>
  <c r="X207" i="8"/>
  <c r="P28" i="8"/>
  <c r="V28" i="8" s="1"/>
  <c r="M23" i="8"/>
  <c r="N23" i="8" s="1"/>
  <c r="M3" i="8"/>
  <c r="L182" i="8"/>
  <c r="M182" i="8" s="1"/>
  <c r="N182" i="8" s="1"/>
  <c r="L555" i="8"/>
  <c r="M555" i="8" s="1"/>
  <c r="N555" i="8" s="1"/>
  <c r="P555" i="8" s="1"/>
  <c r="L1095" i="8"/>
  <c r="M1095" i="8" s="1"/>
  <c r="N1095" i="8" s="1"/>
  <c r="P1095" i="8" s="1"/>
  <c r="L376" i="8"/>
  <c r="M376" i="8" s="1"/>
  <c r="N376" i="8" s="1"/>
  <c r="L836" i="8"/>
  <c r="M836" i="8" s="1"/>
  <c r="N836" i="8" s="1"/>
  <c r="L923" i="8"/>
  <c r="M923" i="8" s="1"/>
  <c r="N923" i="8" s="1"/>
  <c r="P923" i="8" s="1"/>
  <c r="L652" i="8"/>
  <c r="M652" i="8" s="1"/>
  <c r="N652" i="8" s="1"/>
  <c r="L911" i="8"/>
  <c r="M911" i="8" s="1"/>
  <c r="N911" i="8" s="1"/>
  <c r="P911" i="8" s="1"/>
  <c r="L635" i="8"/>
  <c r="M635" i="8" s="1"/>
  <c r="N635" i="8" s="1"/>
  <c r="P635" i="8" s="1"/>
  <c r="L192" i="8"/>
  <c r="M192" i="8" s="1"/>
  <c r="N192" i="8" s="1"/>
  <c r="L468" i="8"/>
  <c r="M468" i="8" s="1"/>
  <c r="N468" i="8" s="1"/>
  <c r="L1015" i="8"/>
  <c r="M1015" i="8" s="1"/>
  <c r="N1015" i="8" s="1"/>
  <c r="P1015" i="8" s="1"/>
  <c r="L1010" i="8"/>
  <c r="M1010" i="8" s="1"/>
  <c r="N1010" i="8" s="1"/>
  <c r="L739" i="8"/>
  <c r="M739" i="8" s="1"/>
  <c r="N739" i="8" s="1"/>
  <c r="P739" i="8" s="1"/>
  <c r="L463" i="8"/>
  <c r="M463" i="8" s="1"/>
  <c r="N463" i="8" s="1"/>
  <c r="L175" i="8"/>
  <c r="M175" i="8" s="1"/>
  <c r="N175" i="8" s="1"/>
  <c r="P175" i="8" s="1"/>
  <c r="L734" i="8"/>
  <c r="M734" i="8" s="1"/>
  <c r="N734" i="8" s="1"/>
  <c r="L458" i="8"/>
  <c r="M458" i="8" s="1"/>
  <c r="N458" i="8" s="1"/>
  <c r="L642" i="8"/>
  <c r="M642" i="8" s="1"/>
  <c r="N642" i="8" s="1"/>
  <c r="L1003" i="8"/>
  <c r="M1003" i="8" s="1"/>
  <c r="N1003" i="8" s="1"/>
  <c r="P1003" i="8" s="1"/>
  <c r="L284" i="8"/>
  <c r="M284" i="8" s="1"/>
  <c r="N284" i="8" s="1"/>
  <c r="L543" i="8"/>
  <c r="M543" i="8" s="1"/>
  <c r="N543" i="8" s="1"/>
  <c r="P543" i="8" s="1"/>
  <c r="L95" i="8"/>
  <c r="M95" i="8" s="1"/>
  <c r="N95" i="8" s="1"/>
  <c r="L187" i="8"/>
  <c r="M187" i="8" s="1"/>
  <c r="N187" i="8" s="1"/>
  <c r="P187" i="8" s="1"/>
  <c r="L727" i="8"/>
  <c r="M727" i="8" s="1"/>
  <c r="N727" i="8" s="1"/>
  <c r="P727" i="8" s="1"/>
  <c r="L928" i="8"/>
  <c r="M928" i="8" s="1"/>
  <c r="N928" i="8" s="1"/>
  <c r="L451" i="8"/>
  <c r="M451" i="8" s="1"/>
  <c r="N451" i="8" s="1"/>
  <c r="P451" i="8" s="1"/>
  <c r="L1020" i="8"/>
  <c r="M1020" i="8" s="1"/>
  <c r="N1020" i="8" s="1"/>
  <c r="L831" i="8"/>
  <c r="M831" i="8" s="1"/>
  <c r="N831" i="8" s="1"/>
  <c r="P831" i="8" s="1"/>
  <c r="L918" i="8"/>
  <c r="M918" i="8" s="1"/>
  <c r="N918" i="8" s="1"/>
  <c r="L826" i="8"/>
  <c r="M826" i="8" s="1"/>
  <c r="N826" i="8" s="1"/>
  <c r="L100" i="8"/>
  <c r="M100" i="8" s="1"/>
  <c r="N100" i="8" s="1"/>
  <c r="L560" i="8"/>
  <c r="M560" i="8" s="1"/>
  <c r="N560" i="8" s="1"/>
  <c r="L279" i="8"/>
  <c r="M279" i="8" s="1"/>
  <c r="N279" i="8" s="1"/>
  <c r="L371" i="8"/>
  <c r="M371" i="8" s="1"/>
  <c r="N371" i="8" s="1"/>
  <c r="P371" i="8" s="1"/>
  <c r="L744" i="8"/>
  <c r="M744" i="8" s="1"/>
  <c r="N744" i="8" s="1"/>
  <c r="L359" i="8"/>
  <c r="M359" i="8" s="1"/>
  <c r="N359" i="8" s="1"/>
  <c r="P359" i="8" s="1"/>
  <c r="L647" i="8"/>
  <c r="M647" i="8" s="1"/>
  <c r="N647" i="8" s="1"/>
  <c r="M366" i="8"/>
  <c r="N366" i="8" s="1"/>
  <c r="M90" i="8"/>
  <c r="N90" i="8" s="1"/>
  <c r="M550" i="8"/>
  <c r="M274" i="8"/>
  <c r="R662" i="8" l="1"/>
  <c r="W662" i="8" s="1"/>
  <c r="R202" i="8"/>
  <c r="W202" i="8" s="1"/>
  <c r="R938" i="8"/>
  <c r="W938" i="8" s="1"/>
  <c r="R754" i="8"/>
  <c r="W754" i="8" s="1"/>
  <c r="X662" i="8"/>
  <c r="X478" i="8"/>
  <c r="X202" i="8"/>
  <c r="P23" i="8"/>
  <c r="V23" i="8" s="1"/>
  <c r="R23" i="8"/>
  <c r="W23" i="8" s="1"/>
  <c r="R28" i="8"/>
  <c r="W28" i="8" s="1"/>
  <c r="P95" i="8"/>
  <c r="V95" i="8" s="1"/>
  <c r="P1020" i="8"/>
  <c r="O1020" i="8"/>
  <c r="P1010" i="8"/>
  <c r="O1010" i="8"/>
  <c r="O928" i="8"/>
  <c r="P928" i="8"/>
  <c r="O918" i="8"/>
  <c r="P918" i="8"/>
  <c r="P836" i="8"/>
  <c r="O836" i="8"/>
  <c r="P826" i="8"/>
  <c r="O826" i="8"/>
  <c r="O734" i="8"/>
  <c r="P734" i="8"/>
  <c r="O744" i="8"/>
  <c r="P744" i="8"/>
  <c r="P642" i="8"/>
  <c r="O642" i="8"/>
  <c r="P647" i="8"/>
  <c r="V647" i="8" s="1"/>
  <c r="P652" i="8"/>
  <c r="O652" i="8"/>
  <c r="O560" i="8"/>
  <c r="P560" i="8"/>
  <c r="P463" i="8"/>
  <c r="V463" i="8" s="1"/>
  <c r="P468" i="8"/>
  <c r="O468" i="8"/>
  <c r="P458" i="8"/>
  <c r="O458" i="8"/>
  <c r="P366" i="8"/>
  <c r="O366" i="8"/>
  <c r="P376" i="8"/>
  <c r="O376" i="8"/>
  <c r="P284" i="8"/>
  <c r="O284" i="8"/>
  <c r="P279" i="8"/>
  <c r="R279" i="8" s="1"/>
  <c r="W279" i="8" s="1"/>
  <c r="X279" i="8" s="1"/>
  <c r="O182" i="8"/>
  <c r="P182" i="8"/>
  <c r="O192" i="8"/>
  <c r="P192" i="8"/>
  <c r="P100" i="8"/>
  <c r="O100" i="8"/>
  <c r="O90" i="8"/>
  <c r="P90" i="8"/>
  <c r="V187" i="8"/>
  <c r="V175" i="8"/>
  <c r="R911" i="8"/>
  <c r="W911" i="8" s="1"/>
  <c r="V555" i="8"/>
  <c r="R555" i="8"/>
  <c r="W555" i="8" s="1"/>
  <c r="X555" i="8" s="1"/>
  <c r="V831" i="8"/>
  <c r="R831" i="8"/>
  <c r="W831" i="8" s="1"/>
  <c r="X831" i="8" s="1"/>
  <c r="R727" i="8"/>
  <c r="W727" i="8" s="1"/>
  <c r="X727" i="8" s="1"/>
  <c r="V371" i="8"/>
  <c r="V1003" i="8"/>
  <c r="V1015" i="8"/>
  <c r="V923" i="8"/>
  <c r="R923" i="8"/>
  <c r="W923" i="8" s="1"/>
  <c r="X923" i="8" s="1"/>
  <c r="R635" i="8"/>
  <c r="W635" i="8" s="1"/>
  <c r="V635" i="8"/>
  <c r="N274" i="8"/>
  <c r="R451" i="8"/>
  <c r="W451" i="8" s="1"/>
  <c r="N550" i="8"/>
  <c r="X28" i="8" l="1"/>
  <c r="R95" i="8"/>
  <c r="W95" i="8" s="1"/>
  <c r="X95" i="8" s="1"/>
  <c r="R458" i="8"/>
  <c r="W458" i="8" s="1"/>
  <c r="V560" i="8"/>
  <c r="V284" i="8"/>
  <c r="V836" i="8"/>
  <c r="R928" i="8"/>
  <c r="W928" i="8" s="1"/>
  <c r="Y928" i="8" s="1"/>
  <c r="V1020" i="8"/>
  <c r="R463" i="8"/>
  <c r="W463" i="8" s="1"/>
  <c r="X463" i="8" s="1"/>
  <c r="R1020" i="8"/>
  <c r="W1020" i="8" s="1"/>
  <c r="Y1020" i="8" s="1"/>
  <c r="V468" i="8"/>
  <c r="R647" i="8"/>
  <c r="W647" i="8" s="1"/>
  <c r="X647" i="8" s="1"/>
  <c r="X732" i="8" s="1"/>
  <c r="K6" i="2" s="1"/>
  <c r="R560" i="8"/>
  <c r="W560" i="8" s="1"/>
  <c r="Y560" i="8" s="1"/>
  <c r="V192" i="8"/>
  <c r="V826" i="8"/>
  <c r="R284" i="8"/>
  <c r="W284" i="8" s="1"/>
  <c r="Y284" i="8" s="1"/>
  <c r="R376" i="8"/>
  <c r="W376" i="8" s="1"/>
  <c r="Y376" i="8" s="1"/>
  <c r="V1010" i="8"/>
  <c r="V928" i="8"/>
  <c r="R744" i="8"/>
  <c r="W744" i="8" s="1"/>
  <c r="Y744" i="8" s="1"/>
  <c r="V744" i="8"/>
  <c r="V652" i="8"/>
  <c r="V642" i="8"/>
  <c r="O550" i="8"/>
  <c r="P550" i="8"/>
  <c r="V376" i="8"/>
  <c r="V279" i="8"/>
  <c r="P274" i="8"/>
  <c r="O274" i="8"/>
  <c r="R100" i="8"/>
  <c r="W100" i="8" s="1"/>
  <c r="Y100" i="8" s="1"/>
  <c r="V100" i="8"/>
  <c r="R826" i="8"/>
  <c r="W826" i="8" s="1"/>
  <c r="Y826" i="8" s="1"/>
  <c r="R1003" i="8"/>
  <c r="W1003" i="8" s="1"/>
  <c r="X1003" i="8" s="1"/>
  <c r="X1008" i="8" s="1"/>
  <c r="N6" i="2" s="1"/>
  <c r="R734" i="8"/>
  <c r="W734" i="8" s="1"/>
  <c r="Y734" i="8" s="1"/>
  <c r="R175" i="8"/>
  <c r="W175" i="8" s="1"/>
  <c r="X175" i="8" s="1"/>
  <c r="R1010" i="8"/>
  <c r="W1010" i="8" s="1"/>
  <c r="Y1010" i="8" s="1"/>
  <c r="R1095" i="8"/>
  <c r="W1095" i="8" s="1"/>
  <c r="X1095" i="8" s="1"/>
  <c r="V543" i="8"/>
  <c r="V182" i="8"/>
  <c r="R543" i="8"/>
  <c r="W543" i="8" s="1"/>
  <c r="X543" i="8" s="1"/>
  <c r="R182" i="8"/>
  <c r="W182" i="8" s="1"/>
  <c r="Y182" i="8" s="1"/>
  <c r="V1095" i="8"/>
  <c r="R1015" i="8"/>
  <c r="W1015" i="8" s="1"/>
  <c r="X1015" i="8" s="1"/>
  <c r="V451" i="8"/>
  <c r="R652" i="8"/>
  <c r="W652" i="8" s="1"/>
  <c r="Y652" i="8" s="1"/>
  <c r="V734" i="8"/>
  <c r="R187" i="8"/>
  <c r="W187" i="8" s="1"/>
  <c r="X187" i="8" s="1"/>
  <c r="X272" i="8" s="1"/>
  <c r="F6" i="2" s="1"/>
  <c r="V911" i="8"/>
  <c r="R371" i="8"/>
  <c r="W371" i="8" s="1"/>
  <c r="X371" i="8" s="1"/>
  <c r="R192" i="8"/>
  <c r="W192" i="8" s="1"/>
  <c r="Y192" i="8" s="1"/>
  <c r="V458" i="8"/>
  <c r="V739" i="8"/>
  <c r="R836" i="8"/>
  <c r="W836" i="8" s="1"/>
  <c r="Y836" i="8" s="1"/>
  <c r="R468" i="8"/>
  <c r="W468" i="8" s="1"/>
  <c r="Y468" i="8" s="1"/>
  <c r="V918" i="8"/>
  <c r="R918" i="8"/>
  <c r="W918" i="8" s="1"/>
  <c r="Y918" i="8" s="1"/>
  <c r="R642" i="8"/>
  <c r="W642" i="8" s="1"/>
  <c r="Y642" i="8" s="1"/>
  <c r="V727" i="8"/>
  <c r="R739" i="8"/>
  <c r="W739" i="8" s="1"/>
  <c r="X739" i="8" s="1"/>
  <c r="R359" i="8"/>
  <c r="W359" i="8" s="1"/>
  <c r="X359" i="8" s="1"/>
  <c r="X364" i="8" s="1"/>
  <c r="G6" i="2" s="1"/>
  <c r="V359" i="8"/>
  <c r="V366" i="8"/>
  <c r="R366" i="8"/>
  <c r="W366" i="8" s="1"/>
  <c r="Y366" i="8" s="1"/>
  <c r="V90" i="8"/>
  <c r="R90" i="8"/>
  <c r="W90" i="8" s="1"/>
  <c r="Y90" i="8" s="1"/>
  <c r="X911" i="8"/>
  <c r="X916" i="8" s="1"/>
  <c r="M6" i="2" s="1"/>
  <c r="X451" i="8"/>
  <c r="X635" i="8"/>
  <c r="X640" i="8" s="1"/>
  <c r="J6" i="2" s="1"/>
  <c r="Y458" i="8"/>
  <c r="X180" i="8" l="1"/>
  <c r="E6" i="2" s="1"/>
  <c r="X548" i="8"/>
  <c r="I6" i="2" s="1"/>
  <c r="X456" i="8"/>
  <c r="H6" i="2" s="1"/>
  <c r="X824" i="8"/>
  <c r="L6" i="2" s="1"/>
  <c r="X1100" i="8"/>
  <c r="O6" i="2" s="1"/>
  <c r="R550" i="8"/>
  <c r="W550" i="8" s="1"/>
  <c r="V274" i="8"/>
  <c r="R274" i="8"/>
  <c r="V550" i="8"/>
  <c r="W274" i="8" l="1"/>
  <c r="Y550" i="8"/>
  <c r="Y274" i="8" l="1"/>
  <c r="DB15" i="10" l="1"/>
  <c r="DB16" i="10"/>
  <c r="DB10" i="10"/>
  <c r="DB11" i="10"/>
  <c r="DB5" i="10"/>
  <c r="DB6" i="10"/>
  <c r="DB14" i="10"/>
  <c r="DB9" i="10"/>
  <c r="DB4" i="10"/>
  <c r="DA16" i="10"/>
  <c r="DA15" i="10"/>
  <c r="DA14" i="10"/>
  <c r="DA6" i="10"/>
  <c r="DA5" i="10"/>
  <c r="DA4" i="10"/>
  <c r="CS15" i="10"/>
  <c r="CS16" i="10"/>
  <c r="CS10" i="10"/>
  <c r="CS11" i="10"/>
  <c r="CS5" i="10"/>
  <c r="CS6" i="10"/>
  <c r="CS9" i="10"/>
  <c r="CS4" i="10"/>
  <c r="CR16" i="10"/>
  <c r="CR15" i="10"/>
  <c r="CR14" i="10"/>
  <c r="CR6" i="10"/>
  <c r="CR5" i="10"/>
  <c r="CR4" i="10"/>
  <c r="CI16" i="10"/>
  <c r="CI15" i="10"/>
  <c r="CI14" i="10"/>
  <c r="CK10" i="10"/>
  <c r="CI6" i="10"/>
  <c r="CI5" i="10"/>
  <c r="CI4" i="10"/>
  <c r="CA15" i="10"/>
  <c r="CA16" i="10"/>
  <c r="CA10" i="10"/>
  <c r="CA11" i="10"/>
  <c r="CA5" i="10"/>
  <c r="CA6" i="10"/>
  <c r="CA14" i="10"/>
  <c r="CA9" i="10"/>
  <c r="CA4" i="10"/>
  <c r="BZ16" i="10"/>
  <c r="BZ15" i="10"/>
  <c r="BZ14" i="10"/>
  <c r="BZ6" i="10"/>
  <c r="BZ5" i="10"/>
  <c r="BZ4" i="10"/>
  <c r="BR15" i="10"/>
  <c r="BR16" i="10"/>
  <c r="BR10" i="10"/>
  <c r="BR11" i="10"/>
  <c r="BR5" i="10"/>
  <c r="BR6" i="10"/>
  <c r="BR14" i="10"/>
  <c r="BR9" i="10"/>
  <c r="BR4" i="10"/>
  <c r="BQ16" i="10"/>
  <c r="BQ15" i="10"/>
  <c r="BQ14" i="10"/>
  <c r="BS10" i="10"/>
  <c r="BQ6" i="10"/>
  <c r="BQ5" i="10"/>
  <c r="BQ4" i="10"/>
  <c r="BI15" i="10"/>
  <c r="BI16" i="10"/>
  <c r="BI10" i="10"/>
  <c r="BI11" i="10"/>
  <c r="BI5" i="10"/>
  <c r="BI6" i="10"/>
  <c r="BI14" i="10"/>
  <c r="BI9" i="10"/>
  <c r="BI4" i="10"/>
  <c r="BH16" i="10"/>
  <c r="BH15" i="10"/>
  <c r="BH14" i="10"/>
  <c r="BJ10" i="10"/>
  <c r="BH6" i="10"/>
  <c r="BH5" i="10"/>
  <c r="BH4" i="10"/>
  <c r="AZ15" i="10"/>
  <c r="AZ16" i="10"/>
  <c r="AZ10" i="10"/>
  <c r="AZ11" i="10"/>
  <c r="AZ5" i="10"/>
  <c r="AZ6" i="10"/>
  <c r="AZ14" i="10"/>
  <c r="AZ9" i="10"/>
  <c r="AZ4" i="10"/>
  <c r="AY16" i="10"/>
  <c r="AY15" i="10"/>
  <c r="AY14" i="10"/>
  <c r="AY6" i="10"/>
  <c r="AY5" i="10"/>
  <c r="AY4" i="10"/>
  <c r="AQ15" i="10"/>
  <c r="AQ16" i="10"/>
  <c r="AQ14" i="10"/>
  <c r="AQ10" i="10"/>
  <c r="AQ11" i="10"/>
  <c r="AQ9" i="10"/>
  <c r="AQ5" i="10"/>
  <c r="AQ6" i="10"/>
  <c r="AQ4" i="10"/>
  <c r="AP16" i="10"/>
  <c r="AP15" i="10"/>
  <c r="AP14" i="10"/>
  <c r="AR11" i="10"/>
  <c r="AP6" i="10"/>
  <c r="AP5" i="10"/>
  <c r="AP4" i="10"/>
  <c r="AH15" i="10"/>
  <c r="AH16" i="10"/>
  <c r="AH14" i="10"/>
  <c r="AH10" i="10"/>
  <c r="AH11" i="10"/>
  <c r="AH9" i="10"/>
  <c r="AH5" i="10"/>
  <c r="AH6" i="10"/>
  <c r="AH4" i="10"/>
  <c r="AG16" i="10"/>
  <c r="AG15" i="10"/>
  <c r="AG14" i="10"/>
  <c r="AG6" i="10"/>
  <c r="AG5" i="10"/>
  <c r="AG4" i="10"/>
  <c r="Y15" i="10"/>
  <c r="Y16" i="10"/>
  <c r="Y14" i="10"/>
  <c r="Y10" i="10"/>
  <c r="Y11" i="10"/>
  <c r="Y9" i="10"/>
  <c r="Y5" i="10"/>
  <c r="Y6" i="10"/>
  <c r="Y4" i="10"/>
  <c r="X16" i="10"/>
  <c r="X15" i="10"/>
  <c r="X14" i="10"/>
  <c r="X6" i="10"/>
  <c r="X5" i="10"/>
  <c r="X4" i="10"/>
  <c r="O16" i="10"/>
  <c r="O15" i="10"/>
  <c r="O14" i="10"/>
  <c r="G15" i="10"/>
  <c r="G16" i="10"/>
  <c r="G14" i="10"/>
  <c r="F16" i="10"/>
  <c r="F15" i="10"/>
  <c r="F14" i="10"/>
  <c r="P15" i="10"/>
  <c r="P16" i="10"/>
  <c r="P14" i="10"/>
  <c r="P10" i="10"/>
  <c r="P11" i="10"/>
  <c r="P9" i="10"/>
  <c r="P5" i="10"/>
  <c r="P6" i="10"/>
  <c r="P4" i="10"/>
  <c r="O6" i="10"/>
  <c r="O5" i="10"/>
  <c r="O4" i="10"/>
  <c r="G10" i="10"/>
  <c r="G11" i="10"/>
  <c r="G9" i="10"/>
  <c r="G5" i="10"/>
  <c r="G6" i="10"/>
  <c r="G4" i="10"/>
  <c r="CT10" i="10" l="1"/>
  <c r="BA10" i="10"/>
  <c r="CB10" i="10"/>
  <c r="AI11" i="10"/>
  <c r="DC9" i="10"/>
  <c r="CB9" i="10"/>
  <c r="CT9" i="10"/>
  <c r="X7" i="10"/>
  <c r="Z10" i="10"/>
  <c r="AG17" i="10"/>
  <c r="AP7" i="10"/>
  <c r="AR10" i="10"/>
  <c r="AY17" i="10"/>
  <c r="BH7" i="10"/>
  <c r="BQ17" i="10"/>
  <c r="BZ7" i="10"/>
  <c r="CR7" i="10"/>
  <c r="CB11" i="10"/>
  <c r="CT11" i="10"/>
  <c r="DC10" i="10"/>
  <c r="DA17" i="10"/>
  <c r="BJ9" i="10"/>
  <c r="X17" i="10"/>
  <c r="AG7" i="10"/>
  <c r="AI10" i="10"/>
  <c r="AP17" i="10"/>
  <c r="AY7" i="10"/>
  <c r="BH17" i="10"/>
  <c r="BQ7" i="10"/>
  <c r="BZ17" i="10"/>
  <c r="CR17" i="10"/>
  <c r="BS11" i="10"/>
  <c r="CK11" i="10"/>
  <c r="BA9" i="10"/>
  <c r="BJ11" i="10"/>
  <c r="BS9" i="10"/>
  <c r="CK9" i="10"/>
  <c r="CK12" i="10" s="1"/>
  <c r="DC11" i="10"/>
  <c r="DA7" i="10"/>
  <c r="DC4" i="10"/>
  <c r="DC5" i="10"/>
  <c r="DC6" i="10"/>
  <c r="DA9" i="10"/>
  <c r="DA10" i="10"/>
  <c r="DA11" i="10"/>
  <c r="DC14" i="10"/>
  <c r="DC15" i="10"/>
  <c r="DC16" i="10"/>
  <c r="CT4" i="10"/>
  <c r="CT5" i="10"/>
  <c r="CT6" i="10"/>
  <c r="CR9" i="10"/>
  <c r="CR10" i="10"/>
  <c r="CR11" i="10"/>
  <c r="CT14" i="10"/>
  <c r="CT15" i="10"/>
  <c r="CT16" i="10"/>
  <c r="CI7" i="10"/>
  <c r="CI17" i="10"/>
  <c r="CK4" i="10"/>
  <c r="CK5" i="10"/>
  <c r="CK6" i="10"/>
  <c r="CI9" i="10"/>
  <c r="CI10" i="10"/>
  <c r="CI11" i="10"/>
  <c r="CK14" i="10"/>
  <c r="CK15" i="10"/>
  <c r="CK16" i="10"/>
  <c r="CB4" i="10"/>
  <c r="CB5" i="10"/>
  <c r="CB6" i="10"/>
  <c r="BZ9" i="10"/>
  <c r="BZ10" i="10"/>
  <c r="BZ11" i="10"/>
  <c r="CB14" i="10"/>
  <c r="CB15" i="10"/>
  <c r="CB16" i="10"/>
  <c r="BS4" i="10"/>
  <c r="BS5" i="10"/>
  <c r="BS6" i="10"/>
  <c r="BQ9" i="10"/>
  <c r="BQ10" i="10"/>
  <c r="BQ11" i="10"/>
  <c r="BS14" i="10"/>
  <c r="BS15" i="10"/>
  <c r="BS16" i="10"/>
  <c r="BJ4" i="10"/>
  <c r="BJ5" i="10"/>
  <c r="BJ6" i="10"/>
  <c r="BH9" i="10"/>
  <c r="BH10" i="10"/>
  <c r="BH11" i="10"/>
  <c r="BJ14" i="10"/>
  <c r="BJ15" i="10"/>
  <c r="BJ16" i="10"/>
  <c r="BA11" i="10"/>
  <c r="BA4" i="10"/>
  <c r="BA5" i="10"/>
  <c r="BA6" i="10"/>
  <c r="AY9" i="10"/>
  <c r="AY10" i="10"/>
  <c r="AY11" i="10"/>
  <c r="BA14" i="10"/>
  <c r="BA15" i="10"/>
  <c r="BA16" i="10"/>
  <c r="AR9" i="10"/>
  <c r="AR4" i="10"/>
  <c r="AR5" i="10"/>
  <c r="AR6" i="10"/>
  <c r="AP9" i="10"/>
  <c r="AP10" i="10"/>
  <c r="AP11" i="10"/>
  <c r="AR14" i="10"/>
  <c r="AR15" i="10"/>
  <c r="AR16" i="10"/>
  <c r="AI9" i="10"/>
  <c r="AI4" i="10"/>
  <c r="AI5" i="10"/>
  <c r="AI6" i="10"/>
  <c r="AG9" i="10"/>
  <c r="AG10" i="10"/>
  <c r="AG11" i="10"/>
  <c r="AI14" i="10"/>
  <c r="AI15" i="10"/>
  <c r="AI16" i="10"/>
  <c r="Z11" i="10"/>
  <c r="Z9" i="10"/>
  <c r="Z4" i="10"/>
  <c r="Z5" i="10"/>
  <c r="Z6" i="10"/>
  <c r="X9" i="10"/>
  <c r="X10" i="10"/>
  <c r="X11" i="10"/>
  <c r="Z14" i="10"/>
  <c r="Z15" i="10"/>
  <c r="Z16" i="10"/>
  <c r="O17" i="10"/>
  <c r="F17" i="10"/>
  <c r="H14" i="10"/>
  <c r="H15" i="10"/>
  <c r="H16" i="10"/>
  <c r="Q10" i="10"/>
  <c r="Q11" i="10"/>
  <c r="Q9" i="10"/>
  <c r="O7" i="10"/>
  <c r="Q4" i="10"/>
  <c r="Q5" i="10"/>
  <c r="Q6" i="10"/>
  <c r="O9" i="10"/>
  <c r="O10" i="10"/>
  <c r="O11" i="10"/>
  <c r="Q14" i="10"/>
  <c r="Q15" i="10"/>
  <c r="Q16" i="10"/>
  <c r="F10" i="10"/>
  <c r="H9" i="10"/>
  <c r="H6" i="10"/>
  <c r="H5" i="10"/>
  <c r="DW19" i="11"/>
  <c r="DW18" i="11"/>
  <c r="DW17" i="11"/>
  <c r="DW16" i="11"/>
  <c r="DW15" i="11"/>
  <c r="DW14" i="11"/>
  <c r="EA14" i="11"/>
  <c r="DW13" i="11"/>
  <c r="DW12" i="11"/>
  <c r="DW11" i="11"/>
  <c r="DW10" i="11"/>
  <c r="DW9" i="11"/>
  <c r="EA9" i="11"/>
  <c r="DW8" i="11"/>
  <c r="DW7" i="11"/>
  <c r="DW6" i="11"/>
  <c r="DW5" i="11"/>
  <c r="DW4" i="11"/>
  <c r="DW3" i="11"/>
  <c r="EA3" i="11"/>
  <c r="EA68" i="11" s="1"/>
  <c r="DL19" i="11"/>
  <c r="DL18" i="11"/>
  <c r="DL17" i="11"/>
  <c r="DL16" i="11"/>
  <c r="DL15" i="11"/>
  <c r="DL14" i="11"/>
  <c r="DP14" i="11"/>
  <c r="DL13" i="11"/>
  <c r="DL12" i="11"/>
  <c r="DL11" i="11"/>
  <c r="DL10" i="11"/>
  <c r="DL9" i="11"/>
  <c r="DP9" i="11"/>
  <c r="DL8" i="11"/>
  <c r="DL7" i="11"/>
  <c r="DL6" i="11"/>
  <c r="DL5" i="11"/>
  <c r="DL4" i="11"/>
  <c r="DL3" i="11"/>
  <c r="DP3" i="11"/>
  <c r="DP68" i="11" s="1"/>
  <c r="DA19" i="11"/>
  <c r="DA18" i="11"/>
  <c r="DA17" i="11"/>
  <c r="DA16" i="11"/>
  <c r="DA15" i="11"/>
  <c r="DA14" i="11"/>
  <c r="DE14" i="11"/>
  <c r="DA13" i="11"/>
  <c r="DA12" i="11"/>
  <c r="DA11" i="11"/>
  <c r="DA10" i="11"/>
  <c r="DA9" i="11"/>
  <c r="DE9" i="11"/>
  <c r="DA8" i="11"/>
  <c r="DA7" i="11"/>
  <c r="DA6" i="11"/>
  <c r="DA5" i="11"/>
  <c r="DA4" i="11"/>
  <c r="DA3" i="11"/>
  <c r="DE3" i="11"/>
  <c r="DE68" i="11" s="1"/>
  <c r="CP19" i="11"/>
  <c r="CP18" i="11"/>
  <c r="CP17" i="11"/>
  <c r="CP16" i="11"/>
  <c r="CP15" i="11"/>
  <c r="CP14" i="11"/>
  <c r="CT14" i="11"/>
  <c r="CP13" i="11"/>
  <c r="CP12" i="11"/>
  <c r="CP11" i="11"/>
  <c r="CP10" i="11"/>
  <c r="CP9" i="11"/>
  <c r="CT9" i="11"/>
  <c r="CP8" i="11"/>
  <c r="CP7" i="11"/>
  <c r="CP6" i="11"/>
  <c r="CP5" i="11"/>
  <c r="CP4" i="11"/>
  <c r="CP3" i="11"/>
  <c r="CT3" i="11"/>
  <c r="CT68" i="11" s="1"/>
  <c r="CE19" i="11"/>
  <c r="CE18" i="11"/>
  <c r="CE17" i="11"/>
  <c r="CE16" i="11"/>
  <c r="CE15" i="11"/>
  <c r="CE14" i="11"/>
  <c r="CI14" i="11"/>
  <c r="CE13" i="11"/>
  <c r="CE12" i="11"/>
  <c r="CE11" i="11"/>
  <c r="CE10" i="11"/>
  <c r="CE9" i="11"/>
  <c r="CI9" i="11"/>
  <c r="CE8" i="11"/>
  <c r="CE7" i="11"/>
  <c r="CE6" i="11"/>
  <c r="CE5" i="11"/>
  <c r="CE4" i="11"/>
  <c r="CE3" i="11"/>
  <c r="CI3" i="11"/>
  <c r="BT19" i="11"/>
  <c r="BT18" i="11"/>
  <c r="BT17" i="11"/>
  <c r="BT16" i="11"/>
  <c r="BT15" i="11"/>
  <c r="BT14" i="11"/>
  <c r="BX14" i="11"/>
  <c r="BT13" i="11"/>
  <c r="BT12" i="11"/>
  <c r="BT11" i="11"/>
  <c r="BT10" i="11"/>
  <c r="BT9" i="11"/>
  <c r="BX9" i="11"/>
  <c r="BT8" i="11"/>
  <c r="BT7" i="11"/>
  <c r="BT6" i="11"/>
  <c r="BT5" i="11"/>
  <c r="BT4" i="11"/>
  <c r="BT3" i="11"/>
  <c r="BX3" i="11"/>
  <c r="BX68" i="11" s="1"/>
  <c r="BI19" i="11"/>
  <c r="BI18" i="11"/>
  <c r="BI17" i="11"/>
  <c r="BI16" i="11"/>
  <c r="BI15" i="11"/>
  <c r="BI14" i="11"/>
  <c r="BM14" i="11"/>
  <c r="BI13" i="11"/>
  <c r="BI12" i="11"/>
  <c r="BI11" i="11"/>
  <c r="BI10" i="11"/>
  <c r="BI9" i="11"/>
  <c r="BM9" i="11"/>
  <c r="BI8" i="11"/>
  <c r="BI7" i="11"/>
  <c r="BI6" i="11"/>
  <c r="BI5" i="11"/>
  <c r="BI4" i="11"/>
  <c r="BI3" i="11"/>
  <c r="BM3" i="11"/>
  <c r="BM68" i="11" s="1"/>
  <c r="CI68" i="11" l="1"/>
  <c r="BS12" i="10"/>
  <c r="CT12" i="10"/>
  <c r="CB12" i="10"/>
  <c r="AI12" i="10"/>
  <c r="FU6" i="7"/>
  <c r="FP6" i="7"/>
  <c r="FQ6" i="7" s="1"/>
  <c r="FR6" i="7" s="1"/>
  <c r="CT6" i="12"/>
  <c r="CU6" i="12" s="1"/>
  <c r="FU4" i="7"/>
  <c r="FP4" i="7"/>
  <c r="CT4" i="12"/>
  <c r="CU4" i="12" s="1"/>
  <c r="FA6" i="7"/>
  <c r="FF6" i="7"/>
  <c r="FF4" i="7"/>
  <c r="FA4" i="7"/>
  <c r="EQ6" i="7"/>
  <c r="EL6" i="7"/>
  <c r="ER6" i="7" s="1"/>
  <c r="EQ4" i="7"/>
  <c r="EL4" i="7"/>
  <c r="EB6" i="7"/>
  <c r="DW6" i="7"/>
  <c r="DW4" i="7"/>
  <c r="EB4" i="7"/>
  <c r="DH6" i="7"/>
  <c r="DN6" i="7" s="1"/>
  <c r="DM6" i="7"/>
  <c r="DH4" i="7"/>
  <c r="DM4" i="7"/>
  <c r="CS6" i="7"/>
  <c r="CT6" i="7" s="1"/>
  <c r="CU6" i="7" s="1"/>
  <c r="CX6" i="7"/>
  <c r="CX4" i="7"/>
  <c r="CS4" i="7"/>
  <c r="CD6" i="7"/>
  <c r="CE6" i="7" s="1"/>
  <c r="CF6" i="7" s="1"/>
  <c r="CI6" i="7"/>
  <c r="CD4" i="7"/>
  <c r="CI4" i="7"/>
  <c r="BT6" i="7"/>
  <c r="BO6" i="7"/>
  <c r="BU6" i="7" s="1"/>
  <c r="BO4" i="7"/>
  <c r="BT4" i="7"/>
  <c r="BE6" i="7"/>
  <c r="AZ6" i="7"/>
  <c r="BA6" i="7" s="1"/>
  <c r="BB6" i="7" s="1"/>
  <c r="AZ4" i="7"/>
  <c r="BE4" i="7"/>
  <c r="AK6" i="7"/>
  <c r="AQ6" i="7" s="1"/>
  <c r="AP6" i="7"/>
  <c r="AK4" i="7"/>
  <c r="AP4" i="7"/>
  <c r="AA6" i="7"/>
  <c r="V6" i="7"/>
  <c r="W6" i="7" s="1"/>
  <c r="X6" i="7" s="1"/>
  <c r="V4" i="7"/>
  <c r="AA4" i="7"/>
  <c r="L6" i="7"/>
  <c r="G6" i="7"/>
  <c r="BA4" i="7"/>
  <c r="BB4" i="7" s="1"/>
  <c r="BJ12" i="10"/>
  <c r="AR12" i="10"/>
  <c r="DC12" i="10"/>
  <c r="Z12" i="10"/>
  <c r="BA12" i="10"/>
  <c r="X12" i="10"/>
  <c r="BA17" i="10"/>
  <c r="BQ12" i="10"/>
  <c r="CB17" i="10"/>
  <c r="DC7" i="10"/>
  <c r="DA12" i="10"/>
  <c r="DC17" i="10"/>
  <c r="CR12" i="10"/>
  <c r="CT17" i="10"/>
  <c r="CT7" i="10"/>
  <c r="CK7" i="10"/>
  <c r="CI12" i="10"/>
  <c r="CK17" i="10"/>
  <c r="CB7" i="10"/>
  <c r="BZ12" i="10"/>
  <c r="BS17" i="10"/>
  <c r="BS7" i="10"/>
  <c r="BJ7" i="10"/>
  <c r="BJ17" i="10"/>
  <c r="BH12" i="10"/>
  <c r="AY12" i="10"/>
  <c r="BA7" i="10"/>
  <c r="AP12" i="10"/>
  <c r="AR17" i="10"/>
  <c r="AR7" i="10"/>
  <c r="AI7" i="10"/>
  <c r="AI17" i="10"/>
  <c r="AG12" i="10"/>
  <c r="Z17" i="10"/>
  <c r="Z7" i="10"/>
  <c r="H17" i="10"/>
  <c r="Q12" i="10"/>
  <c r="F11" i="10"/>
  <c r="H11" i="10"/>
  <c r="O12" i="10"/>
  <c r="H10" i="10"/>
  <c r="Q17" i="10"/>
  <c r="Q7" i="10"/>
  <c r="F4" i="10"/>
  <c r="H4" i="10"/>
  <c r="H7" i="10" s="1"/>
  <c r="F5" i="10"/>
  <c r="F6" i="10"/>
  <c r="F9" i="10"/>
  <c r="DM9" i="11"/>
  <c r="DO9" i="11" s="1"/>
  <c r="P10" i="2"/>
  <c r="DX14" i="11"/>
  <c r="DZ14" i="11" s="1"/>
  <c r="CF14" i="11"/>
  <c r="CH14" i="11" s="1"/>
  <c r="DX9" i="11"/>
  <c r="DZ9" i="11" s="1"/>
  <c r="DM14" i="11"/>
  <c r="DO14" i="11" s="1"/>
  <c r="DB14" i="11"/>
  <c r="DD14" i="11" s="1"/>
  <c r="DX3" i="11"/>
  <c r="CF9" i="11"/>
  <c r="CH9" i="11" s="1"/>
  <c r="DM3" i="11"/>
  <c r="DB3" i="11"/>
  <c r="DB9" i="11"/>
  <c r="DD9" i="11" s="1"/>
  <c r="CQ9" i="11"/>
  <c r="CS9" i="11" s="1"/>
  <c r="CQ3" i="11"/>
  <c r="BJ3" i="11"/>
  <c r="BU3" i="11"/>
  <c r="BJ14" i="11"/>
  <c r="BL14" i="11" s="1"/>
  <c r="BU14" i="11"/>
  <c r="BW14" i="11" s="1"/>
  <c r="BU9" i="11"/>
  <c r="BW9" i="11" s="1"/>
  <c r="CF3" i="11"/>
  <c r="CQ14" i="11"/>
  <c r="CS14" i="11" s="1"/>
  <c r="BJ9" i="11"/>
  <c r="BL9" i="11" s="1"/>
  <c r="BB3" i="11"/>
  <c r="AX3" i="11"/>
  <c r="AX4" i="11"/>
  <c r="AX5" i="11"/>
  <c r="AX6" i="11"/>
  <c r="AX7" i="11"/>
  <c r="AX8" i="11"/>
  <c r="BB9" i="11"/>
  <c r="AX9" i="11"/>
  <c r="AX10" i="11"/>
  <c r="AX11" i="11"/>
  <c r="AX12" i="11"/>
  <c r="AX13" i="11"/>
  <c r="BB14" i="11"/>
  <c r="AX14" i="11"/>
  <c r="AX15" i="11"/>
  <c r="AX16" i="11"/>
  <c r="AX17" i="11"/>
  <c r="AX18" i="11"/>
  <c r="AX19" i="11"/>
  <c r="AB19" i="11"/>
  <c r="AB18" i="11"/>
  <c r="AB17" i="11"/>
  <c r="AB16" i="11"/>
  <c r="AB15" i="11"/>
  <c r="AB14" i="11"/>
  <c r="AF14" i="11"/>
  <c r="AB13" i="11"/>
  <c r="AB12" i="11"/>
  <c r="AB11" i="11"/>
  <c r="AB10" i="11"/>
  <c r="AB9" i="11"/>
  <c r="AF9" i="11"/>
  <c r="AB8" i="11"/>
  <c r="AB7" i="11"/>
  <c r="AB6" i="11"/>
  <c r="AB5" i="11"/>
  <c r="AB4" i="11"/>
  <c r="AB3" i="11"/>
  <c r="AF3" i="11"/>
  <c r="U3" i="11"/>
  <c r="Q3" i="11"/>
  <c r="Q4" i="11"/>
  <c r="Q5" i="11"/>
  <c r="Q6" i="11"/>
  <c r="Q7" i="11"/>
  <c r="Q8" i="11"/>
  <c r="U9" i="11"/>
  <c r="Q9" i="11"/>
  <c r="Q10" i="11"/>
  <c r="Q11" i="11"/>
  <c r="Q12" i="11"/>
  <c r="Q13" i="11"/>
  <c r="U14" i="11"/>
  <c r="Q14" i="11"/>
  <c r="Q15" i="11"/>
  <c r="Q16" i="11"/>
  <c r="Q17" i="11"/>
  <c r="Q18" i="11"/>
  <c r="Q19" i="11"/>
  <c r="BU4" i="7" l="1"/>
  <c r="Z439" i="8"/>
  <c r="Z437" i="8"/>
  <c r="Z405" i="8"/>
  <c r="Z403" i="8"/>
  <c r="Z401" i="8"/>
  <c r="Z394" i="8"/>
  <c r="Z392" i="8"/>
  <c r="Z425" i="8"/>
  <c r="Z423" i="8"/>
  <c r="Z421" i="8"/>
  <c r="Z414" i="8"/>
  <c r="Z412" i="8"/>
  <c r="Z435" i="8"/>
  <c r="Z433" i="8"/>
  <c r="Z431" i="8"/>
  <c r="AA431" i="8" s="1"/>
  <c r="AB431" i="8" s="1"/>
  <c r="Z408" i="8"/>
  <c r="Z428" i="8"/>
  <c r="Z417" i="8"/>
  <c r="Z448" i="8"/>
  <c r="Z386" i="8"/>
  <c r="Z445" i="8"/>
  <c r="Z443" i="8"/>
  <c r="Z441" i="8"/>
  <c r="AA441" i="8" s="1"/>
  <c r="AB441" i="8" s="1"/>
  <c r="Z409" i="8"/>
  <c r="Z407" i="8"/>
  <c r="Z400" i="8"/>
  <c r="Z398" i="8"/>
  <c r="Z396" i="8"/>
  <c r="Z429" i="8"/>
  <c r="Z427" i="8"/>
  <c r="Z420" i="8"/>
  <c r="Z418" i="8"/>
  <c r="Z416" i="8"/>
  <c r="Z449" i="8"/>
  <c r="Z447" i="8"/>
  <c r="Z390" i="8"/>
  <c r="Z388" i="8"/>
  <c r="Z442" i="8"/>
  <c r="Z406" i="8"/>
  <c r="AA406" i="8" s="1"/>
  <c r="AB406" i="8" s="1"/>
  <c r="Z397" i="8"/>
  <c r="Z430" i="8"/>
  <c r="Z450" i="8"/>
  <c r="Z389" i="8"/>
  <c r="Z440" i="8"/>
  <c r="Z438" i="8"/>
  <c r="Z436" i="8"/>
  <c r="AA436" i="8" s="1"/>
  <c r="AB436" i="8" s="1"/>
  <c r="Z404" i="8"/>
  <c r="Z402" i="8"/>
  <c r="Z395" i="8"/>
  <c r="Z393" i="8"/>
  <c r="Z391" i="8"/>
  <c r="AA391" i="8" s="1"/>
  <c r="AB391" i="8" s="1"/>
  <c r="Z424" i="8"/>
  <c r="Z422" i="8"/>
  <c r="Z415" i="8"/>
  <c r="Z413" i="8"/>
  <c r="Z411" i="8"/>
  <c r="Z434" i="8"/>
  <c r="Z432" i="8"/>
  <c r="Z387" i="8"/>
  <c r="Z444" i="8"/>
  <c r="Z410" i="8"/>
  <c r="Z399" i="8"/>
  <c r="Z426" i="8"/>
  <c r="AA426" i="8" s="1"/>
  <c r="AB426" i="8" s="1"/>
  <c r="Z419" i="8"/>
  <c r="Z446" i="8"/>
  <c r="Z453" i="8"/>
  <c r="Z378" i="8"/>
  <c r="Z368" i="8"/>
  <c r="Z382" i="8"/>
  <c r="Z452" i="8"/>
  <c r="Z377" i="8"/>
  <c r="Z369" i="8"/>
  <c r="Z372" i="8"/>
  <c r="Z383" i="8"/>
  <c r="Z373" i="8"/>
  <c r="Z367" i="8"/>
  <c r="BB68" i="11"/>
  <c r="DZ3" i="11"/>
  <c r="DZ68" i="11" s="1"/>
  <c r="DX68" i="11"/>
  <c r="FQ4" i="7"/>
  <c r="FR4" i="7" s="1"/>
  <c r="Z1044" i="8"/>
  <c r="Z1042" i="8"/>
  <c r="Z1040" i="8"/>
  <c r="Z1038" i="8"/>
  <c r="Z1036" i="8"/>
  <c r="Z1054" i="8"/>
  <c r="Z1052" i="8"/>
  <c r="Z1050" i="8"/>
  <c r="Z1063" i="8"/>
  <c r="Z1061" i="8"/>
  <c r="Z1074" i="8"/>
  <c r="Z1072" i="8"/>
  <c r="Z1070" i="8"/>
  <c r="Z1083" i="8"/>
  <c r="Z1081" i="8"/>
  <c r="Z1094" i="8"/>
  <c r="Z1092" i="8"/>
  <c r="Z1090" i="8"/>
  <c r="Z1033" i="8"/>
  <c r="Z1030" i="8"/>
  <c r="Z1046" i="8"/>
  <c r="Z1059" i="8"/>
  <c r="Z1068" i="8"/>
  <c r="Z1077" i="8"/>
  <c r="Z1086" i="8"/>
  <c r="Z1031" i="8"/>
  <c r="Z1039" i="8"/>
  <c r="Z1049" i="8"/>
  <c r="Z1047" i="8"/>
  <c r="Z1045" i="8"/>
  <c r="Z1058" i="8"/>
  <c r="Z1056" i="8"/>
  <c r="Z1069" i="8"/>
  <c r="Z1067" i="8"/>
  <c r="Z1065" i="8"/>
  <c r="Z1078" i="8"/>
  <c r="Z1076" i="8"/>
  <c r="Z1089" i="8"/>
  <c r="Z1087" i="8"/>
  <c r="Z1085" i="8"/>
  <c r="Z1048" i="8"/>
  <c r="Z1057" i="8"/>
  <c r="Z1066" i="8"/>
  <c r="Z1079" i="8"/>
  <c r="Z1088" i="8"/>
  <c r="Z1043" i="8"/>
  <c r="Z1041" i="8"/>
  <c r="Z1037" i="8"/>
  <c r="Z1035" i="8"/>
  <c r="Z1053" i="8"/>
  <c r="Z1051" i="8"/>
  <c r="Z1064" i="8"/>
  <c r="Z1062" i="8"/>
  <c r="Z1060" i="8"/>
  <c r="AA1060" i="8" s="1"/>
  <c r="AB1060" i="8" s="1"/>
  <c r="Z1073" i="8"/>
  <c r="Z1071" i="8"/>
  <c r="Z1084" i="8"/>
  <c r="Z1082" i="8"/>
  <c r="Z1080" i="8"/>
  <c r="Z1093" i="8"/>
  <c r="Z1091" i="8"/>
  <c r="Z1034" i="8"/>
  <c r="Z1032" i="8"/>
  <c r="Z1055" i="8"/>
  <c r="AA1055" i="8" s="1"/>
  <c r="AB1055" i="8" s="1"/>
  <c r="Z1075" i="8"/>
  <c r="AA1075" i="8" s="1"/>
  <c r="AB1075" i="8" s="1"/>
  <c r="Z1097" i="8"/>
  <c r="Z1022" i="8"/>
  <c r="Z1012" i="8"/>
  <c r="Z1016" i="8"/>
  <c r="Z1096" i="8"/>
  <c r="Z1021" i="8"/>
  <c r="Z1011" i="8"/>
  <c r="Z1026" i="8"/>
  <c r="Z1027" i="8"/>
  <c r="Z1017" i="8"/>
  <c r="Z962" i="8"/>
  <c r="Z960" i="8"/>
  <c r="Z958" i="8"/>
  <c r="Z951" i="8"/>
  <c r="Z949" i="8"/>
  <c r="Z982" i="8"/>
  <c r="Z980" i="8"/>
  <c r="Z978" i="8"/>
  <c r="Z971" i="8"/>
  <c r="Z969" i="8"/>
  <c r="Z992" i="8"/>
  <c r="Z990" i="8"/>
  <c r="Z988" i="8"/>
  <c r="Z1001" i="8"/>
  <c r="Z999" i="8"/>
  <c r="Z939" i="8"/>
  <c r="Z995" i="8"/>
  <c r="Z954" i="8"/>
  <c r="Z943" i="8"/>
  <c r="Z976" i="8"/>
  <c r="Z965" i="8"/>
  <c r="Z984" i="8"/>
  <c r="Z996" i="8"/>
  <c r="Z994" i="8"/>
  <c r="Z957" i="8"/>
  <c r="Z955" i="8"/>
  <c r="Z953" i="8"/>
  <c r="Z946" i="8"/>
  <c r="Z944" i="8"/>
  <c r="Z977" i="8"/>
  <c r="Z975" i="8"/>
  <c r="Z973" i="8"/>
  <c r="Z966" i="8"/>
  <c r="Z964" i="8"/>
  <c r="Z987" i="8"/>
  <c r="Z985" i="8"/>
  <c r="Z983" i="8"/>
  <c r="Z941" i="8"/>
  <c r="Z938" i="8"/>
  <c r="Z997" i="8"/>
  <c r="Z947" i="8"/>
  <c r="Z967" i="8"/>
  <c r="Z986" i="8"/>
  <c r="Z940" i="8"/>
  <c r="Z961" i="8"/>
  <c r="Z959" i="8"/>
  <c r="Z952" i="8"/>
  <c r="Z950" i="8"/>
  <c r="Z948" i="8"/>
  <c r="Z981" i="8"/>
  <c r="Z979" i="8"/>
  <c r="Z972" i="8"/>
  <c r="Z970" i="8"/>
  <c r="Z968" i="8"/>
  <c r="Z991" i="8"/>
  <c r="Z989" i="8"/>
  <c r="Z1002" i="8"/>
  <c r="Z1000" i="8"/>
  <c r="Z998" i="8"/>
  <c r="AA998" i="8" s="1"/>
  <c r="AB998" i="8" s="1"/>
  <c r="Z993" i="8"/>
  <c r="AA993" i="8" s="1"/>
  <c r="AB993" i="8" s="1"/>
  <c r="Z956" i="8"/>
  <c r="Z945" i="8"/>
  <c r="Z974" i="8"/>
  <c r="Z963" i="8"/>
  <c r="AA963" i="8" s="1"/>
  <c r="AB963" i="8" s="1"/>
  <c r="Z942" i="8"/>
  <c r="Z935" i="8"/>
  <c r="Z925" i="8"/>
  <c r="Z929" i="8"/>
  <c r="Z934" i="8"/>
  <c r="Z924" i="8"/>
  <c r="Z1004" i="8"/>
  <c r="Z1005" i="8"/>
  <c r="Z930" i="8"/>
  <c r="Z920" i="8"/>
  <c r="Z919" i="8"/>
  <c r="DO3" i="11"/>
  <c r="DO68" i="11" s="1"/>
  <c r="N10" i="2" s="1"/>
  <c r="DM68" i="11"/>
  <c r="ER4" i="7"/>
  <c r="Z905" i="8"/>
  <c r="Z903" i="8"/>
  <c r="Z901" i="8"/>
  <c r="Z864" i="8"/>
  <c r="Z862" i="8"/>
  <c r="Z855" i="8"/>
  <c r="Z853" i="8"/>
  <c r="Z851" i="8"/>
  <c r="Z884" i="8"/>
  <c r="Z882" i="8"/>
  <c r="Z875" i="8"/>
  <c r="Z873" i="8"/>
  <c r="Z871" i="8"/>
  <c r="Z894" i="8"/>
  <c r="Z892" i="8"/>
  <c r="Z850" i="8"/>
  <c r="Z848" i="8"/>
  <c r="Z902" i="8"/>
  <c r="Z863" i="8"/>
  <c r="Z861" i="8"/>
  <c r="Z852" i="8"/>
  <c r="Z883" i="8"/>
  <c r="Z874" i="8"/>
  <c r="Z895" i="8"/>
  <c r="Z891" i="8"/>
  <c r="Z846" i="8"/>
  <c r="Z869" i="8"/>
  <c r="Z860" i="8"/>
  <c r="Z889" i="8"/>
  <c r="Z880" i="8"/>
  <c r="Z876" i="8"/>
  <c r="Z897" i="8"/>
  <c r="Z910" i="8"/>
  <c r="Z870" i="8"/>
  <c r="Z868" i="8"/>
  <c r="Z866" i="8"/>
  <c r="Z859" i="8"/>
  <c r="Z857" i="8"/>
  <c r="Z890" i="8"/>
  <c r="Z888" i="8"/>
  <c r="Z886" i="8"/>
  <c r="Z879" i="8"/>
  <c r="Z877" i="8"/>
  <c r="Z900" i="8"/>
  <c r="Z898" i="8"/>
  <c r="Z896" i="8"/>
  <c r="Z909" i="8"/>
  <c r="Z907" i="8"/>
  <c r="Z847" i="8"/>
  <c r="Z904" i="8"/>
  <c r="Z865" i="8"/>
  <c r="Z854" i="8"/>
  <c r="Z885" i="8"/>
  <c r="Z881" i="8"/>
  <c r="AA881" i="8" s="1"/>
  <c r="AB881" i="8" s="1"/>
  <c r="Z872" i="8"/>
  <c r="Z893" i="8"/>
  <c r="Z849" i="8"/>
  <c r="Z867" i="8"/>
  <c r="Z858" i="8"/>
  <c r="Z856" i="8"/>
  <c r="Z887" i="8"/>
  <c r="Z878" i="8"/>
  <c r="Z899" i="8"/>
  <c r="Z908" i="8"/>
  <c r="Z906" i="8"/>
  <c r="Z913" i="8"/>
  <c r="Z838" i="8"/>
  <c r="Z828" i="8"/>
  <c r="Z833" i="8"/>
  <c r="Z842" i="8"/>
  <c r="Z912" i="8"/>
  <c r="Z837" i="8"/>
  <c r="Z827" i="8"/>
  <c r="Z843" i="8"/>
  <c r="Z832" i="8"/>
  <c r="DD3" i="11"/>
  <c r="DD68" i="11" s="1"/>
  <c r="DB68" i="11"/>
  <c r="DX4" i="7"/>
  <c r="DY4" i="7" s="1"/>
  <c r="Z802" i="8"/>
  <c r="Z800" i="8"/>
  <c r="Z793" i="8"/>
  <c r="Z791" i="8"/>
  <c r="Z789" i="8"/>
  <c r="Z777" i="8"/>
  <c r="Z775" i="8"/>
  <c r="Z768" i="8"/>
  <c r="Z766" i="8"/>
  <c r="Z764" i="8"/>
  <c r="Z822" i="8"/>
  <c r="Z820" i="8"/>
  <c r="Z813" i="8"/>
  <c r="Z811" i="8"/>
  <c r="Z809" i="8"/>
  <c r="Z757" i="8"/>
  <c r="Z754" i="8"/>
  <c r="Z796" i="8"/>
  <c r="Z769" i="8"/>
  <c r="Z818" i="8"/>
  <c r="Z805" i="8"/>
  <c r="Z788" i="8"/>
  <c r="Z786" i="8"/>
  <c r="Z784" i="8"/>
  <c r="Z797" i="8"/>
  <c r="Z795" i="8"/>
  <c r="Z783" i="8"/>
  <c r="Z781" i="8"/>
  <c r="Z779" i="8"/>
  <c r="Z772" i="8"/>
  <c r="Z770" i="8"/>
  <c r="Z763" i="8"/>
  <c r="Z761" i="8"/>
  <c r="Z759" i="8"/>
  <c r="Z817" i="8"/>
  <c r="Z815" i="8"/>
  <c r="Z808" i="8"/>
  <c r="Z806" i="8"/>
  <c r="Z804" i="8"/>
  <c r="AA804" i="8" s="1"/>
  <c r="AB804" i="8" s="1"/>
  <c r="Z787" i="8"/>
  <c r="Z798" i="8"/>
  <c r="Z780" i="8"/>
  <c r="Z773" i="8"/>
  <c r="Z762" i="8"/>
  <c r="Z816" i="8"/>
  <c r="Z807" i="8"/>
  <c r="Z803" i="8"/>
  <c r="Z801" i="8"/>
  <c r="Z799" i="8"/>
  <c r="Z792" i="8"/>
  <c r="Z790" i="8"/>
  <c r="Z778" i="8"/>
  <c r="Z776" i="8"/>
  <c r="Z774" i="8"/>
  <c r="Z767" i="8"/>
  <c r="Z765" i="8"/>
  <c r="Z823" i="8"/>
  <c r="Z821" i="8"/>
  <c r="Z819" i="8"/>
  <c r="Z812" i="8"/>
  <c r="Z810" i="8"/>
  <c r="Z758" i="8"/>
  <c r="Z756" i="8"/>
  <c r="Z785" i="8"/>
  <c r="Z794" i="8"/>
  <c r="AA794" i="8" s="1"/>
  <c r="AB794" i="8" s="1"/>
  <c r="Z782" i="8"/>
  <c r="Z771" i="8"/>
  <c r="Z760" i="8"/>
  <c r="Z814" i="8"/>
  <c r="Z755" i="8"/>
  <c r="Z746" i="8"/>
  <c r="Z736" i="8"/>
  <c r="Z750" i="8"/>
  <c r="Z745" i="8"/>
  <c r="Z735" i="8"/>
  <c r="Z740" i="8"/>
  <c r="Z751" i="8"/>
  <c r="Z741" i="8"/>
  <c r="CS3" i="11"/>
  <c r="CS68" i="11" s="1"/>
  <c r="L10" i="2" s="1"/>
  <c r="CQ68" i="11"/>
  <c r="CH3" i="11"/>
  <c r="CH68" i="11" s="1"/>
  <c r="CF68" i="11"/>
  <c r="DN4" i="7"/>
  <c r="Z686" i="8"/>
  <c r="Z684" i="8"/>
  <c r="Z682" i="8"/>
  <c r="Z675" i="8"/>
  <c r="Z673" i="8"/>
  <c r="Z706" i="8"/>
  <c r="Z704" i="8"/>
  <c r="Z702" i="8"/>
  <c r="Z695" i="8"/>
  <c r="Z693" i="8"/>
  <c r="Z721" i="8"/>
  <c r="Z719" i="8"/>
  <c r="Z717" i="8"/>
  <c r="Z725" i="8"/>
  <c r="Z723" i="8"/>
  <c r="Z663" i="8"/>
  <c r="Z709" i="8"/>
  <c r="Z680" i="8"/>
  <c r="Z669" i="8"/>
  <c r="Z691" i="8"/>
  <c r="Z715" i="8"/>
  <c r="Z710" i="8"/>
  <c r="Z708" i="8"/>
  <c r="Z681" i="8"/>
  <c r="Z679" i="8"/>
  <c r="Z677" i="8"/>
  <c r="Z670" i="8"/>
  <c r="Z668" i="8"/>
  <c r="Z701" i="8"/>
  <c r="Z699" i="8"/>
  <c r="Z697" i="8"/>
  <c r="Z690" i="8"/>
  <c r="Z688" i="8"/>
  <c r="Z716" i="8"/>
  <c r="Z714" i="8"/>
  <c r="Z712" i="8"/>
  <c r="Z665" i="8"/>
  <c r="Z662" i="8"/>
  <c r="Z711" i="8"/>
  <c r="Z671" i="8"/>
  <c r="Z700" i="8"/>
  <c r="Z689" i="8"/>
  <c r="Z664" i="8"/>
  <c r="Z685" i="8"/>
  <c r="Z683" i="8"/>
  <c r="Z676" i="8"/>
  <c r="Z674" i="8"/>
  <c r="Z672" i="8"/>
  <c r="Z705" i="8"/>
  <c r="Z703" i="8"/>
  <c r="Z696" i="8"/>
  <c r="Z694" i="8"/>
  <c r="Z692" i="8"/>
  <c r="AA692" i="8" s="1"/>
  <c r="AB692" i="8" s="1"/>
  <c r="Z720" i="8"/>
  <c r="Z718" i="8"/>
  <c r="Z726" i="8"/>
  <c r="Z724" i="8"/>
  <c r="Z722" i="8"/>
  <c r="Z707" i="8"/>
  <c r="Z678" i="8"/>
  <c r="Z667" i="8"/>
  <c r="AA667" i="8" s="1"/>
  <c r="AB667" i="8" s="1"/>
  <c r="Z698" i="8"/>
  <c r="Z687" i="8"/>
  <c r="Z713" i="8"/>
  <c r="Z666" i="8"/>
  <c r="Z659" i="8"/>
  <c r="Z649" i="8"/>
  <c r="Z658" i="8"/>
  <c r="Z648" i="8"/>
  <c r="Z729" i="8"/>
  <c r="Z654" i="8"/>
  <c r="Z644" i="8"/>
  <c r="Z728" i="8"/>
  <c r="Z653" i="8"/>
  <c r="Z643" i="8"/>
  <c r="CY4" i="7"/>
  <c r="Z629" i="8"/>
  <c r="Z627" i="8"/>
  <c r="Z625" i="8"/>
  <c r="Z588" i="8"/>
  <c r="Z586" i="8"/>
  <c r="Z579" i="8"/>
  <c r="Z577" i="8"/>
  <c r="Z575" i="8"/>
  <c r="Z608" i="8"/>
  <c r="Z606" i="8"/>
  <c r="Z599" i="8"/>
  <c r="Z597" i="8"/>
  <c r="Z595" i="8"/>
  <c r="Z618" i="8"/>
  <c r="Z616" i="8"/>
  <c r="Z574" i="8"/>
  <c r="Z572" i="8"/>
  <c r="Z584" i="8"/>
  <c r="Z613" i="8"/>
  <c r="Z604" i="8"/>
  <c r="Z623" i="8"/>
  <c r="Z632" i="8"/>
  <c r="Z594" i="8"/>
  <c r="Z592" i="8"/>
  <c r="Z590" i="8"/>
  <c r="Z583" i="8"/>
  <c r="Z581" i="8"/>
  <c r="Z614" i="8"/>
  <c r="Z612" i="8"/>
  <c r="Z610" i="8"/>
  <c r="Z603" i="8"/>
  <c r="Z601" i="8"/>
  <c r="Z624" i="8"/>
  <c r="Z622" i="8"/>
  <c r="Z620" i="8"/>
  <c r="Z633" i="8"/>
  <c r="Z631" i="8"/>
  <c r="Z571" i="8"/>
  <c r="Z591" i="8"/>
  <c r="Z580" i="8"/>
  <c r="Z602" i="8"/>
  <c r="Z621" i="8"/>
  <c r="Z630" i="8"/>
  <c r="Z628" i="8"/>
  <c r="Z626" i="8"/>
  <c r="Z589" i="8"/>
  <c r="Z587" i="8"/>
  <c r="Z585" i="8"/>
  <c r="Z578" i="8"/>
  <c r="Z576" i="8"/>
  <c r="Z609" i="8"/>
  <c r="Z607" i="8"/>
  <c r="Z605" i="8"/>
  <c r="Z598" i="8"/>
  <c r="Z596" i="8"/>
  <c r="Z619" i="8"/>
  <c r="Z617" i="8"/>
  <c r="Z615" i="8"/>
  <c r="Z573" i="8"/>
  <c r="Z570" i="8"/>
  <c r="Z593" i="8"/>
  <c r="Z582" i="8"/>
  <c r="Z611" i="8"/>
  <c r="Z600" i="8"/>
  <c r="Z634" i="8"/>
  <c r="Z637" i="8"/>
  <c r="Z562" i="8"/>
  <c r="Z552" i="8"/>
  <c r="Z636" i="8"/>
  <c r="Z561" i="8"/>
  <c r="Z551" i="8"/>
  <c r="Z556" i="8"/>
  <c r="Z567" i="8"/>
  <c r="Z557" i="8"/>
  <c r="Z566" i="8"/>
  <c r="BW3" i="11"/>
  <c r="BW68" i="11" s="1"/>
  <c r="BU68" i="11"/>
  <c r="BL3" i="11"/>
  <c r="BL68" i="11" s="1"/>
  <c r="BJ68" i="11"/>
  <c r="CJ4" i="7"/>
  <c r="Z501" i="8"/>
  <c r="Z499" i="8"/>
  <c r="Z492" i="8"/>
  <c r="Z490" i="8"/>
  <c r="Z488" i="8"/>
  <c r="Z521" i="8"/>
  <c r="Z519" i="8"/>
  <c r="Z512" i="8"/>
  <c r="Z510" i="8"/>
  <c r="Z508" i="8"/>
  <c r="Z531" i="8"/>
  <c r="Z529" i="8"/>
  <c r="Z542" i="8"/>
  <c r="Z540" i="8"/>
  <c r="Z538" i="8"/>
  <c r="Z493" i="8"/>
  <c r="Z515" i="8"/>
  <c r="Z527" i="8"/>
  <c r="Z481" i="8"/>
  <c r="Z537" i="8"/>
  <c r="Z535" i="8"/>
  <c r="Z533" i="8"/>
  <c r="Z496" i="8"/>
  <c r="Z494" i="8"/>
  <c r="Z487" i="8"/>
  <c r="Z485" i="8"/>
  <c r="Z483" i="8"/>
  <c r="Z516" i="8"/>
  <c r="Z514" i="8"/>
  <c r="Z507" i="8"/>
  <c r="Z505" i="8"/>
  <c r="Z503" i="8"/>
  <c r="Z526" i="8"/>
  <c r="Z524" i="8"/>
  <c r="Z482" i="8"/>
  <c r="Z480" i="8"/>
  <c r="Z534" i="8"/>
  <c r="Z497" i="8"/>
  <c r="Z486" i="8"/>
  <c r="Z513" i="8"/>
  <c r="Z506" i="8"/>
  <c r="Z525" i="8"/>
  <c r="Z502" i="8"/>
  <c r="Z500" i="8"/>
  <c r="Z498" i="8"/>
  <c r="Z491" i="8"/>
  <c r="Z489" i="8"/>
  <c r="Z522" i="8"/>
  <c r="Z520" i="8"/>
  <c r="Z518" i="8"/>
  <c r="Z511" i="8"/>
  <c r="Z509" i="8"/>
  <c r="Z532" i="8"/>
  <c r="Z530" i="8"/>
  <c r="Z528" i="8"/>
  <c r="Z541" i="8"/>
  <c r="Z539" i="8"/>
  <c r="Z479" i="8"/>
  <c r="Z536" i="8"/>
  <c r="Z495" i="8"/>
  <c r="Z484" i="8"/>
  <c r="Z517" i="8"/>
  <c r="Z504" i="8"/>
  <c r="Z523" i="8"/>
  <c r="Z478" i="8"/>
  <c r="Z475" i="8"/>
  <c r="Z465" i="8"/>
  <c r="Z544" i="8"/>
  <c r="Z474" i="8"/>
  <c r="Z464" i="8"/>
  <c r="Z469" i="8"/>
  <c r="Z545" i="8"/>
  <c r="Z470" i="8"/>
  <c r="Z460" i="8"/>
  <c r="Z459" i="8"/>
  <c r="Z318" i="8"/>
  <c r="Z316" i="8"/>
  <c r="Z314" i="8"/>
  <c r="Z307" i="8"/>
  <c r="Z305" i="8"/>
  <c r="Z338" i="8"/>
  <c r="Z336" i="8"/>
  <c r="Z334" i="8"/>
  <c r="Z327" i="8"/>
  <c r="Z325" i="8"/>
  <c r="Z348" i="8"/>
  <c r="Z346" i="8"/>
  <c r="Z344" i="8"/>
  <c r="Z357" i="8"/>
  <c r="Z355" i="8"/>
  <c r="Z295" i="8"/>
  <c r="Z326" i="8"/>
  <c r="Z347" i="8"/>
  <c r="Z356" i="8"/>
  <c r="Z354" i="8"/>
  <c r="Z349" i="8"/>
  <c r="Z301" i="8"/>
  <c r="Z332" i="8"/>
  <c r="Z319" i="8"/>
  <c r="Z342" i="8"/>
  <c r="Z296" i="8"/>
  <c r="Z352" i="8"/>
  <c r="Z350" i="8"/>
  <c r="Z313" i="8"/>
  <c r="Z311" i="8"/>
  <c r="Z309" i="8"/>
  <c r="Z302" i="8"/>
  <c r="Z300" i="8"/>
  <c r="Z333" i="8"/>
  <c r="Z331" i="8"/>
  <c r="Z329" i="8"/>
  <c r="Z322" i="8"/>
  <c r="Z320" i="8"/>
  <c r="Z343" i="8"/>
  <c r="Z341" i="8"/>
  <c r="Z339" i="8"/>
  <c r="Z297" i="8"/>
  <c r="Z294" i="8"/>
  <c r="Z324" i="8"/>
  <c r="Z345" i="8"/>
  <c r="Z358" i="8"/>
  <c r="Z353" i="8"/>
  <c r="Z312" i="8"/>
  <c r="Z303" i="8"/>
  <c r="Z330" i="8"/>
  <c r="Z321" i="8"/>
  <c r="Z340" i="8"/>
  <c r="Z317" i="8"/>
  <c r="Z315" i="8"/>
  <c r="Z308" i="8"/>
  <c r="Z306" i="8"/>
  <c r="Z304" i="8"/>
  <c r="Z337" i="8"/>
  <c r="Z335" i="8"/>
  <c r="Z328" i="8"/>
  <c r="Z351" i="8"/>
  <c r="Z310" i="8"/>
  <c r="Z299" i="8"/>
  <c r="Z323" i="8"/>
  <c r="Z298" i="8"/>
  <c r="Z362" i="8"/>
  <c r="Z286" i="8"/>
  <c r="Z276" i="8"/>
  <c r="Z361" i="8"/>
  <c r="Z280" i="8"/>
  <c r="Z360" i="8"/>
  <c r="Z285" i="8"/>
  <c r="Z275" i="8"/>
  <c r="Z290" i="8"/>
  <c r="Z291" i="8"/>
  <c r="Z281" i="8"/>
  <c r="AF68" i="11"/>
  <c r="Z266" i="8"/>
  <c r="Z264" i="8"/>
  <c r="Z262" i="8"/>
  <c r="Z255" i="8"/>
  <c r="Z253" i="8"/>
  <c r="Z246" i="8"/>
  <c r="Z244" i="8"/>
  <c r="Z242" i="8"/>
  <c r="Z235" i="8"/>
  <c r="Z233" i="8"/>
  <c r="Z226" i="8"/>
  <c r="Z224" i="8"/>
  <c r="Z222" i="8"/>
  <c r="Z215" i="8"/>
  <c r="Z213" i="8"/>
  <c r="Z208" i="8"/>
  <c r="Z206" i="8"/>
  <c r="Z204" i="8"/>
  <c r="Z199" i="8"/>
  <c r="Z193" i="8"/>
  <c r="Z183" i="8"/>
  <c r="Z271" i="8"/>
  <c r="Z260" i="8"/>
  <c r="Z249" i="8"/>
  <c r="Z238" i="8"/>
  <c r="Z227" i="8"/>
  <c r="Z218" i="8"/>
  <c r="Z184" i="8"/>
  <c r="Z270" i="8"/>
  <c r="Z268" i="8"/>
  <c r="Z261" i="8"/>
  <c r="Z259" i="8"/>
  <c r="Z257" i="8"/>
  <c r="Z250" i="8"/>
  <c r="Z248" i="8"/>
  <c r="Z241" i="8"/>
  <c r="Z239" i="8"/>
  <c r="Z237" i="8"/>
  <c r="Z230" i="8"/>
  <c r="Z228" i="8"/>
  <c r="Z221" i="8"/>
  <c r="Z219" i="8"/>
  <c r="Z217" i="8"/>
  <c r="Z210" i="8"/>
  <c r="Z207" i="8"/>
  <c r="Z203" i="8"/>
  <c r="Z189" i="8"/>
  <c r="Z269" i="8"/>
  <c r="Z258" i="8"/>
  <c r="Z251" i="8"/>
  <c r="Z240" i="8"/>
  <c r="Z229" i="8"/>
  <c r="Z211" i="8"/>
  <c r="Z194" i="8"/>
  <c r="Z265" i="8"/>
  <c r="Z263" i="8"/>
  <c r="Z256" i="8"/>
  <c r="Z254" i="8"/>
  <c r="Z252" i="8"/>
  <c r="Z245" i="8"/>
  <c r="Z243" i="8"/>
  <c r="Z236" i="8"/>
  <c r="Z234" i="8"/>
  <c r="Z232" i="8"/>
  <c r="Z225" i="8"/>
  <c r="Z223" i="8"/>
  <c r="Z216" i="8"/>
  <c r="Z214" i="8"/>
  <c r="Z212" i="8"/>
  <c r="Z205" i="8"/>
  <c r="Z202" i="8"/>
  <c r="Z198" i="8"/>
  <c r="Z188" i="8"/>
  <c r="Z267" i="8"/>
  <c r="Z247" i="8"/>
  <c r="Z231" i="8"/>
  <c r="Z220" i="8"/>
  <c r="Z209" i="8"/>
  <c r="Z200" i="8"/>
  <c r="Z191" i="8"/>
  <c r="U68" i="11"/>
  <c r="AB4" i="7"/>
  <c r="Z119" i="8"/>
  <c r="Z117" i="8"/>
  <c r="Z115" i="8"/>
  <c r="AA115" i="8" s="1"/>
  <c r="AB115" i="8" s="1"/>
  <c r="Z128" i="8"/>
  <c r="Z126" i="8"/>
  <c r="Z139" i="8"/>
  <c r="Z137" i="8"/>
  <c r="Z135" i="8"/>
  <c r="Z148" i="8"/>
  <c r="Z146" i="8"/>
  <c r="Z159" i="8"/>
  <c r="Z157" i="8"/>
  <c r="Z155" i="8"/>
  <c r="Z168" i="8"/>
  <c r="Z166" i="8"/>
  <c r="Z176" i="8"/>
  <c r="Z102" i="8"/>
  <c r="Z92" i="8"/>
  <c r="Z134" i="8"/>
  <c r="Z130" i="8"/>
  <c r="Z154" i="8"/>
  <c r="Z163" i="8"/>
  <c r="Z172" i="8"/>
  <c r="Z113" i="8"/>
  <c r="Z106" i="8"/>
  <c r="Z124" i="8"/>
  <c r="Z122" i="8"/>
  <c r="Z120" i="8"/>
  <c r="Z133" i="8"/>
  <c r="Z131" i="8"/>
  <c r="Z144" i="8"/>
  <c r="Z142" i="8"/>
  <c r="Z140" i="8"/>
  <c r="Z153" i="8"/>
  <c r="Z151" i="8"/>
  <c r="Z164" i="8"/>
  <c r="Z162" i="8"/>
  <c r="Z160" i="8"/>
  <c r="Z173" i="8"/>
  <c r="Z171" i="8"/>
  <c r="Z114" i="8"/>
  <c r="Z112" i="8"/>
  <c r="Z110" i="8"/>
  <c r="Z101" i="8"/>
  <c r="Z93" i="8"/>
  <c r="Z123" i="8"/>
  <c r="Z132" i="8"/>
  <c r="Z141" i="8"/>
  <c r="Z152" i="8"/>
  <c r="Z161" i="8"/>
  <c r="Z174" i="8"/>
  <c r="Z111" i="8"/>
  <c r="Z118" i="8"/>
  <c r="Z116" i="8"/>
  <c r="Z129" i="8"/>
  <c r="Z127" i="8"/>
  <c r="Z125" i="8"/>
  <c r="Z138" i="8"/>
  <c r="Z136" i="8"/>
  <c r="Z149" i="8"/>
  <c r="Z147" i="8"/>
  <c r="Z145" i="8"/>
  <c r="Z158" i="8"/>
  <c r="Z156" i="8"/>
  <c r="Z169" i="8"/>
  <c r="Z167" i="8"/>
  <c r="Z165" i="8"/>
  <c r="AA165" i="8" s="1"/>
  <c r="AB165" i="8" s="1"/>
  <c r="Z177" i="8"/>
  <c r="Z107" i="8"/>
  <c r="Z97" i="8"/>
  <c r="Z121" i="8"/>
  <c r="Z143" i="8"/>
  <c r="Z150" i="8"/>
  <c r="Z170" i="8"/>
  <c r="Z96" i="8"/>
  <c r="Z179" i="8"/>
  <c r="Z178" i="8"/>
  <c r="Z99" i="8"/>
  <c r="EM6" i="7"/>
  <c r="EN6" i="7" s="1"/>
  <c r="AB6" i="7"/>
  <c r="W4" i="7"/>
  <c r="X4" i="7" s="1"/>
  <c r="DI4" i="7"/>
  <c r="DJ4" i="7" s="1"/>
  <c r="EC4" i="7"/>
  <c r="ED4" i="7" s="1"/>
  <c r="CE4" i="7"/>
  <c r="CF4" i="7" s="1"/>
  <c r="FV6" i="7"/>
  <c r="FW6" i="7" s="1"/>
  <c r="BP4" i="7"/>
  <c r="BQ4" i="7" s="1"/>
  <c r="EM4" i="7"/>
  <c r="EN4" i="7" s="1"/>
  <c r="AL6" i="7"/>
  <c r="AM6" i="7" s="1"/>
  <c r="Z565" i="8"/>
  <c r="Z554" i="8"/>
  <c r="Z639" i="8"/>
  <c r="Z558" i="8"/>
  <c r="Z563" i="8"/>
  <c r="Z638" i="8"/>
  <c r="Z559" i="8"/>
  <c r="Z564" i="8"/>
  <c r="Z550" i="8"/>
  <c r="Z568" i="8"/>
  <c r="Z840" i="8"/>
  <c r="Z826" i="8"/>
  <c r="Z914" i="8"/>
  <c r="Z835" i="8"/>
  <c r="Z844" i="8"/>
  <c r="Z1006" i="8"/>
  <c r="Z927" i="8"/>
  <c r="Z932" i="8"/>
  <c r="Z918" i="8"/>
  <c r="Z936" i="8"/>
  <c r="Z1099" i="8"/>
  <c r="Z1023" i="8"/>
  <c r="Z1025" i="8"/>
  <c r="Z1014" i="8"/>
  <c r="Z1018" i="8"/>
  <c r="Z466" i="8"/>
  <c r="Z473" i="8"/>
  <c r="Z462" i="8"/>
  <c r="Z471" i="8"/>
  <c r="Z547" i="8"/>
  <c r="Z731" i="8"/>
  <c r="Z650" i="8"/>
  <c r="Z655" i="8"/>
  <c r="Z657" i="8"/>
  <c r="Z646" i="8"/>
  <c r="Z933" i="8"/>
  <c r="Z922" i="8"/>
  <c r="Z931" i="8"/>
  <c r="Z1007" i="8"/>
  <c r="Z926" i="8"/>
  <c r="CJ6" i="7"/>
  <c r="CK6" i="7" s="1"/>
  <c r="Z104" i="8"/>
  <c r="Z90" i="8"/>
  <c r="Z108" i="8"/>
  <c r="Z196" i="8"/>
  <c r="Z182" i="8"/>
  <c r="Z201" i="8"/>
  <c r="BF4" i="7"/>
  <c r="BG4" i="7" s="1"/>
  <c r="Z292" i="8"/>
  <c r="Z288" i="8"/>
  <c r="Z274" i="8"/>
  <c r="Z283" i="8"/>
  <c r="Z454" i="8"/>
  <c r="Z375" i="8"/>
  <c r="Z384" i="8"/>
  <c r="Z380" i="8"/>
  <c r="Z366" i="8"/>
  <c r="Z472" i="8"/>
  <c r="Z458" i="8"/>
  <c r="Z476" i="8"/>
  <c r="Z546" i="8"/>
  <c r="Z467" i="8"/>
  <c r="Z660" i="8"/>
  <c r="Z730" i="8"/>
  <c r="Z651" i="8"/>
  <c r="Z656" i="8"/>
  <c r="Z642" i="8"/>
  <c r="Z748" i="8"/>
  <c r="Z734" i="8"/>
  <c r="Z752" i="8"/>
  <c r="Z743" i="8"/>
  <c r="Z1028" i="8"/>
  <c r="Z1024" i="8"/>
  <c r="Z1098" i="8"/>
  <c r="Z1019" i="8"/>
  <c r="Z1010" i="8"/>
  <c r="Z197" i="8"/>
  <c r="Z186" i="8"/>
  <c r="Z195" i="8"/>
  <c r="Z190" i="8"/>
  <c r="DI6" i="7"/>
  <c r="DJ6" i="7" s="1"/>
  <c r="Z175" i="8"/>
  <c r="Z98" i="8"/>
  <c r="Z105" i="8"/>
  <c r="Z94" i="8"/>
  <c r="Z103" i="8"/>
  <c r="Z363" i="8"/>
  <c r="Z287" i="8"/>
  <c r="Z289" i="8"/>
  <c r="Z278" i="8"/>
  <c r="Z282" i="8"/>
  <c r="Z379" i="8"/>
  <c r="Z374" i="8"/>
  <c r="Z455" i="8"/>
  <c r="Z381" i="8"/>
  <c r="Z370" i="8"/>
  <c r="Z747" i="8"/>
  <c r="Z749" i="8"/>
  <c r="Z738" i="8"/>
  <c r="Z742" i="8"/>
  <c r="Z834" i="8"/>
  <c r="Z915" i="8"/>
  <c r="Z830" i="8"/>
  <c r="Z839" i="8"/>
  <c r="Z841" i="8"/>
  <c r="FU5" i="7"/>
  <c r="FP5" i="7"/>
  <c r="FQ5" i="7" s="1"/>
  <c r="FR5" i="7" s="1"/>
  <c r="CT5" i="12"/>
  <c r="CU5" i="12" s="1"/>
  <c r="I48" i="4" s="1"/>
  <c r="FV4" i="7"/>
  <c r="FW4" i="7" s="1"/>
  <c r="FB6" i="7"/>
  <c r="FC6" i="7" s="1"/>
  <c r="FG6" i="7"/>
  <c r="FF5" i="7"/>
  <c r="FA5" i="7"/>
  <c r="FG5" i="7" s="1"/>
  <c r="FG4" i="7"/>
  <c r="FB4" i="7"/>
  <c r="FC4" i="7" s="1"/>
  <c r="EL5" i="7"/>
  <c r="ER5" i="7" s="1"/>
  <c r="EQ5" i="7"/>
  <c r="EC6" i="7"/>
  <c r="DX6" i="7"/>
  <c r="DY6" i="7" s="1"/>
  <c r="DW5" i="7"/>
  <c r="EC5" i="7" s="1"/>
  <c r="EB5" i="7"/>
  <c r="DM5" i="7"/>
  <c r="DH5" i="7"/>
  <c r="DN5" i="7" s="1"/>
  <c r="CY6" i="7"/>
  <c r="CZ6" i="7" s="1"/>
  <c r="CS5" i="7"/>
  <c r="CX5" i="7"/>
  <c r="CT4" i="7"/>
  <c r="CU4" i="7" s="1"/>
  <c r="CD5" i="7"/>
  <c r="CJ5" i="7" s="1"/>
  <c r="CI5" i="7"/>
  <c r="BP6" i="7"/>
  <c r="BQ6" i="7" s="1"/>
  <c r="BO5" i="7"/>
  <c r="BT5" i="7"/>
  <c r="BF6" i="7"/>
  <c r="BG6" i="7" s="1"/>
  <c r="BE5" i="7"/>
  <c r="AZ5" i="7"/>
  <c r="BF5" i="7" s="1"/>
  <c r="AK5" i="7"/>
  <c r="AP5" i="7"/>
  <c r="AL4" i="7"/>
  <c r="AM4" i="7" s="1"/>
  <c r="AQ4" i="7"/>
  <c r="V5" i="7"/>
  <c r="AA5" i="7"/>
  <c r="DO4" i="7"/>
  <c r="AC6" i="7"/>
  <c r="ES6" i="7"/>
  <c r="H12" i="10"/>
  <c r="J10" i="2"/>
  <c r="O10" i="2"/>
  <c r="K10" i="2"/>
  <c r="M10" i="2"/>
  <c r="AC9" i="11"/>
  <c r="AE9" i="11" s="1"/>
  <c r="AC14" i="11"/>
  <c r="AE14" i="11" s="1"/>
  <c r="R9" i="11"/>
  <c r="T9" i="11" s="1"/>
  <c r="R3" i="11"/>
  <c r="I10" i="2"/>
  <c r="AY14" i="11"/>
  <c r="BA14" i="11" s="1"/>
  <c r="AY3" i="11"/>
  <c r="AC3" i="11"/>
  <c r="AY9" i="11"/>
  <c r="BA9" i="11" s="1"/>
  <c r="R14" i="11"/>
  <c r="T14" i="11" s="1"/>
  <c r="AM19" i="11"/>
  <c r="AM18" i="11"/>
  <c r="AM17" i="11"/>
  <c r="AM16" i="11"/>
  <c r="AM15" i="11"/>
  <c r="AM14" i="11"/>
  <c r="AQ14" i="11"/>
  <c r="AM13" i="11"/>
  <c r="AM12" i="11"/>
  <c r="AM11" i="11"/>
  <c r="AM10" i="11"/>
  <c r="AM9" i="11"/>
  <c r="AQ9" i="11"/>
  <c r="AM8" i="11"/>
  <c r="AM7" i="11"/>
  <c r="AM6" i="11"/>
  <c r="AM5" i="11"/>
  <c r="AM4" i="11"/>
  <c r="AM3" i="11"/>
  <c r="AQ3" i="11"/>
  <c r="F18" i="11"/>
  <c r="F15" i="11"/>
  <c r="F16" i="11"/>
  <c r="F17" i="11"/>
  <c r="F19" i="11"/>
  <c r="F11" i="11"/>
  <c r="F12" i="11"/>
  <c r="F13" i="11"/>
  <c r="F6" i="11"/>
  <c r="F7" i="11"/>
  <c r="F8" i="11"/>
  <c r="F5" i="11"/>
  <c r="F10" i="11"/>
  <c r="F14" i="11"/>
  <c r="AA1045" i="8" l="1"/>
  <c r="AB1045" i="8" s="1"/>
  <c r="AA973" i="8"/>
  <c r="AB973" i="8" s="1"/>
  <c r="AA978" i="8"/>
  <c r="AB978" i="8" s="1"/>
  <c r="AA901" i="8"/>
  <c r="AB901" i="8" s="1"/>
  <c r="AA819" i="8"/>
  <c r="AB819" i="8" s="1"/>
  <c r="AA809" i="8"/>
  <c r="AB809" i="8" s="1"/>
  <c r="AA717" i="8"/>
  <c r="AB717" i="8" s="1"/>
  <c r="AA600" i="8"/>
  <c r="AB600" i="8" s="1"/>
  <c r="AA570" i="8"/>
  <c r="AB570" i="8" s="1"/>
  <c r="AA585" i="8"/>
  <c r="AB585" i="8" s="1"/>
  <c r="AA580" i="8"/>
  <c r="AB580" i="8" s="1"/>
  <c r="AA523" i="8"/>
  <c r="AB523" i="8" s="1"/>
  <c r="AA518" i="8"/>
  <c r="AB518" i="8" s="1"/>
  <c r="AA304" i="8"/>
  <c r="AB304" i="8" s="1"/>
  <c r="AA339" i="8"/>
  <c r="AB339" i="8" s="1"/>
  <c r="AA247" i="8"/>
  <c r="AB247" i="8" s="1"/>
  <c r="AA202" i="8"/>
  <c r="AB202" i="8" s="1"/>
  <c r="AA252" i="8"/>
  <c r="AB252" i="8" s="1"/>
  <c r="AA217" i="8"/>
  <c r="AB217" i="8" s="1"/>
  <c r="AA267" i="8"/>
  <c r="AB267" i="8" s="1"/>
  <c r="AA421" i="8"/>
  <c r="AB421" i="8" s="1"/>
  <c r="AA446" i="8"/>
  <c r="AB446" i="8" s="1"/>
  <c r="AA416" i="8"/>
  <c r="AB416" i="8" s="1"/>
  <c r="AA401" i="8"/>
  <c r="AB401" i="8" s="1"/>
  <c r="BA3" i="11"/>
  <c r="BA68" i="11" s="1"/>
  <c r="AY68" i="11"/>
  <c r="AA411" i="8"/>
  <c r="AB411" i="8" s="1"/>
  <c r="AA396" i="8"/>
  <c r="AB396" i="8" s="1"/>
  <c r="AA386" i="8"/>
  <c r="AB386" i="8" s="1"/>
  <c r="AA1035" i="8"/>
  <c r="AB1035" i="8" s="1"/>
  <c r="AA1070" i="8"/>
  <c r="AB1070" i="8" s="1"/>
  <c r="AA1085" i="8"/>
  <c r="AB1085" i="8" s="1"/>
  <c r="AA1030" i="8"/>
  <c r="AB1030" i="8" s="1"/>
  <c r="AA1050" i="8"/>
  <c r="AB1050" i="8" s="1"/>
  <c r="AA1080" i="8"/>
  <c r="AB1080" i="8" s="1"/>
  <c r="AA1065" i="8"/>
  <c r="AB1065" i="8" s="1"/>
  <c r="AA1040" i="8"/>
  <c r="AB1040" i="8" s="1"/>
  <c r="AA1090" i="8"/>
  <c r="AB1090" i="8" s="1"/>
  <c r="AA938" i="8"/>
  <c r="AB938" i="8" s="1"/>
  <c r="AA953" i="8"/>
  <c r="AB953" i="8" s="1"/>
  <c r="AA943" i="8"/>
  <c r="AB943" i="8" s="1"/>
  <c r="AA958" i="8"/>
  <c r="AB958" i="8" s="1"/>
  <c r="AA968" i="8"/>
  <c r="AB968" i="8" s="1"/>
  <c r="AA948" i="8"/>
  <c r="AB948" i="8" s="1"/>
  <c r="AA983" i="8"/>
  <c r="AB983" i="8" s="1"/>
  <c r="AA988" i="8"/>
  <c r="AB988" i="8" s="1"/>
  <c r="AA896" i="8"/>
  <c r="AB896" i="8" s="1"/>
  <c r="AA846" i="8"/>
  <c r="AB846" i="8" s="1"/>
  <c r="AA906" i="8"/>
  <c r="AB906" i="8" s="1"/>
  <c r="AA886" i="8"/>
  <c r="AB886" i="8" s="1"/>
  <c r="AA891" i="8"/>
  <c r="AB891" i="8" s="1"/>
  <c r="AA871" i="8"/>
  <c r="AB871" i="8" s="1"/>
  <c r="AA876" i="8"/>
  <c r="AB876" i="8" s="1"/>
  <c r="AA856" i="8"/>
  <c r="AB856" i="8" s="1"/>
  <c r="AA866" i="8"/>
  <c r="AB866" i="8" s="1"/>
  <c r="AA861" i="8"/>
  <c r="AB861" i="8" s="1"/>
  <c r="AA851" i="8"/>
  <c r="AB851" i="8" s="1"/>
  <c r="AA769" i="8"/>
  <c r="AB769" i="8" s="1"/>
  <c r="AA774" i="8"/>
  <c r="AB774" i="8" s="1"/>
  <c r="AA759" i="8"/>
  <c r="AB759" i="8" s="1"/>
  <c r="AA764" i="8"/>
  <c r="AB764" i="8" s="1"/>
  <c r="AA814" i="8"/>
  <c r="AB814" i="8" s="1"/>
  <c r="AA799" i="8"/>
  <c r="AB799" i="8" s="1"/>
  <c r="AA779" i="8"/>
  <c r="AB779" i="8" s="1"/>
  <c r="AA754" i="8"/>
  <c r="AB754" i="8" s="1"/>
  <c r="AA789" i="8"/>
  <c r="AB789" i="8" s="1"/>
  <c r="AA784" i="8"/>
  <c r="AB784" i="8" s="1"/>
  <c r="AA672" i="8"/>
  <c r="AB672" i="8" s="1"/>
  <c r="AA712" i="8"/>
  <c r="AB712" i="8" s="1"/>
  <c r="AA702" i="8"/>
  <c r="AB702" i="8" s="1"/>
  <c r="AA687" i="8"/>
  <c r="AB687" i="8" s="1"/>
  <c r="AA707" i="8"/>
  <c r="AB707" i="8" s="1"/>
  <c r="AA697" i="8"/>
  <c r="AB697" i="8" s="1"/>
  <c r="AA682" i="8"/>
  <c r="AB682" i="8" s="1"/>
  <c r="AA722" i="8"/>
  <c r="AB722" i="8" s="1"/>
  <c r="AA662" i="8"/>
  <c r="AB662" i="8" s="1"/>
  <c r="AA677" i="8"/>
  <c r="AB677" i="8" s="1"/>
  <c r="AA630" i="8"/>
  <c r="AB630" i="8" s="1"/>
  <c r="AA620" i="8"/>
  <c r="AB620" i="8" s="1"/>
  <c r="AA625" i="8"/>
  <c r="AB625" i="8" s="1"/>
  <c r="AA615" i="8"/>
  <c r="AB615" i="8" s="1"/>
  <c r="AA610" i="8"/>
  <c r="AB610" i="8" s="1"/>
  <c r="AA605" i="8"/>
  <c r="AB605" i="8" s="1"/>
  <c r="AA590" i="8"/>
  <c r="AB590" i="8" s="1"/>
  <c r="AA595" i="8"/>
  <c r="AB595" i="8" s="1"/>
  <c r="AA575" i="8"/>
  <c r="AB575" i="8" s="1"/>
  <c r="AA478" i="8"/>
  <c r="AB478" i="8" s="1"/>
  <c r="AA498" i="8"/>
  <c r="AB498" i="8" s="1"/>
  <c r="AA488" i="8"/>
  <c r="AB488" i="8" s="1"/>
  <c r="AA513" i="8"/>
  <c r="AB513" i="8" s="1"/>
  <c r="AA503" i="8"/>
  <c r="AB503" i="8" s="1"/>
  <c r="AA493" i="8"/>
  <c r="AB493" i="8" s="1"/>
  <c r="AA528" i="8"/>
  <c r="AB528" i="8" s="1"/>
  <c r="AA483" i="8"/>
  <c r="AB483" i="8" s="1"/>
  <c r="AA538" i="8"/>
  <c r="AB538" i="8" s="1"/>
  <c r="AA533" i="8"/>
  <c r="AB533" i="8" s="1"/>
  <c r="AA508" i="8"/>
  <c r="AB508" i="8" s="1"/>
  <c r="AQ68" i="11"/>
  <c r="AA324" i="8"/>
  <c r="AB324" i="8" s="1"/>
  <c r="AA329" i="8"/>
  <c r="AB329" i="8" s="1"/>
  <c r="AA319" i="8"/>
  <c r="AB319" i="8" s="1"/>
  <c r="AA354" i="8"/>
  <c r="AB354" i="8" s="1"/>
  <c r="AA334" i="8"/>
  <c r="AB334" i="8" s="1"/>
  <c r="AA299" i="8"/>
  <c r="AB299" i="8" s="1"/>
  <c r="AA294" i="8"/>
  <c r="AB294" i="8" s="1"/>
  <c r="AA309" i="8"/>
  <c r="AB309" i="8" s="1"/>
  <c r="AA314" i="8"/>
  <c r="AB314" i="8" s="1"/>
  <c r="AA349" i="8"/>
  <c r="AB349" i="8" s="1"/>
  <c r="AA344" i="8"/>
  <c r="AB344" i="8" s="1"/>
  <c r="AA237" i="8"/>
  <c r="AB237" i="8" s="1"/>
  <c r="AA227" i="8"/>
  <c r="AB227" i="8" s="1"/>
  <c r="AC68" i="11"/>
  <c r="AA212" i="8"/>
  <c r="AB212" i="8" s="1"/>
  <c r="AA207" i="8"/>
  <c r="AB207" i="8" s="1"/>
  <c r="AA257" i="8"/>
  <c r="AB257" i="8" s="1"/>
  <c r="AA222" i="8"/>
  <c r="AB222" i="8" s="1"/>
  <c r="AA262" i="8"/>
  <c r="AB262" i="8" s="1"/>
  <c r="AA232" i="8"/>
  <c r="AB232" i="8" s="1"/>
  <c r="AA242" i="8"/>
  <c r="AB242" i="8" s="1"/>
  <c r="T3" i="11"/>
  <c r="T68" i="11" s="1"/>
  <c r="R68" i="11"/>
  <c r="AA170" i="8"/>
  <c r="AB170" i="8" s="1"/>
  <c r="AA145" i="8"/>
  <c r="AB145" i="8" s="1"/>
  <c r="AA160" i="8"/>
  <c r="AB160" i="8" s="1"/>
  <c r="AA150" i="8"/>
  <c r="AB150" i="8" s="1"/>
  <c r="AA125" i="8"/>
  <c r="AB125" i="8" s="1"/>
  <c r="AA140" i="8"/>
  <c r="AB140" i="8" s="1"/>
  <c r="AA155" i="8"/>
  <c r="AB155" i="8" s="1"/>
  <c r="AA120" i="8"/>
  <c r="AB120" i="8" s="1"/>
  <c r="AA130" i="8"/>
  <c r="AB130" i="8" s="1"/>
  <c r="AA135" i="8"/>
  <c r="AB135" i="8" s="1"/>
  <c r="AA110" i="8"/>
  <c r="AB110" i="8" s="1"/>
  <c r="BV4" i="7"/>
  <c r="AC4" i="7"/>
  <c r="ES4" i="7"/>
  <c r="CK4" i="7"/>
  <c r="AR6" i="7"/>
  <c r="DO6" i="7"/>
  <c r="FB5" i="7"/>
  <c r="FC5" i="7" s="1"/>
  <c r="CE5" i="7"/>
  <c r="CF5" i="7" s="1"/>
  <c r="FH6" i="7"/>
  <c r="DI5" i="7"/>
  <c r="DJ5" i="7" s="1"/>
  <c r="BA5" i="7"/>
  <c r="BB5" i="7" s="1"/>
  <c r="EM5" i="7"/>
  <c r="EN5" i="7" s="1"/>
  <c r="DX5" i="7"/>
  <c r="DY5" i="7" s="1"/>
  <c r="ED6" i="7"/>
  <c r="CZ4" i="7"/>
  <c r="BV6" i="7"/>
  <c r="Z569" i="8"/>
  <c r="Z555" i="8"/>
  <c r="Z553" i="8"/>
  <c r="Z635" i="8"/>
  <c r="Z560" i="8"/>
  <c r="Z928" i="8"/>
  <c r="Z1003" i="8"/>
  <c r="Z937" i="8"/>
  <c r="Z923" i="8"/>
  <c r="Z921" i="8"/>
  <c r="Z91" i="8"/>
  <c r="Z109" i="8"/>
  <c r="Z95" i="8"/>
  <c r="Z100" i="8"/>
  <c r="Z192" i="8"/>
  <c r="Z185" i="8"/>
  <c r="Z187" i="8"/>
  <c r="Z543" i="8"/>
  <c r="Z468" i="8"/>
  <c r="Z477" i="8"/>
  <c r="Z463" i="8"/>
  <c r="Z461" i="8"/>
  <c r="Z753" i="8"/>
  <c r="Z739" i="8"/>
  <c r="Z744" i="8"/>
  <c r="Z737" i="8"/>
  <c r="Z911" i="8"/>
  <c r="Z836" i="8"/>
  <c r="Z845" i="8"/>
  <c r="Z831" i="8"/>
  <c r="Z829" i="8"/>
  <c r="AR4" i="7"/>
  <c r="Z284" i="8"/>
  <c r="Z277" i="8"/>
  <c r="Z359" i="8"/>
  <c r="Z293" i="8"/>
  <c r="Z279" i="8"/>
  <c r="Z385" i="8"/>
  <c r="Z371" i="8"/>
  <c r="Z376" i="8"/>
  <c r="Z451" i="8"/>
  <c r="Z652" i="8"/>
  <c r="Z645" i="8"/>
  <c r="Z727" i="8"/>
  <c r="Z661" i="8"/>
  <c r="Z647" i="8"/>
  <c r="Z1020" i="8"/>
  <c r="Z1013" i="8"/>
  <c r="Z1095" i="8"/>
  <c r="Z1029" i="8"/>
  <c r="Z1015" i="8"/>
  <c r="FV5" i="7"/>
  <c r="FW5" i="7" s="1"/>
  <c r="FH4" i="7"/>
  <c r="CY5" i="7"/>
  <c r="CT5" i="7"/>
  <c r="CU5" i="7" s="1"/>
  <c r="BU5" i="7"/>
  <c r="BP5" i="7"/>
  <c r="BQ5" i="7" s="1"/>
  <c r="AL5" i="7"/>
  <c r="AM5" i="7" s="1"/>
  <c r="AQ5" i="7"/>
  <c r="AB5" i="7"/>
  <c r="W5" i="7"/>
  <c r="X5" i="7" s="1"/>
  <c r="AE3" i="11"/>
  <c r="AN9" i="11"/>
  <c r="AP9" i="11" s="1"/>
  <c r="AN3" i="11"/>
  <c r="G14" i="11"/>
  <c r="AN14" i="11"/>
  <c r="AP14" i="11" s="1"/>
  <c r="J14" i="11"/>
  <c r="J68" i="11" s="1"/>
  <c r="J9" i="11"/>
  <c r="J3" i="11"/>
  <c r="ED5" i="7" l="1"/>
  <c r="AP3" i="11"/>
  <c r="AP68" i="11" s="1"/>
  <c r="AN68" i="11"/>
  <c r="F10" i="2"/>
  <c r="AE68" i="11"/>
  <c r="DO5" i="7"/>
  <c r="FH5" i="7"/>
  <c r="CK5" i="7"/>
  <c r="BG5" i="7"/>
  <c r="H10" i="2"/>
  <c r="ES5" i="7"/>
  <c r="CZ5" i="7"/>
  <c r="BV5" i="7"/>
  <c r="AR5" i="7"/>
  <c r="AC5" i="7"/>
  <c r="G10" i="2"/>
  <c r="D22" i="4"/>
  <c r="E22" i="4"/>
  <c r="F22" i="4"/>
  <c r="G22" i="4"/>
  <c r="H22" i="4"/>
  <c r="I22" i="4"/>
  <c r="J22" i="4"/>
  <c r="K22" i="4"/>
  <c r="L22" i="4"/>
  <c r="M22" i="4"/>
  <c r="N22" i="4"/>
  <c r="O22" i="4"/>
  <c r="D23" i="4"/>
  <c r="E23" i="4"/>
  <c r="F23" i="4"/>
  <c r="G23" i="4"/>
  <c r="H23" i="4"/>
  <c r="I23" i="4"/>
  <c r="J23" i="4"/>
  <c r="K23" i="4"/>
  <c r="L23" i="4"/>
  <c r="M23" i="4"/>
  <c r="N23" i="4"/>
  <c r="O23" i="4"/>
  <c r="D24" i="4"/>
  <c r="E24" i="4"/>
  <c r="F24" i="4"/>
  <c r="G24" i="4"/>
  <c r="H24" i="4"/>
  <c r="I24" i="4"/>
  <c r="J24" i="4"/>
  <c r="K24" i="4"/>
  <c r="L24" i="4"/>
  <c r="M24" i="4"/>
  <c r="N24" i="4"/>
  <c r="O24" i="4"/>
  <c r="D25" i="4"/>
  <c r="E25" i="4"/>
  <c r="F25" i="4"/>
  <c r="G25" i="4"/>
  <c r="H25" i="4"/>
  <c r="I25" i="4"/>
  <c r="J25" i="4"/>
  <c r="K25" i="4"/>
  <c r="L25" i="4"/>
  <c r="M25" i="4"/>
  <c r="N25" i="4"/>
  <c r="O25" i="4"/>
  <c r="D26" i="4"/>
  <c r="E26" i="4"/>
  <c r="F26" i="4"/>
  <c r="G26" i="4"/>
  <c r="H26" i="4"/>
  <c r="I26" i="4"/>
  <c r="J26" i="4"/>
  <c r="K26" i="4"/>
  <c r="L26" i="4"/>
  <c r="M26" i="4"/>
  <c r="N26" i="4"/>
  <c r="O26" i="4"/>
  <c r="D27" i="4"/>
  <c r="E27" i="4"/>
  <c r="F27" i="4"/>
  <c r="G27" i="4"/>
  <c r="H27" i="4"/>
  <c r="I27" i="4"/>
  <c r="J27" i="4"/>
  <c r="K27" i="4"/>
  <c r="L27" i="4"/>
  <c r="M27" i="4"/>
  <c r="N27" i="4"/>
  <c r="O27" i="4"/>
  <c r="D28" i="4"/>
  <c r="E28" i="4"/>
  <c r="F28" i="4"/>
  <c r="G28" i="4"/>
  <c r="H28" i="4"/>
  <c r="I28" i="4"/>
  <c r="J28" i="4"/>
  <c r="K28" i="4"/>
  <c r="L28" i="4"/>
  <c r="M28" i="4"/>
  <c r="N28" i="4"/>
  <c r="O28" i="4"/>
  <c r="D29" i="4"/>
  <c r="E29" i="4"/>
  <c r="F29" i="4"/>
  <c r="G29" i="4"/>
  <c r="H29" i="4"/>
  <c r="I29" i="4"/>
  <c r="J29" i="4"/>
  <c r="K29" i="4"/>
  <c r="L29" i="4"/>
  <c r="M29" i="4"/>
  <c r="N29" i="4"/>
  <c r="O29" i="4"/>
  <c r="D30" i="4"/>
  <c r="E30" i="4"/>
  <c r="F30" i="4"/>
  <c r="G30" i="4"/>
  <c r="H30" i="4"/>
  <c r="I30" i="4"/>
  <c r="J30" i="4"/>
  <c r="K30" i="4"/>
  <c r="L30" i="4"/>
  <c r="M30" i="4"/>
  <c r="N30" i="4"/>
  <c r="O30" i="4"/>
  <c r="E21" i="4"/>
  <c r="F21" i="4"/>
  <c r="G21" i="4"/>
  <c r="H21" i="4"/>
  <c r="I21" i="4"/>
  <c r="J21" i="4"/>
  <c r="K21" i="4"/>
  <c r="L21" i="4"/>
  <c r="M21" i="4"/>
  <c r="N21" i="4"/>
  <c r="O21" i="4"/>
  <c r="D21" i="4"/>
  <c r="E14" i="4"/>
  <c r="F14" i="4"/>
  <c r="G14" i="4"/>
  <c r="H14" i="4"/>
  <c r="I14" i="4"/>
  <c r="J14" i="4"/>
  <c r="K14" i="4"/>
  <c r="L14" i="4"/>
  <c r="M14" i="4"/>
  <c r="D14" i="4"/>
  <c r="E16" i="4"/>
  <c r="F16" i="4"/>
  <c r="G16" i="4"/>
  <c r="H16" i="4"/>
  <c r="I16" i="4"/>
  <c r="J16" i="4"/>
  <c r="K16" i="4"/>
  <c r="L16" i="4"/>
  <c r="M16" i="4"/>
  <c r="N16" i="4"/>
  <c r="O16" i="4"/>
  <c r="D16" i="4"/>
  <c r="E15" i="4"/>
  <c r="F15" i="4"/>
  <c r="G15" i="4"/>
  <c r="H15" i="4"/>
  <c r="I15" i="4"/>
  <c r="J15" i="4"/>
  <c r="K15" i="4"/>
  <c r="L15" i="4"/>
  <c r="M15" i="4"/>
  <c r="N15" i="4"/>
  <c r="O15" i="4"/>
  <c r="D15" i="4"/>
  <c r="P25" i="4" l="1"/>
  <c r="H88" i="8" l="1"/>
  <c r="H89" i="8" s="1"/>
  <c r="H181" i="8" s="1"/>
  <c r="H273" i="8" s="1"/>
  <c r="H365" i="8" s="1"/>
  <c r="H457" i="8" s="1"/>
  <c r="H549" i="8" s="1"/>
  <c r="H641" i="8" s="1"/>
  <c r="H733" i="8" s="1"/>
  <c r="H825" i="8" s="1"/>
  <c r="H917" i="8" s="1"/>
  <c r="H1009" i="8" s="1"/>
  <c r="H1102" i="8" s="1"/>
  <c r="I14" i="11" l="1"/>
  <c r="F9" i="11"/>
  <c r="G9" i="11" s="1"/>
  <c r="F4" i="11"/>
  <c r="F3" i="11"/>
  <c r="E10" i="2"/>
  <c r="G3" i="11" l="1"/>
  <c r="I9" i="11"/>
  <c r="F7" i="10"/>
  <c r="F12" i="10"/>
  <c r="S88" i="8"/>
  <c r="S89" i="8" s="1"/>
  <c r="S181" i="8" s="1"/>
  <c r="S273" i="8" s="1"/>
  <c r="S365" i="8" s="1"/>
  <c r="S457" i="8" s="1"/>
  <c r="S549" i="8" s="1"/>
  <c r="S641" i="8" s="1"/>
  <c r="S733" i="8" s="1"/>
  <c r="S825" i="8" s="1"/>
  <c r="S917" i="8" s="1"/>
  <c r="S1009" i="8" s="1"/>
  <c r="S1102" i="8" s="1"/>
  <c r="T88" i="8"/>
  <c r="T89" i="8" s="1"/>
  <c r="T181" i="8" s="1"/>
  <c r="T273" i="8" s="1"/>
  <c r="T365" i="8" s="1"/>
  <c r="T457" i="8" s="1"/>
  <c r="T549" i="8" s="1"/>
  <c r="T641" i="8" s="1"/>
  <c r="T733" i="8" s="1"/>
  <c r="T825" i="8" s="1"/>
  <c r="T917" i="8" s="1"/>
  <c r="T1009" i="8" s="1"/>
  <c r="T1102" i="8" s="1"/>
  <c r="U88" i="8"/>
  <c r="U89" i="8" s="1"/>
  <c r="U181" i="8" s="1"/>
  <c r="U273" i="8" s="1"/>
  <c r="U365" i="8" s="1"/>
  <c r="U457" i="8" s="1"/>
  <c r="U549" i="8" s="1"/>
  <c r="U641" i="8" s="1"/>
  <c r="U733" i="8" s="1"/>
  <c r="U825" i="8" s="1"/>
  <c r="U917" i="8" s="1"/>
  <c r="U1009" i="8" s="1"/>
  <c r="U1102" i="8" s="1"/>
  <c r="Q88" i="8"/>
  <c r="Q89" i="8" s="1"/>
  <c r="Q181" i="8" s="1"/>
  <c r="Q273" i="8" s="1"/>
  <c r="Q365" i="8" s="1"/>
  <c r="Q457" i="8" s="1"/>
  <c r="Q549" i="8" s="1"/>
  <c r="Q641" i="8" s="1"/>
  <c r="Q733" i="8" s="1"/>
  <c r="Q825" i="8" s="1"/>
  <c r="Q917" i="8" s="1"/>
  <c r="Q1009" i="8" s="1"/>
  <c r="Q1102" i="8" s="1"/>
  <c r="B88" i="8"/>
  <c r="B89" i="8" s="1"/>
  <c r="B181" i="8" s="1"/>
  <c r="B273" i="8" s="1"/>
  <c r="B365" i="8" s="1"/>
  <c r="B457" i="8" s="1"/>
  <c r="B549" i="8" s="1"/>
  <c r="B641" i="8" s="1"/>
  <c r="B733" i="8" s="1"/>
  <c r="B825" i="8" s="1"/>
  <c r="B917" i="8" s="1"/>
  <c r="B1009" i="8" s="1"/>
  <c r="B1102" i="8" s="1"/>
  <c r="I3" i="11" l="1"/>
  <c r="I68" i="11" s="1"/>
  <c r="G68" i="11"/>
  <c r="G5" i="7"/>
  <c r="L5" i="7"/>
  <c r="G4" i="7"/>
  <c r="L4" i="7"/>
  <c r="AA923" i="8"/>
  <c r="AB923" i="8" s="1"/>
  <c r="AA739" i="8"/>
  <c r="AB739" i="8" s="1"/>
  <c r="AA560" i="8"/>
  <c r="AB560" i="8" s="1"/>
  <c r="AA543" i="8"/>
  <c r="AB543" i="8" s="1"/>
  <c r="AA451" i="8"/>
  <c r="AB451" i="8" s="1"/>
  <c r="AA284" i="8"/>
  <c r="AB284" i="8" s="1"/>
  <c r="AA100" i="8"/>
  <c r="AB100" i="8" s="1"/>
  <c r="AA928" i="8"/>
  <c r="AB928" i="8" s="1"/>
  <c r="AA911" i="8"/>
  <c r="AB911" i="8" s="1"/>
  <c r="AA463" i="8"/>
  <c r="AB463" i="8" s="1"/>
  <c r="AA371" i="8"/>
  <c r="AB371" i="8" s="1"/>
  <c r="AA187" i="8"/>
  <c r="AB187" i="8" s="1"/>
  <c r="AA1020" i="8"/>
  <c r="AB1020" i="8" s="1"/>
  <c r="AA1003" i="8"/>
  <c r="AB1003" i="8" s="1"/>
  <c r="AA836" i="8"/>
  <c r="AB836" i="8" s="1"/>
  <c r="AA652" i="8"/>
  <c r="AB652" i="8" s="1"/>
  <c r="AA635" i="8"/>
  <c r="AB635" i="8" s="1"/>
  <c r="AA555" i="8"/>
  <c r="AB555" i="8" s="1"/>
  <c r="AA279" i="8"/>
  <c r="AB279" i="8" s="1"/>
  <c r="AA95" i="8"/>
  <c r="AB95" i="8" s="1"/>
  <c r="AA727" i="8"/>
  <c r="AB727" i="8" s="1"/>
  <c r="AA1015" i="8"/>
  <c r="AB1015" i="8" s="1"/>
  <c r="AA831" i="8"/>
  <c r="AB831" i="8" s="1"/>
  <c r="AA647" i="8"/>
  <c r="AB647" i="8" s="1"/>
  <c r="AA468" i="8"/>
  <c r="AB468" i="8" s="1"/>
  <c r="AA376" i="8"/>
  <c r="AB376" i="8" s="1"/>
  <c r="AA359" i="8"/>
  <c r="AB359" i="8" s="1"/>
  <c r="AA192" i="8"/>
  <c r="AB192" i="8" s="1"/>
  <c r="AA175" i="8"/>
  <c r="AB175" i="8" s="1"/>
  <c r="AA1095" i="8"/>
  <c r="AB1095" i="8" s="1"/>
  <c r="AA744" i="8"/>
  <c r="AB744" i="8" s="1"/>
  <c r="D10" i="2"/>
  <c r="D31" i="2" s="1"/>
  <c r="D6" i="4"/>
  <c r="EB68" i="11"/>
  <c r="D46" i="4" s="1"/>
  <c r="F5" i="7"/>
  <c r="F4" i="7"/>
  <c r="Z24" i="8" l="1"/>
  <c r="Z23" i="8"/>
  <c r="Z31" i="8"/>
  <c r="Z71" i="8"/>
  <c r="Z81" i="8"/>
  <c r="Z42" i="8"/>
  <c r="Z28" i="8"/>
  <c r="Z45" i="8"/>
  <c r="Z62" i="8"/>
  <c r="Z78" i="8"/>
  <c r="Z5" i="8"/>
  <c r="Z56" i="8"/>
  <c r="Z66" i="8"/>
  <c r="Z26" i="8"/>
  <c r="Z37" i="8"/>
  <c r="Z53" i="8"/>
  <c r="AA53" i="8" s="1"/>
  <c r="AB53" i="8" s="1"/>
  <c r="Z70" i="8"/>
  <c r="Z77" i="8"/>
  <c r="Z21" i="8"/>
  <c r="Z87" i="8"/>
  <c r="Z7" i="8"/>
  <c r="Z34" i="8"/>
  <c r="Z6" i="8"/>
  <c r="Z65" i="8"/>
  <c r="Z16" i="8"/>
  <c r="Z69" i="8"/>
  <c r="Z57" i="8"/>
  <c r="Z27" i="8"/>
  <c r="Z54" i="8"/>
  <c r="Z64" i="8"/>
  <c r="Z85" i="8"/>
  <c r="Z38" i="8"/>
  <c r="AA38" i="8" s="1"/>
  <c r="AB38" i="8" s="1"/>
  <c r="Z55" i="8"/>
  <c r="Z72" i="8"/>
  <c r="Z58" i="8"/>
  <c r="Z25" i="8"/>
  <c r="Z39" i="8"/>
  <c r="Z49" i="8"/>
  <c r="Z59" i="8"/>
  <c r="Z20" i="8"/>
  <c r="Z33" i="8"/>
  <c r="Z50" i="8"/>
  <c r="Z67" i="8"/>
  <c r="Z73" i="8"/>
  <c r="Z10" i="8"/>
  <c r="Z12" i="8"/>
  <c r="Z44" i="8"/>
  <c r="Z74" i="8"/>
  <c r="Z48" i="8"/>
  <c r="Z82" i="8"/>
  <c r="Z79" i="8"/>
  <c r="Z43" i="8"/>
  <c r="Z14" i="8"/>
  <c r="Z41" i="8"/>
  <c r="Z51" i="8"/>
  <c r="Z61" i="8"/>
  <c r="Z15" i="8"/>
  <c r="Z35" i="8"/>
  <c r="Z52" i="8"/>
  <c r="Z68" i="8"/>
  <c r="AA68" i="8" s="1"/>
  <c r="AB68" i="8" s="1"/>
  <c r="Z75" i="8"/>
  <c r="Z86" i="8"/>
  <c r="Z36" i="8"/>
  <c r="Z46" i="8"/>
  <c r="Z76" i="8"/>
  <c r="Z11" i="8"/>
  <c r="Z30" i="8"/>
  <c r="Z47" i="8"/>
  <c r="Z63" i="8"/>
  <c r="Z80" i="8"/>
  <c r="Z17" i="8"/>
  <c r="Z22" i="8"/>
  <c r="Z32" i="8"/>
  <c r="Z29" i="8"/>
  <c r="Z40" i="8"/>
  <c r="Z60" i="8"/>
  <c r="Z9" i="8"/>
  <c r="Z13" i="8"/>
  <c r="Z84" i="8"/>
  <c r="Z18" i="8"/>
  <c r="Z83" i="8"/>
  <c r="Z3" i="8"/>
  <c r="Z8" i="8"/>
  <c r="Z19" i="8"/>
  <c r="Z4" i="8"/>
  <c r="Z272" i="8"/>
  <c r="F9" i="4" s="1"/>
  <c r="AA182" i="8"/>
  <c r="Z548" i="8"/>
  <c r="I9" i="4" s="1"/>
  <c r="AA458" i="8"/>
  <c r="Z1100" i="8"/>
  <c r="O9" i="4" s="1"/>
  <c r="AA1010" i="8"/>
  <c r="Z180" i="8"/>
  <c r="AA90" i="8"/>
  <c r="Z824" i="8"/>
  <c r="L9" i="4" s="1"/>
  <c r="AA734" i="8"/>
  <c r="Z456" i="8"/>
  <c r="H9" i="4" s="1"/>
  <c r="AA366" i="8"/>
  <c r="Z640" i="8"/>
  <c r="J9" i="4" s="1"/>
  <c r="AA550" i="8"/>
  <c r="Z732" i="8"/>
  <c r="K9" i="4" s="1"/>
  <c r="AA642" i="8"/>
  <c r="Z916" i="8"/>
  <c r="M9" i="4" s="1"/>
  <c r="AA826" i="8"/>
  <c r="Z364" i="8"/>
  <c r="G9" i="4" s="1"/>
  <c r="AA274" i="8"/>
  <c r="Z1008" i="8"/>
  <c r="N9" i="4" s="1"/>
  <c r="AA918" i="8"/>
  <c r="H4" i="7"/>
  <c r="I4" i="7" s="1"/>
  <c r="H5" i="7"/>
  <c r="I5" i="7" s="1"/>
  <c r="K4" i="7"/>
  <c r="K5" i="7"/>
  <c r="P6" i="4"/>
  <c r="E17" i="4"/>
  <c r="F17" i="4"/>
  <c r="G17" i="4"/>
  <c r="H17" i="4"/>
  <c r="I17" i="4"/>
  <c r="J17" i="4"/>
  <c r="K17" i="4"/>
  <c r="L17" i="4"/>
  <c r="M17" i="4"/>
  <c r="N17" i="4"/>
  <c r="O17" i="4"/>
  <c r="D17" i="4"/>
  <c r="AA43" i="8" l="1"/>
  <c r="AB43" i="8" s="1"/>
  <c r="AA58" i="8"/>
  <c r="AB58" i="8" s="1"/>
  <c r="AA33" i="8"/>
  <c r="AB33" i="8" s="1"/>
  <c r="AA28" i="8"/>
  <c r="AB28" i="8" s="1"/>
  <c r="AA78" i="8"/>
  <c r="AB78" i="8" s="1"/>
  <c r="AA23" i="8"/>
  <c r="AB23" i="8" s="1"/>
  <c r="AA73" i="8"/>
  <c r="AB73" i="8" s="1"/>
  <c r="AA63" i="8"/>
  <c r="AB63" i="8" s="1"/>
  <c r="AA48" i="8"/>
  <c r="AB48" i="8" s="1"/>
  <c r="E9" i="4"/>
  <c r="AB366" i="8"/>
  <c r="AB642" i="8"/>
  <c r="AB90" i="8"/>
  <c r="AB918" i="8"/>
  <c r="AB826" i="8"/>
  <c r="AB550" i="8"/>
  <c r="AB734" i="8"/>
  <c r="AB1010" i="8"/>
  <c r="AB182" i="8"/>
  <c r="AB274" i="8"/>
  <c r="AB458" i="8"/>
  <c r="M5" i="7"/>
  <c r="N5" i="7" s="1"/>
  <c r="M4" i="7"/>
  <c r="N4" i="7" s="1"/>
  <c r="P17" i="4"/>
  <c r="P30" i="4"/>
  <c r="P29" i="4"/>
  <c r="P28" i="4"/>
  <c r="P27" i="4"/>
  <c r="P26" i="4"/>
  <c r="P24" i="4"/>
  <c r="P23" i="4"/>
  <c r="P22" i="4"/>
  <c r="P21" i="4"/>
  <c r="P16" i="4"/>
  <c r="P15" i="4"/>
  <c r="P14" i="4"/>
  <c r="E37" i="2"/>
  <c r="F37" i="2"/>
  <c r="G37" i="2"/>
  <c r="H37" i="2"/>
  <c r="I37" i="2"/>
  <c r="J37" i="2"/>
  <c r="K37" i="2"/>
  <c r="L37" i="2"/>
  <c r="M37" i="2"/>
  <c r="N37" i="2"/>
  <c r="O37" i="2"/>
  <c r="D37" i="2"/>
  <c r="I54" i="4" s="1"/>
  <c r="Z88" i="8" l="1"/>
  <c r="D9" i="4" l="1"/>
  <c r="P9" i="4" s="1"/>
  <c r="Z89" i="8"/>
  <c r="Z181" i="8" s="1"/>
  <c r="Z273" i="8" s="1"/>
  <c r="Z365" i="8" s="1"/>
  <c r="Z457" i="8" s="1"/>
  <c r="Z549" i="8" s="1"/>
  <c r="Z641" i="8" s="1"/>
  <c r="Z733" i="8" s="1"/>
  <c r="Z825" i="8" s="1"/>
  <c r="Z917" i="8" s="1"/>
  <c r="Z1009" i="8" s="1"/>
  <c r="Z1102" i="8" s="1"/>
  <c r="D47" i="4" l="1"/>
  <c r="D48" i="4" s="1"/>
  <c r="H48" i="4" s="1"/>
  <c r="J48" i="4" s="1"/>
  <c r="E6" i="7" l="1"/>
  <c r="K6" i="7"/>
  <c r="M6" i="7" s="1"/>
  <c r="K13" i="8" l="1"/>
  <c r="L13" i="8" s="1"/>
  <c r="M13" i="8" s="1"/>
  <c r="N13" i="8" s="1"/>
  <c r="K83" i="8"/>
  <c r="K18" i="8"/>
  <c r="N8" i="8"/>
  <c r="P8" i="8" s="1"/>
  <c r="N3" i="8"/>
  <c r="F6" i="7"/>
  <c r="H6" i="7" s="1"/>
  <c r="P13" i="8" l="1"/>
  <c r="O13" i="8"/>
  <c r="O3" i="8"/>
  <c r="P3" i="8"/>
  <c r="L1025" i="8"/>
  <c r="M1025" i="8" s="1"/>
  <c r="L473" i="8"/>
  <c r="M473" i="8" s="1"/>
  <c r="L105" i="8"/>
  <c r="M105" i="8" s="1"/>
  <c r="L749" i="8"/>
  <c r="M749" i="8" s="1"/>
  <c r="L18" i="8"/>
  <c r="M18" i="8" s="1"/>
  <c r="N18" i="8" s="1"/>
  <c r="L657" i="8"/>
  <c r="M657" i="8" s="1"/>
  <c r="L289" i="8"/>
  <c r="M289" i="8" s="1"/>
  <c r="L933" i="8"/>
  <c r="M933" i="8" s="1"/>
  <c r="L381" i="8"/>
  <c r="M381" i="8" s="1"/>
  <c r="L197" i="8"/>
  <c r="M197" i="8" s="1"/>
  <c r="L841" i="8"/>
  <c r="M841" i="8" s="1"/>
  <c r="N841" i="8" s="1"/>
  <c r="L565" i="8"/>
  <c r="M565" i="8" s="1"/>
  <c r="L83" i="8"/>
  <c r="M83" i="8" s="1"/>
  <c r="V8" i="8"/>
  <c r="I6" i="7"/>
  <c r="N6" i="7"/>
  <c r="V13" i="8" l="1"/>
  <c r="R13" i="8"/>
  <c r="W13" i="8" s="1"/>
  <c r="Y13" i="8" s="1"/>
  <c r="P18" i="8"/>
  <c r="O18" i="8"/>
  <c r="P841" i="8"/>
  <c r="P916" i="8" s="1"/>
  <c r="O841" i="8"/>
  <c r="M180" i="8"/>
  <c r="E4" i="4" s="1"/>
  <c r="N105" i="8"/>
  <c r="M88" i="8"/>
  <c r="M89" i="8" s="1"/>
  <c r="N83" i="8"/>
  <c r="N289" i="8"/>
  <c r="M364" i="8"/>
  <c r="G4" i="4" s="1"/>
  <c r="N381" i="8"/>
  <c r="N456" i="8" s="1"/>
  <c r="M456" i="8"/>
  <c r="I25" i="2" s="1"/>
  <c r="I31" i="2" s="1"/>
  <c r="N1025" i="8"/>
  <c r="M1100" i="8"/>
  <c r="P25" i="2" s="1"/>
  <c r="M916" i="8"/>
  <c r="M4" i="4" s="1"/>
  <c r="M1008" i="8"/>
  <c r="O25" i="2" s="1"/>
  <c r="O31" i="2" s="1"/>
  <c r="N933" i="8"/>
  <c r="N197" i="8"/>
  <c r="M272" i="8"/>
  <c r="F4" i="4" s="1"/>
  <c r="N473" i="8"/>
  <c r="M548" i="8"/>
  <c r="I4" i="4" s="1"/>
  <c r="M824" i="8"/>
  <c r="M25" i="2" s="1"/>
  <c r="M31" i="2" s="1"/>
  <c r="N749" i="8"/>
  <c r="N824" i="8" s="1"/>
  <c r="N565" i="8"/>
  <c r="M640" i="8"/>
  <c r="J4" i="4" s="1"/>
  <c r="N657" i="8"/>
  <c r="M732" i="8"/>
  <c r="L25" i="2" s="1"/>
  <c r="L31" i="2" s="1"/>
  <c r="N916" i="8"/>
  <c r="R8" i="8"/>
  <c r="W8" i="8" s="1"/>
  <c r="V3" i="8"/>
  <c r="R3" i="8"/>
  <c r="P31" i="2" l="1"/>
  <c r="I53" i="4" s="1"/>
  <c r="I55" i="4" s="1"/>
  <c r="R841" i="8"/>
  <c r="AA13" i="8"/>
  <c r="AB13" i="8" s="1"/>
  <c r="R18" i="8"/>
  <c r="W18" i="8" s="1"/>
  <c r="AA18" i="8" s="1"/>
  <c r="AB18" i="8" s="1"/>
  <c r="J25" i="2"/>
  <c r="J31" i="2" s="1"/>
  <c r="N88" i="8"/>
  <c r="N89" i="8" s="1"/>
  <c r="P83" i="8"/>
  <c r="P88" i="8" s="1"/>
  <c r="P1025" i="8"/>
  <c r="O1025" i="8"/>
  <c r="O1100" i="8" s="1"/>
  <c r="P933" i="8"/>
  <c r="P1008" i="8" s="1"/>
  <c r="O933" i="8"/>
  <c r="N25" i="2"/>
  <c r="P749" i="8"/>
  <c r="P824" i="8" s="1"/>
  <c r="O749" i="8"/>
  <c r="K4" i="4"/>
  <c r="K18" i="4" s="1"/>
  <c r="N732" i="8"/>
  <c r="O657" i="8"/>
  <c r="O732" i="8" s="1"/>
  <c r="P657" i="8"/>
  <c r="P565" i="8"/>
  <c r="P640" i="8" s="1"/>
  <c r="O565" i="8"/>
  <c r="O640" i="8" s="1"/>
  <c r="P473" i="8"/>
  <c r="P548" i="8" s="1"/>
  <c r="O473" i="8"/>
  <c r="O548" i="8" s="1"/>
  <c r="H4" i="4"/>
  <c r="H18" i="4" s="1"/>
  <c r="P381" i="8"/>
  <c r="O381" i="8"/>
  <c r="O456" i="8" s="1"/>
  <c r="P289" i="8"/>
  <c r="P364" i="8" s="1"/>
  <c r="O289" i="8"/>
  <c r="P197" i="8"/>
  <c r="P272" i="8" s="1"/>
  <c r="O197" i="8"/>
  <c r="G25" i="2"/>
  <c r="G31" i="2" s="1"/>
  <c r="N180" i="8"/>
  <c r="P105" i="8"/>
  <c r="P180" i="8" s="1"/>
  <c r="O105" i="8"/>
  <c r="O180" i="8" s="1"/>
  <c r="F25" i="2"/>
  <c r="N1100" i="8"/>
  <c r="P1100" i="8"/>
  <c r="N640" i="8"/>
  <c r="N364" i="8"/>
  <c r="D4" i="4"/>
  <c r="D18" i="4" s="1"/>
  <c r="E25" i="2"/>
  <c r="E31" i="2" s="1"/>
  <c r="O31" i="4"/>
  <c r="O37" i="4" s="1"/>
  <c r="M181" i="8"/>
  <c r="M273" i="8" s="1"/>
  <c r="M365" i="8" s="1"/>
  <c r="M457" i="8" s="1"/>
  <c r="M549" i="8" s="1"/>
  <c r="M641" i="8" s="1"/>
  <c r="M733" i="8" s="1"/>
  <c r="M825" i="8" s="1"/>
  <c r="M917" i="8" s="1"/>
  <c r="M1009" i="8" s="1"/>
  <c r="M1102" i="8" s="1"/>
  <c r="V18" i="8"/>
  <c r="N548" i="8"/>
  <c r="Y18" i="8"/>
  <c r="N4" i="4"/>
  <c r="N18" i="4" s="1"/>
  <c r="N31" i="4"/>
  <c r="N37" i="4" s="1"/>
  <c r="L4" i="4"/>
  <c r="O4" i="4"/>
  <c r="O18" i="4" s="1"/>
  <c r="N1008" i="8"/>
  <c r="N272" i="8"/>
  <c r="H25" i="2"/>
  <c r="K25" i="2"/>
  <c r="M18" i="4"/>
  <c r="L31" i="4"/>
  <c r="L37" i="4" s="1"/>
  <c r="K31" i="4"/>
  <c r="K37" i="4" s="1"/>
  <c r="J18" i="4"/>
  <c r="I18" i="4"/>
  <c r="E18" i="4"/>
  <c r="H31" i="4"/>
  <c r="H37" i="4" s="1"/>
  <c r="G18" i="4"/>
  <c r="F18" i="4"/>
  <c r="W841" i="8"/>
  <c r="R916" i="8"/>
  <c r="V841" i="8"/>
  <c r="V916" i="8" s="1"/>
  <c r="O916" i="8"/>
  <c r="M5" i="4" s="1"/>
  <c r="M7" i="4" s="1"/>
  <c r="M11" i="4" s="1"/>
  <c r="X8" i="8"/>
  <c r="AA8" i="8"/>
  <c r="AB8" i="8" s="1"/>
  <c r="O88" i="8"/>
  <c r="W3" i="8"/>
  <c r="M31" i="4" l="1"/>
  <c r="M37" i="4" s="1"/>
  <c r="M40" i="4" s="1"/>
  <c r="N31" i="2"/>
  <c r="J31" i="4"/>
  <c r="J37" i="4" s="1"/>
  <c r="K31" i="2"/>
  <c r="G31" i="4"/>
  <c r="G37" i="4" s="1"/>
  <c r="H31" i="2"/>
  <c r="E31" i="4"/>
  <c r="E37" i="4" s="1"/>
  <c r="F31" i="2"/>
  <c r="R83" i="8"/>
  <c r="W83" i="8" s="1"/>
  <c r="X83" i="8" s="1"/>
  <c r="X88" i="8" s="1"/>
  <c r="X89" i="8" s="1"/>
  <c r="X181" i="8" s="1"/>
  <c r="X273" i="8" s="1"/>
  <c r="X365" i="8" s="1"/>
  <c r="X457" i="8" s="1"/>
  <c r="X549" i="8" s="1"/>
  <c r="X641" i="8" s="1"/>
  <c r="X733" i="8" s="1"/>
  <c r="X825" i="8" s="1"/>
  <c r="X917" i="8" s="1"/>
  <c r="X1009" i="8" s="1"/>
  <c r="X1102" i="8" s="1"/>
  <c r="R565" i="8"/>
  <c r="R640" i="8" s="1"/>
  <c r="I31" i="4"/>
  <c r="I37" i="4" s="1"/>
  <c r="V657" i="8"/>
  <c r="V732" i="8" s="1"/>
  <c r="V749" i="8"/>
  <c r="V824" i="8" s="1"/>
  <c r="R381" i="8"/>
  <c r="W381" i="8" s="1"/>
  <c r="Y381" i="8" s="1"/>
  <c r="Y456" i="8" s="1"/>
  <c r="I7" i="2" s="1"/>
  <c r="I8" i="2" s="1"/>
  <c r="P732" i="8"/>
  <c r="K5" i="4" s="1"/>
  <c r="K7" i="4" s="1"/>
  <c r="K11" i="4" s="1"/>
  <c r="K19" i="4" s="1"/>
  <c r="V473" i="8"/>
  <c r="V548" i="8" s="1"/>
  <c r="F31" i="4"/>
  <c r="F37" i="4" s="1"/>
  <c r="D31" i="4"/>
  <c r="D37" i="4" s="1"/>
  <c r="R289" i="8"/>
  <c r="W289" i="8" s="1"/>
  <c r="Y289" i="8" s="1"/>
  <c r="Y364" i="8" s="1"/>
  <c r="H7" i="2" s="1"/>
  <c r="H8" i="2" s="1"/>
  <c r="V565" i="8"/>
  <c r="V640" i="8" s="1"/>
  <c r="R1025" i="8"/>
  <c r="R1100" i="8" s="1"/>
  <c r="V289" i="8"/>
  <c r="V364" i="8" s="1"/>
  <c r="R933" i="8"/>
  <c r="R1008" i="8" s="1"/>
  <c r="V381" i="8"/>
  <c r="V456" i="8" s="1"/>
  <c r="P456" i="8"/>
  <c r="H5" i="4" s="1"/>
  <c r="H7" i="4" s="1"/>
  <c r="H11" i="4" s="1"/>
  <c r="H12" i="4" s="1"/>
  <c r="O1008" i="8"/>
  <c r="N5" i="4" s="1"/>
  <c r="N40" i="4" s="1"/>
  <c r="R657" i="8"/>
  <c r="W657" i="8" s="1"/>
  <c r="R749" i="8"/>
  <c r="W749" i="8" s="1"/>
  <c r="J5" i="4"/>
  <c r="J7" i="4" s="1"/>
  <c r="J11" i="4" s="1"/>
  <c r="J19" i="4" s="1"/>
  <c r="V83" i="8"/>
  <c r="V88" i="8" s="1"/>
  <c r="V89" i="8" s="1"/>
  <c r="V933" i="8"/>
  <c r="V1008" i="8" s="1"/>
  <c r="V197" i="8"/>
  <c r="V272" i="8" s="1"/>
  <c r="I5" i="4"/>
  <c r="I7" i="4" s="1"/>
  <c r="I11" i="4" s="1"/>
  <c r="N181" i="8"/>
  <c r="N273" i="8" s="1"/>
  <c r="N365" i="8" s="1"/>
  <c r="N457" i="8" s="1"/>
  <c r="N549" i="8" s="1"/>
  <c r="N641" i="8" s="1"/>
  <c r="N733" i="8" s="1"/>
  <c r="N825" i="8" s="1"/>
  <c r="N917" i="8" s="1"/>
  <c r="N1009" i="8" s="1"/>
  <c r="N1102" i="8" s="1"/>
  <c r="O272" i="8"/>
  <c r="F5" i="4" s="1"/>
  <c r="F7" i="4" s="1"/>
  <c r="F11" i="4" s="1"/>
  <c r="R197" i="8"/>
  <c r="W197" i="8" s="1"/>
  <c r="W272" i="8" s="1"/>
  <c r="O824" i="8"/>
  <c r="L5" i="4" s="1"/>
  <c r="L7" i="4" s="1"/>
  <c r="L11" i="4" s="1"/>
  <c r="L39" i="4" s="1"/>
  <c r="V105" i="8"/>
  <c r="V180" i="8" s="1"/>
  <c r="R105" i="8"/>
  <c r="R180" i="8" s="1"/>
  <c r="E5" i="4"/>
  <c r="E7" i="4" s="1"/>
  <c r="E11" i="4" s="1"/>
  <c r="E19" i="4" s="1"/>
  <c r="V1025" i="8"/>
  <c r="V1100" i="8" s="1"/>
  <c r="R473" i="8"/>
  <c r="O364" i="8"/>
  <c r="G5" i="4" s="1"/>
  <c r="G7" i="4" s="1"/>
  <c r="G11" i="4" s="1"/>
  <c r="G39" i="4" s="1"/>
  <c r="P4" i="4"/>
  <c r="L18" i="4"/>
  <c r="P18" i="4" s="1"/>
  <c r="O5" i="4"/>
  <c r="O40" i="4" s="1"/>
  <c r="M12" i="4"/>
  <c r="M19" i="4"/>
  <c r="Y841" i="8"/>
  <c r="Y916" i="8" s="1"/>
  <c r="N7" i="2" s="1"/>
  <c r="N8" i="2" s="1"/>
  <c r="AA841" i="8"/>
  <c r="W916" i="8"/>
  <c r="Y83" i="8"/>
  <c r="Y3" i="8"/>
  <c r="AA3" i="8"/>
  <c r="D5" i="4"/>
  <c r="D7" i="4" s="1"/>
  <c r="M39" i="4" l="1"/>
  <c r="W88" i="8"/>
  <c r="W89" i="8" s="1"/>
  <c r="AA83" i="8"/>
  <c r="AB83" i="8" s="1"/>
  <c r="R88" i="8"/>
  <c r="R89" i="8" s="1"/>
  <c r="I39" i="4"/>
  <c r="I41" i="4" s="1"/>
  <c r="W933" i="8"/>
  <c r="AA933" i="8" s="1"/>
  <c r="R824" i="8"/>
  <c r="N7" i="4"/>
  <c r="N11" i="4" s="1"/>
  <c r="N12" i="4" s="1"/>
  <c r="W565" i="8"/>
  <c r="Y565" i="8" s="1"/>
  <c r="Y640" i="8" s="1"/>
  <c r="K7" i="2" s="1"/>
  <c r="K8" i="2" s="1"/>
  <c r="R456" i="8"/>
  <c r="W456" i="8"/>
  <c r="AA381" i="8"/>
  <c r="AB381" i="8" s="1"/>
  <c r="AB456" i="8" s="1"/>
  <c r="R364" i="8"/>
  <c r="R732" i="8"/>
  <c r="P1102" i="8"/>
  <c r="W1025" i="8"/>
  <c r="W105" i="8"/>
  <c r="W180" i="8" s="1"/>
  <c r="W181" i="8" s="1"/>
  <c r="W273" i="8" s="1"/>
  <c r="Y933" i="8"/>
  <c r="Y1008" i="8" s="1"/>
  <c r="O7" i="2" s="1"/>
  <c r="O8" i="2" s="1"/>
  <c r="O1102" i="8"/>
  <c r="Y197" i="8"/>
  <c r="Y272" i="8" s="1"/>
  <c r="G7" i="2" s="1"/>
  <c r="G8" i="2" s="1"/>
  <c r="I12" i="4"/>
  <c r="J40" i="4"/>
  <c r="R272" i="8"/>
  <c r="AA197" i="8"/>
  <c r="AB197" i="8" s="1"/>
  <c r="AB272" i="8" s="1"/>
  <c r="P31" i="4"/>
  <c r="P37" i="4" s="1"/>
  <c r="J12" i="4"/>
  <c r="W824" i="8"/>
  <c r="Y749" i="8"/>
  <c r="Y824" i="8" s="1"/>
  <c r="M7" i="2" s="1"/>
  <c r="M8" i="2" s="1"/>
  <c r="AA749" i="8"/>
  <c r="AA824" i="8" s="1"/>
  <c r="W364" i="8"/>
  <c r="Y1025" i="8"/>
  <c r="Y1100" i="8" s="1"/>
  <c r="P7" i="2" s="1"/>
  <c r="P8" i="2" s="1"/>
  <c r="I50" i="4" s="1"/>
  <c r="I51" i="4" s="1"/>
  <c r="F40" i="4"/>
  <c r="I19" i="4"/>
  <c r="J39" i="4"/>
  <c r="J42" i="4" s="1"/>
  <c r="I40" i="4"/>
  <c r="H19" i="4"/>
  <c r="G12" i="4"/>
  <c r="G40" i="4"/>
  <c r="V181" i="8"/>
  <c r="V273" i="8" s="1"/>
  <c r="V365" i="8" s="1"/>
  <c r="V457" i="8" s="1"/>
  <c r="V549" i="8" s="1"/>
  <c r="V641" i="8" s="1"/>
  <c r="V733" i="8" s="1"/>
  <c r="V825" i="8" s="1"/>
  <c r="V917" i="8" s="1"/>
  <c r="V1009" i="8" s="1"/>
  <c r="V1102" i="8" s="1"/>
  <c r="L19" i="4"/>
  <c r="L12" i="4"/>
  <c r="L40" i="4"/>
  <c r="K12" i="4"/>
  <c r="K40" i="4"/>
  <c r="AA289" i="8"/>
  <c r="AB289" i="8" s="1"/>
  <c r="AB364" i="8" s="1"/>
  <c r="E39" i="4"/>
  <c r="E41" i="4" s="1"/>
  <c r="E12" i="4"/>
  <c r="E40" i="4"/>
  <c r="K39" i="4"/>
  <c r="K42" i="4" s="1"/>
  <c r="H39" i="4"/>
  <c r="H41" i="4" s="1"/>
  <c r="H40" i="4"/>
  <c r="G19" i="4"/>
  <c r="W473" i="8"/>
  <c r="R548" i="8"/>
  <c r="R181" i="8"/>
  <c r="D40" i="4"/>
  <c r="G42" i="4"/>
  <c r="G41" i="4"/>
  <c r="L42" i="4"/>
  <c r="L41" i="4"/>
  <c r="M42" i="4"/>
  <c r="M41" i="4"/>
  <c r="O7" i="4"/>
  <c r="O11" i="4" s="1"/>
  <c r="D6" i="2"/>
  <c r="D8" i="2" s="1"/>
  <c r="F12" i="4"/>
  <c r="F19" i="4"/>
  <c r="F39" i="4"/>
  <c r="AB933" i="8"/>
  <c r="AB1008" i="8" s="1"/>
  <c r="AA1008" i="8"/>
  <c r="AB841" i="8"/>
  <c r="AB916" i="8" s="1"/>
  <c r="AA916" i="8"/>
  <c r="Y657" i="8"/>
  <c r="Y732" i="8" s="1"/>
  <c r="L7" i="2" s="1"/>
  <c r="L8" i="2" s="1"/>
  <c r="W732" i="8"/>
  <c r="AA657" i="8"/>
  <c r="Y88" i="8"/>
  <c r="P5" i="4"/>
  <c r="D11" i="4"/>
  <c r="AB3" i="8"/>
  <c r="AA88" i="8"/>
  <c r="AA89" i="8" s="1"/>
  <c r="I42" i="4" l="1"/>
  <c r="W1008" i="8"/>
  <c r="AA565" i="8"/>
  <c r="AB565" i="8" s="1"/>
  <c r="AB640" i="8" s="1"/>
  <c r="N39" i="4"/>
  <c r="N42" i="4" s="1"/>
  <c r="N19" i="4"/>
  <c r="AA272" i="8"/>
  <c r="W640" i="8"/>
  <c r="AA456" i="8"/>
  <c r="P40" i="4"/>
  <c r="AA105" i="8"/>
  <c r="AB105" i="8" s="1"/>
  <c r="AB180" i="8" s="1"/>
  <c r="Y105" i="8"/>
  <c r="Y180" i="8" s="1"/>
  <c r="F7" i="2" s="1"/>
  <c r="F8" i="2" s="1"/>
  <c r="AB749" i="8"/>
  <c r="AB824" i="8" s="1"/>
  <c r="AA1025" i="8"/>
  <c r="W1100" i="8"/>
  <c r="R273" i="8"/>
  <c r="R365" i="8" s="1"/>
  <c r="R457" i="8" s="1"/>
  <c r="R549" i="8" s="1"/>
  <c r="R641" i="8" s="1"/>
  <c r="R733" i="8" s="1"/>
  <c r="R825" i="8" s="1"/>
  <c r="R917" i="8" s="1"/>
  <c r="R1009" i="8" s="1"/>
  <c r="R1102" i="8" s="1"/>
  <c r="W365" i="8"/>
  <c r="W457" i="8" s="1"/>
  <c r="J41" i="4"/>
  <c r="AA364" i="8"/>
  <c r="E42" i="4"/>
  <c r="H42" i="4"/>
  <c r="K41" i="4"/>
  <c r="W548" i="8"/>
  <c r="AA473" i="8"/>
  <c r="Y473" i="8"/>
  <c r="Y548" i="8" s="1"/>
  <c r="J7" i="2" s="1"/>
  <c r="J8" i="2" s="1"/>
  <c r="AB88" i="8"/>
  <c r="AB89" i="8" s="1"/>
  <c r="F42" i="4"/>
  <c r="F41" i="4"/>
  <c r="O12" i="4"/>
  <c r="O39" i="4"/>
  <c r="O19" i="4"/>
  <c r="P7" i="4"/>
  <c r="E7" i="2"/>
  <c r="Y89" i="8"/>
  <c r="AB657" i="8"/>
  <c r="AB732" i="8" s="1"/>
  <c r="AA732" i="8"/>
  <c r="D33" i="2"/>
  <c r="D39" i="2" s="1"/>
  <c r="E4" i="2" s="1"/>
  <c r="D12" i="4"/>
  <c r="D19" i="4"/>
  <c r="P11" i="4"/>
  <c r="D39" i="4"/>
  <c r="AA640" i="8" l="1"/>
  <c r="N41" i="4"/>
  <c r="AA180" i="8"/>
  <c r="AA181" i="8" s="1"/>
  <c r="AA273" i="8" s="1"/>
  <c r="AA365" i="8" s="1"/>
  <c r="AA457" i="8" s="1"/>
  <c r="Y181" i="8"/>
  <c r="Y273" i="8" s="1"/>
  <c r="Y365" i="8" s="1"/>
  <c r="Y457" i="8" s="1"/>
  <c r="Y549" i="8" s="1"/>
  <c r="Y641" i="8" s="1"/>
  <c r="Y733" i="8" s="1"/>
  <c r="Y825" i="8" s="1"/>
  <c r="Y917" i="8" s="1"/>
  <c r="Y1009" i="8" s="1"/>
  <c r="Y1102" i="8" s="1"/>
  <c r="W549" i="8"/>
  <c r="W641" i="8" s="1"/>
  <c r="W733" i="8" s="1"/>
  <c r="W825" i="8" s="1"/>
  <c r="W917" i="8" s="1"/>
  <c r="W1009" i="8" s="1"/>
  <c r="W1102" i="8" s="1"/>
  <c r="AA1100" i="8"/>
  <c r="AB1025" i="8"/>
  <c r="AB1100" i="8" s="1"/>
  <c r="P12" i="4"/>
  <c r="AB473" i="8"/>
  <c r="AB548" i="8" s="1"/>
  <c r="AA548" i="8"/>
  <c r="AB181" i="8"/>
  <c r="AB273" i="8" s="1"/>
  <c r="AB365" i="8" s="1"/>
  <c r="AB457" i="8" s="1"/>
  <c r="P19" i="4"/>
  <c r="O42" i="4"/>
  <c r="O41" i="4"/>
  <c r="E8" i="2"/>
  <c r="E33" i="2" s="1"/>
  <c r="E39" i="2" s="1"/>
  <c r="F4" i="2" s="1"/>
  <c r="F33" i="2" s="1"/>
  <c r="F39" i="2" s="1"/>
  <c r="G4" i="2" s="1"/>
  <c r="G33" i="2" s="1"/>
  <c r="G39" i="2" s="1"/>
  <c r="H4" i="2" s="1"/>
  <c r="H33" i="2" s="1"/>
  <c r="H39" i="2" s="1"/>
  <c r="I4" i="2" s="1"/>
  <c r="I33" i="2" s="1"/>
  <c r="I39" i="2" s="1"/>
  <c r="J4" i="2" s="1"/>
  <c r="J33" i="2" s="1"/>
  <c r="J39" i="2" s="1"/>
  <c r="K4" i="2" s="1"/>
  <c r="K33" i="2" s="1"/>
  <c r="K39" i="2" s="1"/>
  <c r="L4" i="2" s="1"/>
  <c r="L33" i="2" s="1"/>
  <c r="L39" i="2" s="1"/>
  <c r="M4" i="2" s="1"/>
  <c r="M33" i="2" s="1"/>
  <c r="M39" i="2" s="1"/>
  <c r="N4" i="2" s="1"/>
  <c r="N33" i="2" s="1"/>
  <c r="N39" i="2" s="1"/>
  <c r="O4" i="2" s="1"/>
  <c r="O33" i="2" s="1"/>
  <c r="O39" i="2" s="1"/>
  <c r="P39" i="4"/>
  <c r="D42" i="4"/>
  <c r="D41" i="4"/>
  <c r="AA549" i="8" l="1"/>
  <c r="AA641" i="8" s="1"/>
  <c r="AA733" i="8" s="1"/>
  <c r="AA825" i="8" s="1"/>
  <c r="AA917" i="8" s="1"/>
  <c r="AA1009" i="8" s="1"/>
  <c r="AA1102" i="8" s="1"/>
  <c r="AB549" i="8"/>
  <c r="AB641" i="8" s="1"/>
  <c r="AB733" i="8" s="1"/>
  <c r="AB825" i="8" s="1"/>
  <c r="AB917" i="8" s="1"/>
  <c r="AB1009" i="8" s="1"/>
  <c r="AB1102" i="8" s="1"/>
  <c r="H47" i="4"/>
  <c r="J47" i="4" s="1"/>
  <c r="P4" i="2"/>
  <c r="P33" i="2" s="1"/>
  <c r="P39" i="2" s="1"/>
  <c r="P42" i="4"/>
  <c r="P41" i="4"/>
  <c r="J49" i="4" l="1"/>
  <c r="I57" i="4" l="1"/>
  <c r="I58" i="4" s="1"/>
  <c r="H19" i="10"/>
  <c r="H20" i="10"/>
  <c r="H21" i="10"/>
  <c r="H22" i="10" l="1"/>
</calcChain>
</file>

<file path=xl/sharedStrings.xml><?xml version="1.0" encoding="utf-8"?>
<sst xmlns="http://schemas.openxmlformats.org/spreadsheetml/2006/main" count="709" uniqueCount="170">
  <si>
    <t>SALDO INICIAL</t>
  </si>
  <si>
    <t>TOTAL</t>
  </si>
  <si>
    <t>EGRESOS</t>
  </si>
  <si>
    <t>COMISIONES POR VENTAS</t>
  </si>
  <si>
    <t>TOTAL EGRESOS</t>
  </si>
  <si>
    <t>FLUJO DE CAJA ECONÓMICO</t>
  </si>
  <si>
    <t>FINANCIAMIENTO</t>
  </si>
  <si>
    <t>TOTAL FINANCIAMIENTO</t>
  </si>
  <si>
    <t>FLUJO DE CAJA FINANCIERO</t>
  </si>
  <si>
    <t xml:space="preserve">Plataforma Tienda  </t>
  </si>
  <si>
    <t>Suscripciones de pago</t>
  </si>
  <si>
    <t>Monotributo</t>
  </si>
  <si>
    <t>Diseño gráfico</t>
  </si>
  <si>
    <t>Programador web</t>
  </si>
  <si>
    <t>FONDOS PROPIOS (aportes y devolución)</t>
  </si>
  <si>
    <t>FONDOS DE TERCEROS (aportes y devol.)</t>
  </si>
  <si>
    <t>FLUJO DE CAJA (cashflow)</t>
  </si>
  <si>
    <t>Compras Librería</t>
  </si>
  <si>
    <t>Dominio</t>
  </si>
  <si>
    <t>Hosting</t>
  </si>
  <si>
    <t>Facebook Ads (mes vencido)</t>
  </si>
  <si>
    <t>Google Ads (mes adelantado)</t>
  </si>
  <si>
    <t>Gastos de sorteos y concursos</t>
  </si>
  <si>
    <t>ESTADO DE RESULTADOS</t>
  </si>
  <si>
    <t>VENTAS BRUTAS</t>
  </si>
  <si>
    <t>VENTAS NETAS</t>
  </si>
  <si>
    <t>COSTOS VARIABLES</t>
  </si>
  <si>
    <t>GASTOS DE DISTRIBUCION</t>
  </si>
  <si>
    <t>COSTOS FIJOS</t>
  </si>
  <si>
    <t>TOTAL COSTOS FIJOS</t>
  </si>
  <si>
    <t>TOTAL PUBLI Y PROMOS</t>
  </si>
  <si>
    <t>STOCK</t>
  </si>
  <si>
    <t xml:space="preserve">Margen de contribución </t>
  </si>
  <si>
    <t>INVERSION PUBLICITARIA</t>
  </si>
  <si>
    <t>ROAS (Ventas / Inv publi)</t>
  </si>
  <si>
    <t>PUNTO DE EQUILIBRIO VTAS</t>
  </si>
  <si>
    <t>CONTRIBUCION MARGINAL</t>
  </si>
  <si>
    <t>detalle</t>
  </si>
  <si>
    <t>producto</t>
  </si>
  <si>
    <t>Pago cliente</t>
  </si>
  <si>
    <t>FACT</t>
  </si>
  <si>
    <t>Orden</t>
  </si>
  <si>
    <t>SKU</t>
  </si>
  <si>
    <t>PRECIO de lista</t>
  </si>
  <si>
    <t>% marg</t>
  </si>
  <si>
    <t>CATEGORIA</t>
  </si>
  <si>
    <t>Costo unitario variable</t>
  </si>
  <si>
    <t>variación de margen</t>
  </si>
  <si>
    <t>TOTAL ENERO</t>
  </si>
  <si>
    <t>PRECIO</t>
  </si>
  <si>
    <t>Contribución Marginal</t>
  </si>
  <si>
    <t>A COBRAR</t>
  </si>
  <si>
    <t>FECHA VENTA</t>
  </si>
  <si>
    <t>CLIENTE</t>
  </si>
  <si>
    <t>GASTOS DISTRIBUCION</t>
  </si>
  <si>
    <t>CORREO OCA</t>
  </si>
  <si>
    <t>CORREO ARG</t>
  </si>
  <si>
    <t>MERCADO ENVIOS</t>
  </si>
  <si>
    <t>Provincia</t>
  </si>
  <si>
    <t>CONTADO</t>
  </si>
  <si>
    <t xml:space="preserve">VENTAS </t>
  </si>
  <si>
    <t>TOTAL (VENTAS BRUTAS)</t>
  </si>
  <si>
    <t>INGRESOS (VENTAS NETAS)</t>
  </si>
  <si>
    <t>Margen de Contrib</t>
  </si>
  <si>
    <t xml:space="preserve">CMV (costo mercaderías vendidas </t>
  </si>
  <si>
    <t>o costo de producción)</t>
  </si>
  <si>
    <t>U</t>
  </si>
  <si>
    <t>CMV</t>
  </si>
  <si>
    <t>cantidad</t>
  </si>
  <si>
    <t>costo unitario</t>
  </si>
  <si>
    <t>medida</t>
  </si>
  <si>
    <t>insumo</t>
  </si>
  <si>
    <t>PROVEEDOR</t>
  </si>
  <si>
    <t>INSUMO</t>
  </si>
  <si>
    <t>PRECIO UNITARIO</t>
  </si>
  <si>
    <t>TOTAL COMPRA</t>
  </si>
  <si>
    <t>costo total</t>
  </si>
  <si>
    <t>COMPRAS INSUMOS</t>
  </si>
  <si>
    <t>PRODUCTO</t>
  </si>
  <si>
    <t>Tienda Nube 2%</t>
  </si>
  <si>
    <t>30 días</t>
  </si>
  <si>
    <t>INGRESOS POR VENTAS NETAS</t>
  </si>
  <si>
    <t>VENTAS DEL MES AL CONTADO</t>
  </si>
  <si>
    <t>INGRESOS X VENTAS A CRÉDITO</t>
  </si>
  <si>
    <t>TOTAL INGRESOS</t>
  </si>
  <si>
    <t>TOTAL FEBRERO</t>
  </si>
  <si>
    <t>TOTAL JULIO</t>
  </si>
  <si>
    <t>TOTAL MARZO</t>
  </si>
  <si>
    <t>TOTAL ABRIL</t>
  </si>
  <si>
    <t>TOTAL MAYO</t>
  </si>
  <si>
    <t>TOTAL JUNIO</t>
  </si>
  <si>
    <t>TOTAL AGOSTO</t>
  </si>
  <si>
    <t>TOTAL SEPTIEMBRE</t>
  </si>
  <si>
    <t>TOTAL OCTUBRE</t>
  </si>
  <si>
    <t>TOTAL NOVIEMBRE</t>
  </si>
  <si>
    <t>TOTAL DICIEMBRE</t>
  </si>
  <si>
    <t>Flete, envíos, traslados</t>
  </si>
  <si>
    <t>Ciudad</t>
  </si>
  <si>
    <t>PRECIO TOTAL</t>
  </si>
  <si>
    <t>30 DÍAS</t>
  </si>
  <si>
    <t>contado=1 30 días=2</t>
  </si>
  <si>
    <t>TOTAL ANUAL</t>
  </si>
  <si>
    <t>RENTABILIDAD BRUTA (Rtado / Vtas Brutas)</t>
  </si>
  <si>
    <t>AJUSTE DE CAJA</t>
  </si>
  <si>
    <t>AJUSTE DE INVENTARIO</t>
  </si>
  <si>
    <t>ACTIVO</t>
  </si>
  <si>
    <t>PASIVO</t>
  </si>
  <si>
    <t>PATRIMONIO NETO</t>
  </si>
  <si>
    <t>AJUSTE DE RESULTADO</t>
  </si>
  <si>
    <t>TOTAL ACTIVO</t>
  </si>
  <si>
    <t>TOTAL P + PN</t>
  </si>
  <si>
    <t>&gt;&gt;&gt;</t>
  </si>
  <si>
    <t>IIBB (mes vencido)</t>
  </si>
  <si>
    <t>% COMIS / vtas</t>
  </si>
  <si>
    <t>M. Pago 30 días 2,41% + Nube 2% (sobre vta + envío)</t>
  </si>
  <si>
    <t>PRECIO CONTADO</t>
  </si>
  <si>
    <t>Nube 2% (sobre venta +envío)</t>
  </si>
  <si>
    <t>Q</t>
  </si>
  <si>
    <t>MP=1 CDO=2</t>
  </si>
  <si>
    <t>PRECIO DE VENTA UNITARIO</t>
  </si>
  <si>
    <t>PRECIO DE VENTA TOTAL</t>
  </si>
  <si>
    <t>Mercado Pago 2,41% (30 días)</t>
  </si>
  <si>
    <t>PRECIO DE LISTA</t>
  </si>
  <si>
    <t>CONTRIB MARGINAL POR VENTA</t>
  </si>
  <si>
    <t xml:space="preserve">Otros gastos </t>
  </si>
  <si>
    <t>AÑO SIGUIENTE</t>
  </si>
  <si>
    <t>CUENTAS POR COBRAR</t>
  </si>
  <si>
    <t>CUENTAS A PAGAR</t>
  </si>
  <si>
    <t>TOTAL PASIVO</t>
  </si>
  <si>
    <t>Tiene que ser igual a Activo.</t>
  </si>
  <si>
    <t>Tiene que ser igual a P + PN</t>
  </si>
  <si>
    <t>BALANCE</t>
  </si>
  <si>
    <t>VENTAS</t>
  </si>
  <si>
    <t>AJUSTE</t>
  </si>
  <si>
    <t>INICIAL</t>
  </si>
  <si>
    <t>PRODUCCION</t>
  </si>
  <si>
    <t>COSTO UNITARIO</t>
  </si>
  <si>
    <t>ROI  (Resultado / Inv. Publi)</t>
  </si>
  <si>
    <t>RESULTADO AJUSTADO</t>
  </si>
  <si>
    <t>RESULTADO (Contr.Mg-publi-C.FIJOS)</t>
  </si>
  <si>
    <t>ROI antes de CF (Contr.Mg - Inv publi / Inv publi)</t>
  </si>
  <si>
    <t>FECHA</t>
  </si>
  <si>
    <t>TOTAL FACTURA</t>
  </si>
  <si>
    <t>MES</t>
  </si>
  <si>
    <t>precio</t>
  </si>
  <si>
    <t>MES 1</t>
  </si>
  <si>
    <t>FINAL MES 1</t>
  </si>
  <si>
    <t>MES 2</t>
  </si>
  <si>
    <t>FINAL MES 3</t>
  </si>
  <si>
    <t>FINAL MES 2</t>
  </si>
  <si>
    <t>MES 3</t>
  </si>
  <si>
    <t>MES 4</t>
  </si>
  <si>
    <t>FINAL MES 4</t>
  </si>
  <si>
    <t>MES 5</t>
  </si>
  <si>
    <t>FINAL MES 5</t>
  </si>
  <si>
    <t>MES 6</t>
  </si>
  <si>
    <t>FINAL MES 6</t>
  </si>
  <si>
    <t>MES 7</t>
  </si>
  <si>
    <t>FINAL MES 7</t>
  </si>
  <si>
    <t>MES 8</t>
  </si>
  <si>
    <t>FINAL MES 8</t>
  </si>
  <si>
    <t>MES 9</t>
  </si>
  <si>
    <t>FINAL MES 9</t>
  </si>
  <si>
    <t>MES 10</t>
  </si>
  <si>
    <t>FINAL MES 10</t>
  </si>
  <si>
    <t>MES 11</t>
  </si>
  <si>
    <t>FINAL MES 11</t>
  </si>
  <si>
    <t>MES 12</t>
  </si>
  <si>
    <t>FINAL MES 12</t>
  </si>
  <si>
    <t>arqueo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</si>
</sst>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2" fillId="0" borderId="0" xfId="0" applyFont="1"/>
    <xf numFmtId="44" fontId="0" fillId="0" borderId="0" xfId="1" applyNumberFormat="1" applyFont="1"/>
    <xf numFmtId="44" fontId="2" fillId="0" borderId="0" xfId="1" applyNumberFormat="1" applyFont="1" applyAlignment="1">
      <alignment horizontal="center"/>
    </xf>
    <xf numFmtId="44" fontId="0" fillId="0" borderId="1" xfId="1" applyNumberFormat="1" applyFont="1" applyBorder="1"/>
    <xf numFmtId="44" fontId="0" fillId="0" borderId="3" xfId="1" applyNumberFormat="1" applyFont="1" applyBorder="1"/>
    <xf numFmtId="44" fontId="0" fillId="3" borderId="1" xfId="1" applyNumberFormat="1" applyFont="1" applyFill="1" applyBorder="1"/>
    <xf numFmtId="44" fontId="0" fillId="5" borderId="1" xfId="1" applyNumberFormat="1" applyFont="1" applyFill="1" applyBorder="1"/>
    <xf numFmtId="44" fontId="2" fillId="3" borderId="4" xfId="1" applyNumberFormat="1" applyFont="1" applyFill="1" applyBorder="1"/>
    <xf numFmtId="44" fontId="2" fillId="0" borderId="0" xfId="1" applyNumberFormat="1" applyFont="1"/>
    <xf numFmtId="44" fontId="4" fillId="9" borderId="2" xfId="1" applyNumberFormat="1" applyFont="1" applyFill="1" applyBorder="1"/>
    <xf numFmtId="44" fontId="4" fillId="11" borderId="4" xfId="1" applyNumberFormat="1" applyFont="1" applyFill="1" applyBorder="1"/>
    <xf numFmtId="44" fontId="2" fillId="8" borderId="1" xfId="1" applyNumberFormat="1" applyFont="1" applyFill="1" applyBorder="1"/>
    <xf numFmtId="44" fontId="0" fillId="10" borderId="5" xfId="1" applyNumberFormat="1" applyFont="1" applyFill="1" applyBorder="1"/>
    <xf numFmtId="9" fontId="0" fillId="10" borderId="1" xfId="2" applyFont="1" applyFill="1" applyBorder="1"/>
    <xf numFmtId="9" fontId="0" fillId="0" borderId="0" xfId="2" applyFont="1"/>
    <xf numFmtId="44" fontId="0" fillId="6" borderId="1" xfId="1" applyNumberFormat="1" applyFont="1" applyFill="1" applyBorder="1"/>
    <xf numFmtId="44" fontId="0" fillId="13" borderId="1" xfId="1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0" xfId="0" applyFont="1" applyFill="1"/>
    <xf numFmtId="9" fontId="1" fillId="0" borderId="0" xfId="2" applyFont="1" applyFill="1"/>
    <xf numFmtId="44" fontId="0" fillId="0" borderId="0" xfId="0" applyNumberFormat="1"/>
    <xf numFmtId="44" fontId="2" fillId="0" borderId="0" xfId="0" applyNumberFormat="1" applyFont="1" applyFill="1"/>
    <xf numFmtId="44" fontId="2" fillId="0" borderId="1" xfId="0" applyNumberFormat="1" applyFont="1" applyFill="1" applyBorder="1"/>
    <xf numFmtId="0" fontId="0" fillId="0" borderId="6" xfId="0" applyFill="1" applyBorder="1"/>
    <xf numFmtId="44" fontId="1" fillId="0" borderId="0" xfId="2" applyNumberFormat="1" applyFont="1" applyFill="1"/>
    <xf numFmtId="44" fontId="2" fillId="0" borderId="0" xfId="0" applyNumberFormat="1" applyFont="1"/>
    <xf numFmtId="44" fontId="2" fillId="13" borderId="6" xfId="0" applyNumberFormat="1" applyFont="1" applyFill="1" applyBorder="1"/>
    <xf numFmtId="44" fontId="2" fillId="13" borderId="6" xfId="2" applyNumberFormat="1" applyFont="1" applyFill="1" applyBorder="1"/>
    <xf numFmtId="44" fontId="2" fillId="13" borderId="1" xfId="0" applyNumberFormat="1" applyFont="1" applyFill="1" applyBorder="1"/>
    <xf numFmtId="44" fontId="2" fillId="12" borderId="6" xfId="0" applyNumberFormat="1" applyFont="1" applyFill="1" applyBorder="1"/>
    <xf numFmtId="44" fontId="2" fillId="12" borderId="1" xfId="0" applyNumberFormat="1" applyFont="1" applyFill="1" applyBorder="1"/>
    <xf numFmtId="44" fontId="2" fillId="14" borderId="6" xfId="2" applyNumberFormat="1" applyFont="1" applyFill="1" applyBorder="1"/>
    <xf numFmtId="9" fontId="2" fillId="14" borderId="6" xfId="2" applyFont="1" applyFill="1" applyBorder="1"/>
    <xf numFmtId="14" fontId="0" fillId="0" borderId="0" xfId="0" applyNumberFormat="1" applyFill="1"/>
    <xf numFmtId="0" fontId="0" fillId="0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7" borderId="1" xfId="0" applyNumberFormat="1" applyFill="1" applyBorder="1"/>
    <xf numFmtId="44" fontId="2" fillId="0" borderId="6" xfId="0" applyNumberFormat="1" applyFont="1" applyFill="1" applyBorder="1"/>
    <xf numFmtId="0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44" fontId="2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9" fontId="0" fillId="5" borderId="1" xfId="2" applyFont="1" applyFill="1" applyBorder="1"/>
    <xf numFmtId="44" fontId="0" fillId="0" borderId="0" xfId="0" applyNumberFormat="1" applyFill="1" applyBorder="1"/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1" fontId="0" fillId="0" borderId="1" xfId="0" applyNumberFormat="1" applyBorder="1" applyAlignment="1">
      <alignment horizontal="center"/>
    </xf>
    <xf numFmtId="44" fontId="2" fillId="16" borderId="13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16" borderId="5" xfId="0" applyNumberFormat="1" applyFont="1" applyFill="1" applyBorder="1" applyAlignment="1">
      <alignment horizontal="center" wrapText="1"/>
    </xf>
    <xf numFmtId="0" fontId="2" fillId="16" borderId="17" xfId="0" applyNumberFormat="1" applyFont="1" applyFill="1" applyBorder="1" applyAlignment="1">
      <alignment horizontal="center" wrapText="1"/>
    </xf>
    <xf numFmtId="49" fontId="2" fillId="16" borderId="17" xfId="0" applyNumberFormat="1" applyFont="1" applyFill="1" applyBorder="1" applyAlignment="1">
      <alignment horizontal="center" wrapText="1"/>
    </xf>
    <xf numFmtId="1" fontId="2" fillId="16" borderId="17" xfId="0" applyNumberFormat="1" applyFont="1" applyFill="1" applyBorder="1" applyAlignment="1">
      <alignment horizontal="center" wrapText="1"/>
    </xf>
    <xf numFmtId="44" fontId="2" fillId="16" borderId="17" xfId="0" applyNumberFormat="1" applyFont="1" applyFill="1" applyBorder="1" applyAlignment="1">
      <alignment horizontal="center" wrapText="1"/>
    </xf>
    <xf numFmtId="0" fontId="2" fillId="16" borderId="17" xfId="0" applyFont="1" applyFill="1" applyBorder="1" applyAlignment="1">
      <alignment horizontal="center" wrapText="1"/>
    </xf>
    <xf numFmtId="44" fontId="0" fillId="20" borderId="1" xfId="1" applyNumberFormat="1" applyFont="1" applyFill="1" applyBorder="1"/>
    <xf numFmtId="44" fontId="2" fillId="4" borderId="1" xfId="1" applyNumberFormat="1" applyFont="1" applyFill="1" applyBorder="1"/>
    <xf numFmtId="14" fontId="2" fillId="16" borderId="2" xfId="0" applyNumberFormat="1" applyFont="1" applyFill="1" applyBorder="1"/>
    <xf numFmtId="0" fontId="2" fillId="16" borderId="14" xfId="0" applyNumberFormat="1" applyFont="1" applyFill="1" applyBorder="1" applyAlignment="1">
      <alignment horizontal="center"/>
    </xf>
    <xf numFmtId="49" fontId="2" fillId="16" borderId="14" xfId="0" applyNumberFormat="1" applyFont="1" applyFill="1" applyBorder="1" applyAlignment="1">
      <alignment horizontal="center"/>
    </xf>
    <xf numFmtId="1" fontId="2" fillId="16" borderId="14" xfId="0" applyNumberFormat="1" applyFont="1" applyFill="1" applyBorder="1" applyAlignment="1">
      <alignment horizontal="center"/>
    </xf>
    <xf numFmtId="44" fontId="2" fillId="16" borderId="14" xfId="0" applyNumberFormat="1" applyFont="1" applyFill="1" applyBorder="1" applyAlignment="1">
      <alignment horizontal="center"/>
    </xf>
    <xf numFmtId="0" fontId="2" fillId="16" borderId="14" xfId="0" applyFont="1" applyFill="1" applyBorder="1"/>
    <xf numFmtId="0" fontId="2" fillId="16" borderId="13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49" fontId="2" fillId="16" borderId="13" xfId="0" applyNumberFormat="1" applyFont="1" applyFill="1" applyBorder="1" applyAlignment="1">
      <alignment horizontal="center"/>
    </xf>
    <xf numFmtId="44" fontId="2" fillId="5" borderId="1" xfId="1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wrapText="1"/>
    </xf>
    <xf numFmtId="44" fontId="2" fillId="0" borderId="0" xfId="0" applyNumberFormat="1" applyFont="1" applyFill="1" applyBorder="1" applyAlignment="1">
      <alignment horizontal="center" wrapText="1"/>
    </xf>
    <xf numFmtId="44" fontId="2" fillId="13" borderId="1" xfId="1" applyNumberFormat="1" applyFont="1" applyFill="1" applyBorder="1"/>
    <xf numFmtId="44" fontId="2" fillId="6" borderId="1" xfId="1" applyNumberFormat="1" applyFont="1" applyFill="1" applyBorder="1"/>
    <xf numFmtId="10" fontId="2" fillId="16" borderId="14" xfId="0" applyNumberFormat="1" applyFont="1" applyFill="1" applyBorder="1"/>
    <xf numFmtId="10" fontId="2" fillId="16" borderId="17" xfId="0" applyNumberFormat="1" applyFont="1" applyFill="1" applyBorder="1" applyAlignment="1">
      <alignment horizontal="center" wrapText="1"/>
    </xf>
    <xf numFmtId="10" fontId="2" fillId="16" borderId="13" xfId="0" applyNumberFormat="1" applyFont="1" applyFill="1" applyBorder="1" applyAlignment="1">
      <alignment horizontal="center"/>
    </xf>
    <xf numFmtId="10" fontId="2" fillId="0" borderId="0" xfId="0" applyNumberFormat="1" applyFont="1" applyFill="1"/>
    <xf numFmtId="10" fontId="2" fillId="16" borderId="18" xfId="2" applyNumberFormat="1" applyFont="1" applyFill="1" applyBorder="1" applyAlignment="1">
      <alignment horizontal="center" wrapText="1"/>
    </xf>
    <xf numFmtId="10" fontId="2" fillId="16" borderId="7" xfId="2" applyNumberFormat="1" applyFont="1" applyFill="1" applyBorder="1" applyAlignment="1">
      <alignment horizontal="center"/>
    </xf>
    <xf numFmtId="10" fontId="1" fillId="0" borderId="0" xfId="2" applyNumberFormat="1" applyFont="1" applyFill="1"/>
    <xf numFmtId="44" fontId="2" fillId="14" borderId="4" xfId="1" applyNumberFormat="1" applyFont="1" applyFill="1" applyBorder="1"/>
    <xf numFmtId="44" fontId="2" fillId="24" borderId="1" xfId="1" applyNumberFormat="1" applyFont="1" applyFill="1" applyBorder="1"/>
    <xf numFmtId="49" fontId="2" fillId="0" borderId="0" xfId="1" applyNumberFormat="1" applyFont="1" applyAlignment="1">
      <alignment horizontal="center"/>
    </xf>
    <xf numFmtId="44" fontId="0" fillId="23" borderId="1" xfId="1" applyNumberFormat="1" applyFont="1" applyFill="1" applyBorder="1"/>
    <xf numFmtId="44" fontId="0" fillId="26" borderId="1" xfId="1" applyNumberFormat="1" applyFont="1" applyFill="1" applyBorder="1"/>
    <xf numFmtId="44" fontId="2" fillId="17" borderId="6" xfId="0" applyNumberFormat="1" applyFont="1" applyFill="1" applyBorder="1" applyAlignment="1">
      <alignment horizontal="center"/>
    </xf>
    <xf numFmtId="1" fontId="2" fillId="17" borderId="6" xfId="0" applyNumberFormat="1" applyFont="1" applyFill="1" applyBorder="1" applyAlignment="1">
      <alignment horizontal="center"/>
    </xf>
    <xf numFmtId="10" fontId="2" fillId="0" borderId="0" xfId="0" applyNumberFormat="1" applyFont="1" applyFill="1" applyBorder="1"/>
    <xf numFmtId="44" fontId="2" fillId="27" borderId="1" xfId="1" applyNumberFormat="1" applyFont="1" applyFill="1" applyBorder="1"/>
    <xf numFmtId="44" fontId="4" fillId="6" borderId="1" xfId="1" applyNumberFormat="1" applyFont="1" applyFill="1" applyBorder="1"/>
    <xf numFmtId="44" fontId="2" fillId="2" borderId="1" xfId="1" applyNumberFormat="1" applyFont="1" applyFill="1" applyBorder="1"/>
    <xf numFmtId="44" fontId="2" fillId="2" borderId="16" xfId="1" applyNumberFormat="1" applyFont="1" applyFill="1" applyBorder="1"/>
    <xf numFmtId="44" fontId="4" fillId="6" borderId="2" xfId="1" applyNumberFormat="1" applyFont="1" applyFill="1" applyBorder="1"/>
    <xf numFmtId="44" fontId="4" fillId="6" borderId="4" xfId="1" applyNumberFormat="1" applyFont="1" applyFill="1" applyBorder="1"/>
    <xf numFmtId="14" fontId="2" fillId="16" borderId="8" xfId="0" applyNumberFormat="1" applyFont="1" applyFill="1" applyBorder="1" applyAlignment="1">
      <alignment horizontal="left"/>
    </xf>
    <xf numFmtId="0" fontId="0" fillId="16" borderId="0" xfId="0" applyFill="1"/>
    <xf numFmtId="0" fontId="2" fillId="16" borderId="0" xfId="0" applyFont="1" applyFill="1"/>
    <xf numFmtId="44" fontId="0" fillId="16" borderId="0" xfId="0" applyNumberFormat="1" applyFill="1"/>
    <xf numFmtId="44" fontId="2" fillId="16" borderId="0" xfId="0" applyNumberFormat="1" applyFont="1" applyFill="1"/>
    <xf numFmtId="44" fontId="1" fillId="16" borderId="0" xfId="2" applyNumberFormat="1" applyFont="1" applyFill="1"/>
    <xf numFmtId="9" fontId="1" fillId="16" borderId="0" xfId="2" applyFont="1" applyFill="1"/>
    <xf numFmtId="0" fontId="2" fillId="8" borderId="3" xfId="0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8" borderId="3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44" fontId="2" fillId="0" borderId="0" xfId="1" applyNumberFormat="1" applyFont="1" applyAlignment="1">
      <alignment horizontal="left"/>
    </xf>
    <xf numFmtId="44" fontId="2" fillId="19" borderId="1" xfId="1" applyNumberFormat="1" applyFont="1" applyFill="1" applyBorder="1"/>
    <xf numFmtId="44" fontId="2" fillId="25" borderId="1" xfId="1" applyNumberFormat="1" applyFont="1" applyFill="1" applyBorder="1"/>
    <xf numFmtId="44" fontId="0" fillId="20" borderId="1" xfId="0" applyNumberFormat="1" applyFill="1" applyBorder="1" applyAlignment="1">
      <alignment horizontal="center"/>
    </xf>
    <xf numFmtId="44" fontId="3" fillId="20" borderId="0" xfId="1" applyNumberFormat="1" applyFont="1" applyFill="1"/>
    <xf numFmtId="0" fontId="0" fillId="20" borderId="0" xfId="0" applyFill="1"/>
    <xf numFmtId="44" fontId="3" fillId="5" borderId="0" xfId="1" applyNumberFormat="1" applyFont="1" applyFill="1"/>
    <xf numFmtId="0" fontId="0" fillId="5" borderId="0" xfId="0" applyFill="1"/>
    <xf numFmtId="0" fontId="0" fillId="0" borderId="0" xfId="0" applyAlignment="1"/>
    <xf numFmtId="44" fontId="2" fillId="0" borderId="0" xfId="0" applyNumberFormat="1" applyFont="1" applyAlignment="1"/>
    <xf numFmtId="0" fontId="0" fillId="0" borderId="1" xfId="0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center" wrapText="1"/>
    </xf>
    <xf numFmtId="44" fontId="0" fillId="20" borderId="1" xfId="0" applyNumberFormat="1" applyFill="1" applyBorder="1" applyAlignment="1">
      <alignment horizontal="center" wrapText="1"/>
    </xf>
    <xf numFmtId="44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44" fontId="0" fillId="0" borderId="10" xfId="0" applyNumberFormat="1" applyFont="1" applyFill="1" applyBorder="1" applyAlignment="1">
      <alignment wrapText="1"/>
    </xf>
    <xf numFmtId="44" fontId="0" fillId="0" borderId="0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0" fontId="2" fillId="0" borderId="0" xfId="0" applyFont="1" applyFill="1" applyAlignment="1">
      <alignment wrapText="1"/>
    </xf>
    <xf numFmtId="14" fontId="0" fillId="0" borderId="0" xfId="0" applyNumberFormat="1" applyFill="1" applyAlignment="1">
      <alignment horizontal="left" wrapText="1"/>
    </xf>
    <xf numFmtId="49" fontId="0" fillId="0" borderId="0" xfId="0" applyNumberFormat="1" applyAlignment="1">
      <alignment horizontal="center" wrapText="1"/>
    </xf>
    <xf numFmtId="44" fontId="2" fillId="0" borderId="24" xfId="0" applyNumberFormat="1" applyFont="1" applyFill="1" applyBorder="1" applyAlignment="1">
      <alignment wrapText="1"/>
    </xf>
    <xf numFmtId="44" fontId="2" fillId="0" borderId="22" xfId="0" applyNumberFormat="1" applyFont="1" applyFill="1" applyBorder="1" applyAlignment="1">
      <alignment wrapText="1"/>
    </xf>
    <xf numFmtId="44" fontId="2" fillId="0" borderId="25" xfId="0" applyNumberFormat="1" applyFont="1" applyFill="1" applyBorder="1" applyAlignment="1">
      <alignment horizontal="center" wrapText="1"/>
    </xf>
    <xf numFmtId="44" fontId="2" fillId="0" borderId="25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44" fontId="0" fillId="12" borderId="1" xfId="0" applyNumberFormat="1" applyFill="1" applyBorder="1" applyAlignment="1">
      <alignment horizontal="center" wrapText="1"/>
    </xf>
    <xf numFmtId="14" fontId="0" fillId="0" borderId="29" xfId="0" applyNumberFormat="1" applyFill="1" applyBorder="1" applyAlignment="1">
      <alignment horizontal="left" wrapText="1"/>
    </xf>
    <xf numFmtId="0" fontId="2" fillId="16" borderId="16" xfId="0" applyFont="1" applyFill="1" applyBorder="1" applyAlignment="1">
      <alignment horizontal="left" wrapText="1"/>
    </xf>
    <xf numFmtId="0" fontId="0" fillId="16" borderId="27" xfId="0" applyFill="1" applyBorder="1" applyAlignment="1">
      <alignment wrapText="1"/>
    </xf>
    <xf numFmtId="49" fontId="0" fillId="16" borderId="27" xfId="0" applyNumberFormat="1" applyFill="1" applyBorder="1" applyAlignment="1">
      <alignment wrapText="1"/>
    </xf>
    <xf numFmtId="0" fontId="2" fillId="11" borderId="3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44" fontId="2" fillId="11" borderId="1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9" fontId="0" fillId="0" borderId="11" xfId="0" applyNumberForma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6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4" fontId="0" fillId="6" borderId="1" xfId="0" applyNumberFormat="1" applyFill="1" applyBorder="1" applyAlignment="1">
      <alignment wrapText="1"/>
    </xf>
    <xf numFmtId="44" fontId="2" fillId="14" borderId="1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16" borderId="27" xfId="0" applyNumberFormat="1" applyFill="1" applyBorder="1" applyAlignment="1">
      <alignment wrapText="1"/>
    </xf>
    <xf numFmtId="49" fontId="2" fillId="11" borderId="16" xfId="0" applyNumberFormat="1" applyFont="1" applyFill="1" applyBorder="1" applyAlignment="1">
      <alignment horizontal="center" wrapText="1"/>
    </xf>
    <xf numFmtId="44" fontId="2" fillId="14" borderId="12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4" fontId="2" fillId="11" borderId="16" xfId="0" applyNumberFormat="1" applyFont="1" applyFill="1" applyBorder="1" applyAlignment="1">
      <alignment horizontal="center" wrapText="1"/>
    </xf>
    <xf numFmtId="1" fontId="0" fillId="16" borderId="27" xfId="0" applyNumberFormat="1" applyFill="1" applyBorder="1" applyAlignment="1">
      <alignment wrapText="1"/>
    </xf>
    <xf numFmtId="1" fontId="2" fillId="11" borderId="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44" fontId="2" fillId="14" borderId="3" xfId="0" applyNumberFormat="1" applyFont="1" applyFill="1" applyBorder="1" applyAlignment="1">
      <alignment wrapText="1"/>
    </xf>
    <xf numFmtId="44" fontId="2" fillId="14" borderId="6" xfId="0" applyNumberFormat="1" applyFont="1" applyFill="1" applyBorder="1" applyAlignment="1">
      <alignment wrapText="1"/>
    </xf>
    <xf numFmtId="44" fontId="0" fillId="6" borderId="6" xfId="0" applyNumberFormat="1" applyFill="1" applyBorder="1" applyAlignment="1">
      <alignment wrapText="1"/>
    </xf>
    <xf numFmtId="49" fontId="2" fillId="11" borderId="1" xfId="0" applyNumberFormat="1" applyFont="1" applyFill="1" applyBorder="1" applyAlignment="1">
      <alignment horizontal="center" wrapText="1"/>
    </xf>
    <xf numFmtId="44" fontId="2" fillId="16" borderId="3" xfId="0" applyNumberFormat="1" applyFont="1" applyFill="1" applyBorder="1" applyAlignment="1">
      <alignment wrapText="1"/>
    </xf>
    <xf numFmtId="44" fontId="2" fillId="16" borderId="1" xfId="0" applyNumberFormat="1" applyFont="1" applyFill="1" applyBorder="1" applyAlignment="1">
      <alignment wrapText="1"/>
    </xf>
    <xf numFmtId="44" fontId="0" fillId="16" borderId="15" xfId="0" applyNumberFormat="1" applyFill="1" applyBorder="1" applyAlignment="1">
      <alignment wrapText="1"/>
    </xf>
    <xf numFmtId="49" fontId="2" fillId="11" borderId="9" xfId="0" applyNumberFormat="1" applyFont="1" applyFill="1" applyBorder="1" applyAlignment="1">
      <alignment horizontal="center" wrapText="1"/>
    </xf>
    <xf numFmtId="44" fontId="2" fillId="11" borderId="3" xfId="0" applyNumberFormat="1" applyFont="1" applyFill="1" applyBorder="1" applyAlignment="1">
      <alignment horizontal="center" wrapText="1"/>
    </xf>
    <xf numFmtId="0" fontId="2" fillId="11" borderId="16" xfId="0" applyFont="1" applyFill="1" applyBorder="1" applyAlignment="1">
      <alignment horizontal="center" wrapText="1"/>
    </xf>
    <xf numFmtId="0" fontId="2" fillId="11" borderId="27" xfId="0" applyFont="1" applyFill="1" applyBorder="1" applyAlignment="1">
      <alignment horizontal="center" wrapText="1"/>
    </xf>
    <xf numFmtId="49" fontId="2" fillId="11" borderId="27" xfId="0" applyNumberFormat="1" applyFont="1" applyFill="1" applyBorder="1" applyAlignment="1">
      <alignment horizontal="center" wrapText="1"/>
    </xf>
    <xf numFmtId="44" fontId="2" fillId="11" borderId="15" xfId="0" applyNumberFormat="1" applyFont="1" applyFill="1" applyBorder="1" applyAlignment="1">
      <alignment horizontal="center" wrapText="1"/>
    </xf>
    <xf numFmtId="44" fontId="2" fillId="11" borderId="27" xfId="0" applyNumberFormat="1" applyFont="1" applyFill="1" applyBorder="1" applyAlignment="1">
      <alignment horizontal="center" wrapText="1"/>
    </xf>
    <xf numFmtId="0" fontId="0" fillId="16" borderId="0" xfId="0" applyFill="1" applyAlignment="1">
      <alignment wrapText="1"/>
    </xf>
    <xf numFmtId="0" fontId="2" fillId="16" borderId="0" xfId="0" applyFont="1" applyFill="1" applyAlignment="1">
      <alignment wrapText="1"/>
    </xf>
    <xf numFmtId="44" fontId="0" fillId="28" borderId="1" xfId="1" applyNumberFormat="1" applyFont="1" applyFill="1" applyBorder="1"/>
    <xf numFmtId="44" fontId="2" fillId="16" borderId="0" xfId="0" applyNumberFormat="1" applyFont="1" applyFill="1" applyAlignment="1">
      <alignment horizontal="center"/>
    </xf>
    <xf numFmtId="0" fontId="2" fillId="16" borderId="7" xfId="0" applyFont="1" applyFill="1" applyBorder="1" applyAlignment="1">
      <alignment horizontal="center"/>
    </xf>
    <xf numFmtId="1" fontId="0" fillId="14" borderId="6" xfId="0" applyNumberFormat="1" applyFill="1" applyBorder="1" applyAlignment="1">
      <alignment wrapText="1"/>
    </xf>
    <xf numFmtId="44" fontId="0" fillId="0" borderId="0" xfId="1" applyNumberFormat="1" applyFont="1" applyAlignment="1">
      <alignment horizontal="right"/>
    </xf>
    <xf numFmtId="44" fontId="0" fillId="0" borderId="0" xfId="1" applyNumberFormat="1" applyFont="1" applyBorder="1"/>
    <xf numFmtId="44" fontId="2" fillId="0" borderId="0" xfId="1" applyNumberFormat="1" applyFont="1" applyFill="1" applyBorder="1"/>
    <xf numFmtId="44" fontId="2" fillId="6" borderId="16" xfId="1" applyNumberFormat="1" applyFont="1" applyFill="1" applyBorder="1"/>
    <xf numFmtId="44" fontId="2" fillId="24" borderId="16" xfId="1" applyNumberFormat="1" applyFont="1" applyFill="1" applyBorder="1"/>
    <xf numFmtId="44" fontId="2" fillId="6" borderId="15" xfId="1" applyNumberFormat="1" applyFont="1" applyFill="1" applyBorder="1"/>
    <xf numFmtId="44" fontId="2" fillId="24" borderId="15" xfId="1" applyNumberFormat="1" applyFont="1" applyFill="1" applyBorder="1"/>
    <xf numFmtId="44" fontId="0" fillId="0" borderId="30" xfId="1" applyNumberFormat="1" applyFont="1" applyBorder="1"/>
    <xf numFmtId="44" fontId="2" fillId="16" borderId="4" xfId="1" applyNumberFormat="1" applyFont="1" applyFill="1" applyBorder="1"/>
    <xf numFmtId="44" fontId="2" fillId="5" borderId="1" xfId="2" applyNumberFormat="1" applyFont="1" applyFill="1" applyBorder="1"/>
    <xf numFmtId="9" fontId="2" fillId="5" borderId="1" xfId="2" applyFont="1" applyFill="1" applyBorder="1"/>
    <xf numFmtId="9" fontId="2" fillId="0" borderId="0" xfId="0" applyNumberFormat="1" applyFont="1"/>
    <xf numFmtId="44" fontId="2" fillId="16" borderId="6" xfId="0" applyNumberFormat="1" applyFont="1" applyFill="1" applyBorder="1"/>
    <xf numFmtId="2" fontId="0" fillId="16" borderId="0" xfId="0" applyNumberFormat="1" applyFill="1"/>
    <xf numFmtId="2" fontId="2" fillId="8" borderId="3" xfId="0" applyNumberFormat="1" applyFont="1" applyFill="1" applyBorder="1" applyAlignment="1">
      <alignment horizontal="center" wrapText="1"/>
    </xf>
    <xf numFmtId="2" fontId="2" fillId="8" borderId="6" xfId="0" applyNumberFormat="1" applyFont="1" applyFill="1" applyBorder="1" applyAlignment="1">
      <alignment horizontal="center" wrapText="1"/>
    </xf>
    <xf numFmtId="2" fontId="0" fillId="0" borderId="0" xfId="0" applyNumberFormat="1"/>
    <xf numFmtId="44" fontId="2" fillId="8" borderId="3" xfId="0" applyNumberFormat="1" applyFont="1" applyFill="1" applyBorder="1" applyAlignment="1">
      <alignment horizontal="center" wrapText="1"/>
    </xf>
    <xf numFmtId="44" fontId="2" fillId="8" borderId="6" xfId="0" applyNumberFormat="1" applyFont="1" applyFill="1" applyBorder="1" applyAlignment="1">
      <alignment horizontal="center" wrapText="1"/>
    </xf>
    <xf numFmtId="0" fontId="0" fillId="0" borderId="6" xfId="0" applyNumberFormat="1" applyFill="1" applyBorder="1"/>
    <xf numFmtId="0" fontId="0" fillId="0" borderId="1" xfId="0" applyNumberFormat="1" applyFill="1" applyBorder="1"/>
    <xf numFmtId="1" fontId="2" fillId="16" borderId="8" xfId="0" applyNumberFormat="1" applyFont="1" applyFill="1" applyBorder="1" applyAlignment="1">
      <alignment horizontal="center"/>
    </xf>
    <xf numFmtId="44" fontId="2" fillId="16" borderId="8" xfId="0" applyNumberFormat="1" applyFont="1" applyFill="1" applyBorder="1" applyAlignment="1">
      <alignment horizontal="center"/>
    </xf>
    <xf numFmtId="1" fontId="2" fillId="16" borderId="5" xfId="0" applyNumberFormat="1" applyFont="1" applyFill="1" applyBorder="1" applyAlignment="1">
      <alignment horizontal="center"/>
    </xf>
    <xf numFmtId="1" fontId="2" fillId="16" borderId="17" xfId="0" applyNumberFormat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4" fontId="2" fillId="11" borderId="1" xfId="0" applyNumberFormat="1" applyFont="1" applyFill="1" applyBorder="1" applyAlignment="1">
      <alignment horizontal="center"/>
    </xf>
    <xf numFmtId="44" fontId="2" fillId="8" borderId="6" xfId="0" applyNumberFormat="1" applyFont="1" applyFill="1" applyBorder="1"/>
    <xf numFmtId="44" fontId="2" fillId="8" borderId="1" xfId="0" applyNumberFormat="1" applyFont="1" applyFill="1" applyBorder="1"/>
    <xf numFmtId="0" fontId="2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2" fontId="2" fillId="4" borderId="6" xfId="0" applyNumberFormat="1" applyFont="1" applyFill="1" applyBorder="1" applyAlignment="1">
      <alignment horizontal="center" wrapText="1"/>
    </xf>
    <xf numFmtId="0" fontId="2" fillId="16" borderId="3" xfId="0" applyFont="1" applyFill="1" applyBorder="1" applyAlignment="1">
      <alignment wrapText="1"/>
    </xf>
    <xf numFmtId="0" fontId="2" fillId="16" borderId="3" xfId="0" applyFont="1" applyFill="1" applyBorder="1" applyAlignment="1">
      <alignment horizontal="center" wrapText="1"/>
    </xf>
    <xf numFmtId="2" fontId="2" fillId="16" borderId="3" xfId="0" applyNumberFormat="1" applyFont="1" applyFill="1" applyBorder="1" applyAlignment="1">
      <alignment horizontal="center" wrapText="1"/>
    </xf>
    <xf numFmtId="0" fontId="2" fillId="16" borderId="6" xfId="0" applyFont="1" applyFill="1" applyBorder="1" applyAlignment="1">
      <alignment wrapText="1"/>
    </xf>
    <xf numFmtId="0" fontId="2" fillId="16" borderId="6" xfId="0" applyFont="1" applyFill="1" applyBorder="1" applyAlignment="1">
      <alignment horizontal="center" wrapText="1"/>
    </xf>
    <xf numFmtId="2" fontId="2" fillId="16" borderId="6" xfId="0" applyNumberFormat="1" applyFont="1" applyFill="1" applyBorder="1" applyAlignment="1">
      <alignment horizontal="center" wrapText="1"/>
    </xf>
    <xf numFmtId="10" fontId="2" fillId="16" borderId="13" xfId="0" applyNumberFormat="1" applyFont="1" applyFill="1" applyBorder="1" applyAlignment="1">
      <alignment horizontal="right"/>
    </xf>
    <xf numFmtId="44" fontId="2" fillId="19" borderId="0" xfId="1" applyNumberFormat="1" applyFont="1" applyFill="1" applyAlignment="1">
      <alignment horizontal="center"/>
    </xf>
    <xf numFmtId="44" fontId="0" fillId="19" borderId="1" xfId="1" applyNumberFormat="1" applyFont="1" applyFill="1" applyBorder="1"/>
    <xf numFmtId="44" fontId="0" fillId="19" borderId="3" xfId="1" applyNumberFormat="1" applyFont="1" applyFill="1" applyBorder="1"/>
    <xf numFmtId="44" fontId="2" fillId="19" borderId="4" xfId="1" applyNumberFormat="1" applyFont="1" applyFill="1" applyBorder="1"/>
    <xf numFmtId="44" fontId="0" fillId="29" borderId="1" xfId="1" applyNumberFormat="1" applyFont="1" applyFill="1" applyBorder="1"/>
    <xf numFmtId="44" fontId="0" fillId="29" borderId="3" xfId="1" applyNumberFormat="1" applyFont="1" applyFill="1" applyBorder="1"/>
    <xf numFmtId="44" fontId="2" fillId="5" borderId="2" xfId="1" applyNumberFormat="1" applyFont="1" applyFill="1" applyBorder="1"/>
    <xf numFmtId="44" fontId="2" fillId="5" borderId="14" xfId="1" applyNumberFormat="1" applyFont="1" applyFill="1" applyBorder="1"/>
    <xf numFmtId="44" fontId="2" fillId="5" borderId="32" xfId="1" applyNumberFormat="1" applyFont="1" applyFill="1" applyBorder="1"/>
    <xf numFmtId="44" fontId="2" fillId="30" borderId="2" xfId="1" applyNumberFormat="1" applyFont="1" applyFill="1" applyBorder="1"/>
    <xf numFmtId="44" fontId="2" fillId="12" borderId="4" xfId="1" applyNumberFormat="1" applyFont="1" applyFill="1" applyBorder="1"/>
    <xf numFmtId="44" fontId="1" fillId="0" borderId="0" xfId="1" applyNumberFormat="1" applyFont="1" applyAlignment="1">
      <alignment horizontal="right"/>
    </xf>
    <xf numFmtId="44" fontId="0" fillId="3" borderId="4" xfId="1" applyNumberFormat="1" applyFont="1" applyFill="1" applyBorder="1"/>
    <xf numFmtId="44" fontId="0" fillId="19" borderId="4" xfId="1" applyNumberFormat="1" applyFont="1" applyFill="1" applyBorder="1"/>
    <xf numFmtId="44" fontId="0" fillId="4" borderId="0" xfId="1" applyNumberFormat="1" applyFont="1" applyFill="1"/>
    <xf numFmtId="44" fontId="2" fillId="4" borderId="0" xfId="1" applyNumberFormat="1" applyFont="1" applyFill="1" applyAlignment="1">
      <alignment horizontal="right"/>
    </xf>
    <xf numFmtId="0" fontId="0" fillId="4" borderId="0" xfId="0" applyFill="1"/>
    <xf numFmtId="0" fontId="2" fillId="4" borderId="0" xfId="0" applyFont="1" applyFill="1"/>
    <xf numFmtId="0" fontId="2" fillId="16" borderId="0" xfId="0" applyFont="1" applyFill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16" borderId="0" xfId="0" applyNumberFormat="1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1" fontId="2" fillId="16" borderId="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2" fillId="25" borderId="6" xfId="0" applyNumberFormat="1" applyFont="1" applyFill="1" applyBorder="1" applyAlignment="1">
      <alignment horizontal="center"/>
    </xf>
    <xf numFmtId="1" fontId="2" fillId="14" borderId="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44" fontId="2" fillId="8" borderId="6" xfId="0" applyNumberFormat="1" applyFont="1" applyFill="1" applyBorder="1" applyAlignment="1">
      <alignment horizontal="center"/>
    </xf>
    <xf numFmtId="44" fontId="0" fillId="8" borderId="31" xfId="1" applyNumberFormat="1" applyFont="1" applyFill="1" applyBorder="1"/>
    <xf numFmtId="10" fontId="2" fillId="0" borderId="13" xfId="2" applyNumberFormat="1" applyFont="1" applyFill="1" applyBorder="1" applyAlignment="1">
      <alignment horizontal="center"/>
    </xf>
    <xf numFmtId="10" fontId="0" fillId="16" borderId="0" xfId="2" applyNumberFormat="1" applyFont="1" applyFill="1"/>
    <xf numFmtId="10" fontId="2" fillId="13" borderId="6" xfId="2" applyNumberFormat="1" applyFont="1" applyFill="1" applyBorder="1"/>
    <xf numFmtId="10" fontId="0" fillId="0" borderId="0" xfId="2" applyNumberFormat="1" applyFont="1"/>
    <xf numFmtId="44" fontId="0" fillId="0" borderId="0" xfId="1" applyNumberFormat="1" applyFont="1" applyFill="1"/>
    <xf numFmtId="0" fontId="0" fillId="0" borderId="0" xfId="0" applyFill="1"/>
    <xf numFmtId="44" fontId="0" fillId="0" borderId="1" xfId="1" applyNumberFormat="1" applyFont="1" applyFill="1" applyBorder="1"/>
    <xf numFmtId="44" fontId="0" fillId="0" borderId="3" xfId="1" applyNumberFormat="1" applyFont="1" applyFill="1" applyBorder="1"/>
    <xf numFmtId="44" fontId="2" fillId="31" borderId="1" xfId="1" applyNumberFormat="1" applyFont="1" applyFill="1" applyBorder="1"/>
    <xf numFmtId="9" fontId="2" fillId="31" borderId="1" xfId="2" applyFont="1" applyFill="1" applyBorder="1"/>
    <xf numFmtId="44" fontId="1" fillId="31" borderId="1" xfId="2" applyNumberFormat="1" applyFont="1" applyFill="1" applyBorder="1"/>
    <xf numFmtId="49" fontId="0" fillId="0" borderId="6" xfId="0" applyNumberFormat="1" applyFill="1" applyBorder="1" applyAlignment="1">
      <alignment horizontal="center"/>
    </xf>
    <xf numFmtId="0" fontId="0" fillId="0" borderId="6" xfId="0" applyBorder="1"/>
    <xf numFmtId="0" fontId="0" fillId="0" borderId="11" xfId="0" applyBorder="1"/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44" fontId="2" fillId="11" borderId="6" xfId="0" applyNumberFormat="1" applyFont="1" applyFill="1" applyBorder="1" applyAlignment="1">
      <alignment horizontal="center"/>
    </xf>
    <xf numFmtId="14" fontId="0" fillId="0" borderId="28" xfId="0" applyNumberFormat="1" applyFill="1" applyBorder="1"/>
    <xf numFmtId="0" fontId="0" fillId="0" borderId="19" xfId="0" applyNumberForma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33" xfId="0" applyBorder="1"/>
    <xf numFmtId="1" fontId="0" fillId="0" borderId="19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44" fontId="0" fillId="4" borderId="19" xfId="0" applyNumberFormat="1" applyFill="1" applyBorder="1" applyAlignment="1">
      <alignment horizontal="center"/>
    </xf>
    <xf numFmtId="44" fontId="2" fillId="11" borderId="19" xfId="0" applyNumberFormat="1" applyFont="1" applyFill="1" applyBorder="1" applyAlignment="1">
      <alignment horizontal="center"/>
    </xf>
    <xf numFmtId="14" fontId="0" fillId="0" borderId="34" xfId="0" applyNumberFormat="1" applyFill="1" applyBorder="1"/>
    <xf numFmtId="49" fontId="0" fillId="0" borderId="0" xfId="0" applyNumberFormat="1" applyBorder="1" applyAlignment="1">
      <alignment horizontal="center"/>
    </xf>
    <xf numFmtId="14" fontId="0" fillId="0" borderId="35" xfId="0" applyNumberFormat="1" applyFill="1" applyBorder="1"/>
    <xf numFmtId="0" fontId="0" fillId="0" borderId="36" xfId="0" applyNumberFormat="1" applyFill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0" fontId="0" fillId="0" borderId="36" xfId="0" applyBorder="1"/>
    <xf numFmtId="1" fontId="0" fillId="0" borderId="25" xfId="0" applyNumberFormat="1" applyFill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44" fontId="0" fillId="4" borderId="25" xfId="0" applyNumberFormat="1" applyFill="1" applyBorder="1" applyAlignment="1">
      <alignment horizontal="center"/>
    </xf>
    <xf numFmtId="44" fontId="2" fillId="11" borderId="25" xfId="0" applyNumberFormat="1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4" fontId="2" fillId="11" borderId="3" xfId="0" applyNumberFormat="1" applyFon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/>
    </xf>
    <xf numFmtId="14" fontId="2" fillId="17" borderId="6" xfId="0" applyNumberFormat="1" applyFont="1" applyFill="1" applyBorder="1" applyAlignment="1">
      <alignment horizontal="left"/>
    </xf>
    <xf numFmtId="0" fontId="2" fillId="17" borderId="6" xfId="0" applyNumberFormat="1" applyFont="1" applyFill="1" applyBorder="1" applyAlignment="1">
      <alignment horizontal="center"/>
    </xf>
    <xf numFmtId="1" fontId="2" fillId="17" borderId="13" xfId="0" applyNumberFormat="1" applyFont="1" applyFill="1" applyBorder="1" applyAlignment="1">
      <alignment horizontal="center"/>
    </xf>
    <xf numFmtId="44" fontId="2" fillId="11" borderId="12" xfId="0" applyNumberFormat="1" applyFont="1" applyFill="1" applyBorder="1" applyAlignment="1">
      <alignment horizontal="center"/>
    </xf>
    <xf numFmtId="44" fontId="2" fillId="21" borderId="6" xfId="0" applyNumberFormat="1" applyFont="1" applyFill="1" applyBorder="1"/>
    <xf numFmtId="44" fontId="2" fillId="6" borderId="6" xfId="0" applyNumberFormat="1" applyFont="1" applyFill="1" applyBorder="1"/>
    <xf numFmtId="44" fontId="2" fillId="18" borderId="6" xfId="0" applyNumberFormat="1" applyFont="1" applyFill="1" applyBorder="1"/>
    <xf numFmtId="10" fontId="2" fillId="11" borderId="6" xfId="0" applyNumberFormat="1" applyFont="1" applyFill="1" applyBorder="1"/>
    <xf numFmtId="44" fontId="2" fillId="15" borderId="6" xfId="0" applyNumberFormat="1" applyFont="1" applyFill="1" applyBorder="1"/>
    <xf numFmtId="44" fontId="2" fillId="22" borderId="6" xfId="0" applyNumberFormat="1" applyFont="1" applyFill="1" applyBorder="1"/>
    <xf numFmtId="44" fontId="2" fillId="22" borderId="11" xfId="0" applyNumberFormat="1" applyFont="1" applyFill="1" applyBorder="1"/>
    <xf numFmtId="44" fontId="0" fillId="7" borderId="12" xfId="0" applyNumberFormat="1" applyFill="1" applyBorder="1"/>
    <xf numFmtId="44" fontId="2" fillId="11" borderId="37" xfId="0" applyNumberFormat="1" applyFont="1" applyFill="1" applyBorder="1" applyAlignment="1">
      <alignment horizontal="center"/>
    </xf>
    <xf numFmtId="44" fontId="2" fillId="21" borderId="19" xfId="0" applyNumberFormat="1" applyFont="1" applyFill="1" applyBorder="1"/>
    <xf numFmtId="44" fontId="2" fillId="6" borderId="19" xfId="0" applyNumberFormat="1" applyFont="1" applyFill="1" applyBorder="1"/>
    <xf numFmtId="44" fontId="2" fillId="18" borderId="19" xfId="0" applyNumberFormat="1" applyFont="1" applyFill="1" applyBorder="1"/>
    <xf numFmtId="44" fontId="2" fillId="0" borderId="19" xfId="0" applyNumberFormat="1" applyFont="1" applyFill="1" applyBorder="1"/>
    <xf numFmtId="44" fontId="2" fillId="13" borderId="19" xfId="0" applyNumberFormat="1" applyFont="1" applyFill="1" applyBorder="1"/>
    <xf numFmtId="10" fontId="2" fillId="11" borderId="19" xfId="0" applyNumberFormat="1" applyFont="1" applyFill="1" applyBorder="1"/>
    <xf numFmtId="44" fontId="2" fillId="15" borderId="19" xfId="0" applyNumberFormat="1" applyFont="1" applyFill="1" applyBorder="1"/>
    <xf numFmtId="44" fontId="2" fillId="22" borderId="19" xfId="0" applyNumberFormat="1" applyFont="1" applyFill="1" applyBorder="1"/>
    <xf numFmtId="44" fontId="2" fillId="22" borderId="33" xfId="0" applyNumberFormat="1" applyFont="1" applyFill="1" applyBorder="1"/>
    <xf numFmtId="44" fontId="0" fillId="7" borderId="19" xfId="0" applyNumberFormat="1" applyFill="1" applyBorder="1"/>
    <xf numFmtId="44" fontId="0" fillId="7" borderId="37" xfId="0" applyNumberFormat="1" applyFill="1" applyBorder="1"/>
    <xf numFmtId="10" fontId="1" fillId="7" borderId="20" xfId="2" applyNumberFormat="1" applyFont="1" applyFill="1" applyBorder="1"/>
    <xf numFmtId="10" fontId="1" fillId="0" borderId="22" xfId="2" applyNumberFormat="1" applyFont="1" applyFill="1" applyBorder="1"/>
    <xf numFmtId="44" fontId="2" fillId="0" borderId="36" xfId="0" applyNumberFormat="1" applyFont="1" applyFill="1" applyBorder="1" applyAlignment="1">
      <alignment horizontal="center"/>
    </xf>
    <xf numFmtId="44" fontId="2" fillId="0" borderId="36" xfId="0" applyNumberFormat="1" applyFont="1" applyFill="1" applyBorder="1"/>
    <xf numFmtId="10" fontId="2" fillId="0" borderId="36" xfId="0" applyNumberFormat="1" applyFont="1" applyFill="1" applyBorder="1"/>
    <xf numFmtId="44" fontId="0" fillId="0" borderId="36" xfId="0" applyNumberFormat="1" applyFill="1" applyBorder="1"/>
    <xf numFmtId="10" fontId="1" fillId="0" borderId="38" xfId="2" applyNumberFormat="1" applyFont="1" applyFill="1" applyBorder="1"/>
    <xf numFmtId="10" fontId="2" fillId="17" borderId="6" xfId="2" applyNumberFormat="1" applyFont="1" applyFill="1" applyBorder="1"/>
    <xf numFmtId="14" fontId="0" fillId="0" borderId="21" xfId="0" applyNumberFormat="1" applyFill="1" applyBorder="1"/>
    <xf numFmtId="10" fontId="1" fillId="7" borderId="39" xfId="2" applyNumberFormat="1" applyFont="1" applyFill="1" applyBorder="1"/>
    <xf numFmtId="1" fontId="2" fillId="16" borderId="3" xfId="0" applyNumberFormat="1" applyFont="1" applyFill="1" applyBorder="1" applyAlignment="1">
      <alignment horizontal="center"/>
    </xf>
    <xf numFmtId="44" fontId="0" fillId="7" borderId="25" xfId="0" applyNumberFormat="1" applyFill="1" applyBorder="1"/>
    <xf numFmtId="44" fontId="1" fillId="0" borderId="0" xfId="1" applyNumberFormat="1" applyFont="1" applyAlignment="1">
      <alignment horizontal="left"/>
    </xf>
    <xf numFmtId="0" fontId="0" fillId="0" borderId="0" xfId="0" applyFont="1" applyAlignment="1">
      <alignment horizontal="right"/>
    </xf>
    <xf numFmtId="44" fontId="2" fillId="12" borderId="1" xfId="0" applyNumberFormat="1" applyFont="1" applyFill="1" applyBorder="1" applyAlignment="1">
      <alignment horizontal="center" vertical="center" wrapText="1"/>
    </xf>
    <xf numFmtId="44" fontId="2" fillId="1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center" vertical="center" wrapText="1"/>
    </xf>
    <xf numFmtId="9" fontId="2" fillId="14" borderId="3" xfId="2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9" fontId="2" fillId="14" borderId="6" xfId="2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center"/>
    </xf>
    <xf numFmtId="44" fontId="0" fillId="7" borderId="19" xfId="0" applyNumberFormat="1" applyFill="1" applyBorder="1" applyAlignment="1">
      <alignment wrapText="1"/>
    </xf>
    <xf numFmtId="44" fontId="0" fillId="7" borderId="1" xfId="0" applyNumberFormat="1" applyFill="1" applyBorder="1" applyAlignment="1">
      <alignment wrapText="1"/>
    </xf>
    <xf numFmtId="44" fontId="0" fillId="7" borderId="25" xfId="0" applyNumberFormat="1" applyFill="1" applyBorder="1" applyAlignment="1">
      <alignment wrapText="1"/>
    </xf>
    <xf numFmtId="44" fontId="2" fillId="0" borderId="1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49" fontId="0" fillId="4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center"/>
    </xf>
    <xf numFmtId="44" fontId="2" fillId="4" borderId="0" xfId="0" applyNumberFormat="1" applyFont="1" applyFill="1" applyAlignment="1">
      <alignment horizontal="center"/>
    </xf>
    <xf numFmtId="44" fontId="2" fillId="4" borderId="0" xfId="0" applyNumberFormat="1" applyFont="1" applyFill="1" applyAlignment="1"/>
    <xf numFmtId="44" fontId="2" fillId="4" borderId="0" xfId="0" applyNumberFormat="1" applyFont="1" applyFill="1" applyBorder="1" applyAlignment="1">
      <alignment horizontal="center" wrapText="1"/>
    </xf>
    <xf numFmtId="44" fontId="2" fillId="4" borderId="0" xfId="0" applyNumberFormat="1" applyFont="1" applyFill="1" applyBorder="1" applyAlignment="1">
      <alignment wrapText="1"/>
    </xf>
    <xf numFmtId="14" fontId="2" fillId="4" borderId="0" xfId="0" applyNumberFormat="1" applyFont="1" applyFill="1" applyAlignment="1">
      <alignment horizontal="left" wrapText="1"/>
    </xf>
    <xf numFmtId="44" fontId="0" fillId="0" borderId="1" xfId="0" applyNumberFormat="1" applyFont="1" applyFill="1" applyBorder="1" applyAlignment="1">
      <alignment wrapText="1"/>
    </xf>
    <xf numFmtId="44" fontId="2" fillId="0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 applyAlignment="1"/>
    <xf numFmtId="44" fontId="2" fillId="16" borderId="40" xfId="0" applyNumberFormat="1" applyFont="1" applyFill="1" applyBorder="1" applyAlignment="1">
      <alignment wrapText="1"/>
    </xf>
    <xf numFmtId="14" fontId="0" fillId="0" borderId="21" xfId="0" applyNumberFormat="1" applyFill="1" applyBorder="1" applyAlignment="1">
      <alignment horizontal="left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1" fontId="0" fillId="0" borderId="6" xfId="0" applyNumberFormat="1" applyFill="1" applyBorder="1" applyAlignment="1">
      <alignment horizontal="center" wrapText="1"/>
    </xf>
    <xf numFmtId="44" fontId="0" fillId="0" borderId="6" xfId="0" applyNumberFormat="1" applyFill="1" applyBorder="1" applyAlignment="1">
      <alignment horizontal="center" wrapText="1"/>
    </xf>
    <xf numFmtId="44" fontId="0" fillId="12" borderId="6" xfId="0" applyNumberFormat="1" applyFill="1" applyBorder="1" applyAlignment="1">
      <alignment horizontal="center" wrapText="1"/>
    </xf>
    <xf numFmtId="44" fontId="2" fillId="12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44" fontId="2" fillId="7" borderId="6" xfId="0" applyNumberFormat="1" applyFont="1" applyFill="1" applyBorder="1" applyAlignment="1">
      <alignment wrapText="1"/>
    </xf>
    <xf numFmtId="14" fontId="0" fillId="0" borderId="28" xfId="0" applyNumberFormat="1" applyFill="1" applyBorder="1" applyAlignment="1">
      <alignment horizontal="left" wrapText="1"/>
    </xf>
    <xf numFmtId="49" fontId="0" fillId="0" borderId="19" xfId="0" applyNumberFormat="1" applyBorder="1" applyAlignment="1">
      <alignment wrapText="1"/>
    </xf>
    <xf numFmtId="49" fontId="0" fillId="0" borderId="19" xfId="0" applyNumberFormat="1" applyFill="1" applyBorder="1" applyAlignment="1">
      <alignment horizontal="center" wrapText="1"/>
    </xf>
    <xf numFmtId="1" fontId="0" fillId="0" borderId="19" xfId="0" applyNumberFormat="1" applyFill="1" applyBorder="1" applyAlignment="1">
      <alignment horizontal="center" wrapText="1"/>
    </xf>
    <xf numFmtId="44" fontId="0" fillId="0" borderId="19" xfId="0" applyNumberFormat="1" applyFill="1" applyBorder="1" applyAlignment="1">
      <alignment horizontal="center" wrapText="1"/>
    </xf>
    <xf numFmtId="44" fontId="0" fillId="12" borderId="19" xfId="0" applyNumberFormat="1" applyFill="1" applyBorder="1" applyAlignment="1">
      <alignment horizontal="center" wrapText="1"/>
    </xf>
    <xf numFmtId="44" fontId="2" fillId="12" borderId="19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44" fontId="2" fillId="7" borderId="19" xfId="0" applyNumberFormat="1" applyFont="1" applyFill="1" applyBorder="1" applyAlignment="1">
      <alignment wrapText="1"/>
    </xf>
    <xf numFmtId="44" fontId="2" fillId="7" borderId="20" xfId="0" applyNumberFormat="1" applyFont="1" applyFill="1" applyBorder="1" applyAlignment="1">
      <alignment wrapText="1"/>
    </xf>
    <xf numFmtId="14" fontId="0" fillId="0" borderId="42" xfId="0" applyNumberFormat="1" applyFill="1" applyBorder="1" applyAlignment="1">
      <alignment horizontal="left" wrapText="1"/>
    </xf>
    <xf numFmtId="49" fontId="0" fillId="0" borderId="25" xfId="0" applyNumberFormat="1" applyBorder="1" applyAlignment="1">
      <alignment wrapText="1"/>
    </xf>
    <xf numFmtId="49" fontId="0" fillId="0" borderId="25" xfId="0" applyNumberFormat="1" applyFill="1" applyBorder="1" applyAlignment="1">
      <alignment horizontal="center" wrapText="1"/>
    </xf>
    <xf numFmtId="1" fontId="0" fillId="0" borderId="25" xfId="0" applyNumberFormat="1" applyFill="1" applyBorder="1" applyAlignment="1">
      <alignment horizontal="center" wrapText="1"/>
    </xf>
    <xf numFmtId="44" fontId="0" fillId="0" borderId="25" xfId="0" applyNumberFormat="1" applyFill="1" applyBorder="1" applyAlignment="1">
      <alignment horizontal="center" wrapText="1"/>
    </xf>
    <xf numFmtId="44" fontId="0" fillId="12" borderId="25" xfId="0" applyNumberFormat="1" applyFill="1" applyBorder="1" applyAlignment="1">
      <alignment horizontal="center" wrapText="1"/>
    </xf>
    <xf numFmtId="44" fontId="2" fillId="0" borderId="36" xfId="0" applyNumberFormat="1" applyFont="1" applyFill="1" applyBorder="1" applyAlignment="1">
      <alignment horizontal="center" wrapText="1"/>
    </xf>
    <xf numFmtId="1" fontId="2" fillId="0" borderId="36" xfId="0" applyNumberFormat="1" applyFont="1" applyFill="1" applyBorder="1" applyAlignment="1">
      <alignment horizontal="center" wrapText="1"/>
    </xf>
    <xf numFmtId="44" fontId="0" fillId="0" borderId="36" xfId="0" applyNumberFormat="1" applyFont="1" applyFill="1" applyBorder="1" applyAlignment="1">
      <alignment wrapText="1"/>
    </xf>
    <xf numFmtId="44" fontId="2" fillId="0" borderId="38" xfId="0" applyNumberFormat="1" applyFont="1" applyFill="1" applyBorder="1" applyAlignment="1">
      <alignment wrapText="1"/>
    </xf>
    <xf numFmtId="14" fontId="0" fillId="0" borderId="41" xfId="0" applyNumberFormat="1" applyFill="1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0" fillId="0" borderId="3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44" fontId="0" fillId="12" borderId="3" xfId="0" applyNumberFormat="1" applyFill="1" applyBorder="1" applyAlignment="1">
      <alignment horizontal="center" wrapText="1"/>
    </xf>
    <xf numFmtId="14" fontId="2" fillId="0" borderId="43" xfId="0" applyNumberFormat="1" applyFont="1" applyFill="1" applyBorder="1" applyAlignment="1">
      <alignment horizontal="left" wrapText="1"/>
    </xf>
    <xf numFmtId="44" fontId="2" fillId="0" borderId="44" xfId="0" applyNumberFormat="1" applyFont="1" applyFill="1" applyBorder="1" applyAlignment="1">
      <alignment horizontal="center" wrapText="1"/>
    </xf>
    <xf numFmtId="49" fontId="2" fillId="0" borderId="44" xfId="0" applyNumberFormat="1" applyFont="1" applyFill="1" applyBorder="1" applyAlignment="1">
      <alignment horizontal="center" wrapText="1"/>
    </xf>
    <xf numFmtId="1" fontId="2" fillId="0" borderId="44" xfId="0" applyNumberFormat="1" applyFont="1" applyFill="1" applyBorder="1" applyAlignment="1">
      <alignment horizontal="center" wrapText="1"/>
    </xf>
    <xf numFmtId="44" fontId="2" fillId="0" borderId="45" xfId="0" applyNumberFormat="1" applyFont="1" applyFill="1" applyBorder="1" applyAlignment="1">
      <alignment horizontal="center" wrapText="1"/>
    </xf>
    <xf numFmtId="44" fontId="2" fillId="12" borderId="14" xfId="0" applyNumberFormat="1" applyFont="1" applyFill="1" applyBorder="1" applyAlignment="1">
      <alignment horizontal="center" wrapText="1"/>
    </xf>
    <xf numFmtId="44" fontId="2" fillId="0" borderId="14" xfId="0" applyNumberFormat="1" applyFont="1" applyFill="1" applyBorder="1" applyAlignment="1">
      <alignment horizontal="center" wrapText="1"/>
    </xf>
    <xf numFmtId="44" fontId="2" fillId="8" borderId="14" xfId="0" applyNumberFormat="1" applyFont="1" applyFill="1" applyBorder="1" applyAlignment="1">
      <alignment horizontal="center" wrapText="1"/>
    </xf>
    <xf numFmtId="44" fontId="2" fillId="8" borderId="32" xfId="0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left" wrapText="1"/>
    </xf>
    <xf numFmtId="0" fontId="2" fillId="16" borderId="14" xfId="0" applyFont="1" applyFill="1" applyBorder="1" applyAlignment="1">
      <alignment horizontal="center" wrapText="1"/>
    </xf>
    <xf numFmtId="49" fontId="2" fillId="16" borderId="14" xfId="0" applyNumberFormat="1" applyFont="1" applyFill="1" applyBorder="1" applyAlignment="1">
      <alignment horizontal="center" wrapText="1"/>
    </xf>
    <xf numFmtId="1" fontId="2" fillId="16" borderId="14" xfId="0" applyNumberFormat="1" applyFont="1" applyFill="1" applyBorder="1" applyAlignment="1">
      <alignment horizontal="center" wrapText="1"/>
    </xf>
    <xf numFmtId="44" fontId="2" fillId="16" borderId="14" xfId="0" applyNumberFormat="1" applyFont="1" applyFill="1" applyBorder="1" applyAlignment="1">
      <alignment horizontal="center" wrapText="1"/>
    </xf>
    <xf numFmtId="44" fontId="2" fillId="16" borderId="32" xfId="0" applyNumberFormat="1" applyFont="1" applyFill="1" applyBorder="1" applyAlignment="1">
      <alignment horizontal="center" wrapText="1"/>
    </xf>
    <xf numFmtId="44" fontId="2" fillId="0" borderId="23" xfId="0" applyNumberFormat="1" applyFont="1" applyFill="1" applyBorder="1" applyAlignment="1">
      <alignment wrapText="1"/>
    </xf>
    <xf numFmtId="1" fontId="2" fillId="0" borderId="25" xfId="0" applyNumberFormat="1" applyFont="1" applyFill="1" applyBorder="1" applyAlignment="1">
      <alignment horizontal="center" wrapText="1"/>
    </xf>
    <xf numFmtId="14" fontId="2" fillId="4" borderId="5" xfId="0" applyNumberFormat="1" applyFont="1" applyFill="1" applyBorder="1" applyAlignment="1">
      <alignment horizontal="left" wrapText="1"/>
    </xf>
    <xf numFmtId="44" fontId="2" fillId="16" borderId="18" xfId="0" applyNumberFormat="1" applyFont="1" applyFill="1" applyBorder="1" applyAlignment="1">
      <alignment horizontal="center" wrapText="1"/>
    </xf>
    <xf numFmtId="44" fontId="2" fillId="7" borderId="39" xfId="0" applyNumberFormat="1" applyFont="1" applyFill="1" applyBorder="1" applyAlignment="1">
      <alignment wrapText="1"/>
    </xf>
    <xf numFmtId="44" fontId="0" fillId="0" borderId="25" xfId="0" applyNumberFormat="1" applyFont="1" applyFill="1" applyBorder="1" applyAlignment="1">
      <alignment wrapText="1"/>
    </xf>
    <xf numFmtId="44" fontId="2" fillId="0" borderId="26" xfId="0" applyNumberFormat="1" applyFont="1" applyFill="1" applyBorder="1" applyAlignment="1">
      <alignment wrapText="1"/>
    </xf>
    <xf numFmtId="44" fontId="2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44" fontId="0" fillId="0" borderId="3" xfId="0" applyNumberFormat="1" applyFont="1" applyFill="1" applyBorder="1" applyAlignment="1">
      <alignment wrapText="1"/>
    </xf>
    <xf numFmtId="44" fontId="2" fillId="0" borderId="46" xfId="0" applyNumberFormat="1" applyFont="1" applyFill="1" applyBorder="1" applyAlignment="1">
      <alignment wrapText="1"/>
    </xf>
    <xf numFmtId="14" fontId="2" fillId="0" borderId="47" xfId="0" applyNumberFormat="1" applyFont="1" applyFill="1" applyBorder="1" applyAlignment="1"/>
    <xf numFmtId="44" fontId="2" fillId="0" borderId="48" xfId="0" applyNumberFormat="1" applyFont="1" applyFill="1" applyBorder="1" applyAlignment="1">
      <alignment horizontal="center" wrapText="1"/>
    </xf>
    <xf numFmtId="49" fontId="2" fillId="0" borderId="48" xfId="0" applyNumberFormat="1" applyFont="1" applyFill="1" applyBorder="1" applyAlignment="1">
      <alignment horizontal="center" wrapText="1"/>
    </xf>
    <xf numFmtId="1" fontId="2" fillId="0" borderId="48" xfId="0" applyNumberFormat="1" applyFont="1" applyFill="1" applyBorder="1" applyAlignment="1">
      <alignment horizontal="center" wrapText="1"/>
    </xf>
    <xf numFmtId="44" fontId="2" fillId="12" borderId="48" xfId="0" applyNumberFormat="1" applyFont="1" applyFill="1" applyBorder="1" applyAlignment="1">
      <alignment horizontal="center" wrapText="1"/>
    </xf>
    <xf numFmtId="44" fontId="2" fillId="8" borderId="48" xfId="0" applyNumberFormat="1" applyFont="1" applyFill="1" applyBorder="1" applyAlignment="1">
      <alignment horizontal="center" wrapText="1"/>
    </xf>
    <xf numFmtId="14" fontId="2" fillId="0" borderId="47" xfId="0" applyNumberFormat="1" applyFont="1" applyFill="1" applyBorder="1" applyAlignment="1">
      <alignment horizontal="left"/>
    </xf>
    <xf numFmtId="0" fontId="0" fillId="0" borderId="6" xfId="0" applyBorder="1" applyAlignment="1">
      <alignment wrapText="1"/>
    </xf>
    <xf numFmtId="44" fontId="0" fillId="20" borderId="6" xfId="0" applyNumberFormat="1" applyFill="1" applyBorder="1" applyAlignment="1">
      <alignment horizontal="center" wrapText="1"/>
    </xf>
    <xf numFmtId="44" fontId="2" fillId="19" borderId="6" xfId="0" applyNumberFormat="1" applyFont="1" applyFill="1" applyBorder="1" applyAlignment="1">
      <alignment wrapText="1"/>
    </xf>
    <xf numFmtId="44" fontId="2" fillId="19" borderId="39" xfId="0" applyNumberFormat="1" applyFont="1" applyFill="1" applyBorder="1" applyAlignment="1">
      <alignment wrapText="1"/>
    </xf>
    <xf numFmtId="0" fontId="0" fillId="0" borderId="19" xfId="0" applyBorder="1" applyAlignment="1">
      <alignment wrapText="1"/>
    </xf>
    <xf numFmtId="44" fontId="0" fillId="20" borderId="19" xfId="0" applyNumberFormat="1" applyFill="1" applyBorder="1" applyAlignment="1">
      <alignment horizontal="center" wrapText="1"/>
    </xf>
    <xf numFmtId="44" fontId="2" fillId="19" borderId="19" xfId="0" applyNumberFormat="1" applyFont="1" applyFill="1" applyBorder="1" applyAlignment="1">
      <alignment wrapText="1"/>
    </xf>
    <xf numFmtId="44" fontId="2" fillId="19" borderId="20" xfId="0" applyNumberFormat="1" applyFont="1" applyFill="1" applyBorder="1" applyAlignment="1">
      <alignment wrapText="1"/>
    </xf>
    <xf numFmtId="0" fontId="0" fillId="0" borderId="25" xfId="0" applyBorder="1" applyAlignment="1">
      <alignment wrapText="1"/>
    </xf>
    <xf numFmtId="44" fontId="0" fillId="20" borderId="25" xfId="0" applyNumberFormat="1" applyFill="1" applyBorder="1" applyAlignment="1">
      <alignment horizontal="center" wrapText="1"/>
    </xf>
    <xf numFmtId="0" fontId="0" fillId="0" borderId="3" xfId="0" applyBorder="1" applyAlignment="1">
      <alignment wrapText="1"/>
    </xf>
    <xf numFmtId="44" fontId="0" fillId="20" borderId="3" xfId="0" applyNumberFormat="1" applyFill="1" applyBorder="1" applyAlignment="1">
      <alignment horizontal="center" wrapText="1"/>
    </xf>
    <xf numFmtId="14" fontId="2" fillId="0" borderId="47" xfId="0" applyNumberFormat="1" applyFont="1" applyFill="1" applyBorder="1" applyAlignment="1">
      <alignment horizontal="left" wrapText="1"/>
    </xf>
    <xf numFmtId="44" fontId="2" fillId="0" borderId="23" xfId="0" applyNumberFormat="1" applyFont="1" applyFill="1" applyBorder="1" applyAlignment="1"/>
    <xf numFmtId="44" fontId="0" fillId="20" borderId="6" xfId="0" applyNumberFormat="1" applyFill="1" applyBorder="1" applyAlignment="1">
      <alignment horizontal="center"/>
    </xf>
    <xf numFmtId="44" fontId="2" fillId="12" borderId="6" xfId="0" applyNumberFormat="1" applyFont="1" applyFill="1" applyBorder="1" applyAlignment="1">
      <alignment horizontal="center"/>
    </xf>
    <xf numFmtId="44" fontId="2" fillId="19" borderId="6" xfId="0" applyNumberFormat="1" applyFont="1" applyFill="1" applyBorder="1" applyAlignment="1"/>
    <xf numFmtId="44" fontId="2" fillId="19" borderId="39" xfId="0" applyNumberFormat="1" applyFont="1" applyFill="1" applyBorder="1" applyAlignment="1"/>
    <xf numFmtId="44" fontId="0" fillId="20" borderId="19" xfId="0" applyNumberFormat="1" applyFill="1" applyBorder="1" applyAlignment="1">
      <alignment horizontal="center"/>
    </xf>
    <xf numFmtId="44" fontId="2" fillId="12" borderId="19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44" fontId="2" fillId="19" borderId="19" xfId="0" applyNumberFormat="1" applyFont="1" applyFill="1" applyBorder="1" applyAlignment="1"/>
    <xf numFmtId="44" fontId="2" fillId="19" borderId="20" xfId="0" applyNumberFormat="1" applyFont="1" applyFill="1" applyBorder="1" applyAlignment="1"/>
    <xf numFmtId="44" fontId="0" fillId="20" borderId="25" xfId="0" applyNumberForma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44" fontId="0" fillId="0" borderId="25" xfId="0" applyNumberFormat="1" applyFont="1" applyFill="1" applyBorder="1" applyAlignment="1"/>
    <xf numFmtId="44" fontId="2" fillId="0" borderId="26" xfId="0" applyNumberFormat="1" applyFont="1" applyFill="1" applyBorder="1" applyAlignment="1"/>
    <xf numFmtId="44" fontId="0" fillId="20" borderId="3" xfId="0" applyNumberForma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44" fontId="0" fillId="0" borderId="3" xfId="0" applyNumberFormat="1" applyFont="1" applyFill="1" applyBorder="1" applyAlignment="1"/>
    <xf numFmtId="44" fontId="2" fillId="0" borderId="46" xfId="0" applyNumberFormat="1" applyFont="1" applyFill="1" applyBorder="1" applyAlignment="1"/>
    <xf numFmtId="44" fontId="2" fillId="0" borderId="48" xfId="0" applyNumberFormat="1" applyFont="1" applyFill="1" applyBorder="1" applyAlignment="1">
      <alignment horizontal="center"/>
    </xf>
    <xf numFmtId="44" fontId="2" fillId="12" borderId="48" xfId="0" applyNumberFormat="1" applyFont="1" applyFill="1" applyBorder="1" applyAlignment="1">
      <alignment horizontal="center"/>
    </xf>
    <xf numFmtId="44" fontId="2" fillId="8" borderId="48" xfId="0" applyNumberFormat="1" applyFont="1" applyFill="1" applyBorder="1" applyAlignment="1">
      <alignment horizontal="center"/>
    </xf>
    <xf numFmtId="44" fontId="2" fillId="8" borderId="49" xfId="0" applyNumberFormat="1" applyFont="1" applyFill="1" applyBorder="1" applyAlignment="1">
      <alignment horizontal="center"/>
    </xf>
    <xf numFmtId="10" fontId="2" fillId="13" borderId="3" xfId="2" applyNumberFormat="1" applyFont="1" applyFill="1" applyBorder="1" applyAlignment="1">
      <alignment horizontal="center" vertical="center" wrapText="1"/>
    </xf>
    <xf numFmtId="10" fontId="2" fillId="13" borderId="6" xfId="2" applyNumberFormat="1" applyFont="1" applyFill="1" applyBorder="1" applyAlignment="1">
      <alignment horizontal="center" vertical="center" wrapText="1"/>
    </xf>
    <xf numFmtId="44" fontId="2" fillId="8" borderId="3" xfId="0" applyNumberFormat="1" applyFont="1" applyFill="1" applyBorder="1" applyAlignment="1">
      <alignment horizontal="center" vertical="center" wrapText="1"/>
    </xf>
    <xf numFmtId="44" fontId="2" fillId="8" borderId="6" xfId="0" applyNumberFormat="1" applyFont="1" applyFill="1" applyBorder="1" applyAlignment="1">
      <alignment horizontal="center" vertical="center" wrapText="1"/>
    </xf>
    <xf numFmtId="44" fontId="2" fillId="14" borderId="3" xfId="2" applyNumberFormat="1" applyFont="1" applyFill="1" applyBorder="1" applyAlignment="1">
      <alignment horizontal="center" vertical="center" wrapText="1"/>
    </xf>
    <xf numFmtId="44" fontId="2" fillId="14" borderId="6" xfId="2" applyNumberFormat="1" applyFont="1" applyFill="1" applyBorder="1" applyAlignment="1">
      <alignment horizontal="center" vertical="center" wrapText="1"/>
    </xf>
    <xf numFmtId="44" fontId="2" fillId="13" borderId="3" xfId="2" applyNumberFormat="1" applyFont="1" applyFill="1" applyBorder="1" applyAlignment="1">
      <alignment horizontal="center" vertical="center" wrapText="1"/>
    </xf>
    <xf numFmtId="44" fontId="2" fillId="13" borderId="6" xfId="2" applyNumberFormat="1" applyFont="1" applyFill="1" applyBorder="1" applyAlignment="1">
      <alignment horizontal="center" vertical="center" wrapText="1"/>
    </xf>
    <xf numFmtId="44" fontId="0" fillId="4" borderId="0" xfId="1" applyNumberFormat="1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24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C6CB4"/>
      <color rgb="FFFF71BB"/>
      <color rgb="FFFFB7FF"/>
      <color rgb="FFE37EFE"/>
      <color rgb="FFFFCCFF"/>
      <color rgb="FFFFBB33"/>
      <color rgb="FFCC99FF"/>
      <color rgb="FFE890B8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77"/>
  <sheetViews>
    <sheetView tabSelected="1" zoomScale="75" zoomScaleNormal="75" workbookViewId="0"/>
  </sheetViews>
  <sheetFormatPr baseColWidth="10" defaultRowHeight="15" x14ac:dyDescent="0.25"/>
  <cols>
    <col min="1" max="1" width="18.7109375" style="45" customWidth="1"/>
    <col min="2" max="2" width="25.7109375" style="123" customWidth="1"/>
    <col min="3" max="3" width="13.7109375" style="123" customWidth="1"/>
    <col min="4" max="4" width="8.7109375" style="123" customWidth="1"/>
    <col min="5" max="5" width="15.7109375" style="160" customWidth="1"/>
    <col min="6" max="6" width="15.7109375" style="161" customWidth="1"/>
    <col min="7" max="7" width="8.7109375" style="171" customWidth="1"/>
    <col min="8" max="8" width="17.7109375" style="161" customWidth="1"/>
    <col min="9" max="9" width="5.7109375" style="123" customWidth="1"/>
    <col min="10" max="10" width="18.7109375" style="123" customWidth="1"/>
    <col min="11" max="11" width="25.7109375" style="123" customWidth="1"/>
    <col min="12" max="12" width="13.7109375" style="123" customWidth="1"/>
    <col min="13" max="13" width="8.7109375" style="123" customWidth="1"/>
    <col min="14" max="15" width="15.7109375" style="123" customWidth="1"/>
    <col min="16" max="16" width="8.7109375" style="123" customWidth="1"/>
    <col min="17" max="17" width="17.7109375" style="123" customWidth="1"/>
    <col min="18" max="18" width="5.7109375" style="123" customWidth="1"/>
    <col min="19" max="19" width="18.7109375" style="123" customWidth="1"/>
    <col min="20" max="20" width="25.7109375" style="123" customWidth="1"/>
    <col min="21" max="21" width="13.7109375" style="123" customWidth="1"/>
    <col min="22" max="22" width="8.7109375" style="123" customWidth="1"/>
    <col min="23" max="24" width="15.7109375" style="123" customWidth="1"/>
    <col min="25" max="25" width="8.7109375" style="123" customWidth="1"/>
    <col min="26" max="26" width="17.7109375" style="123" customWidth="1"/>
    <col min="27" max="27" width="5.7109375" style="123" customWidth="1"/>
    <col min="28" max="28" width="18.7109375" style="123" customWidth="1"/>
    <col min="29" max="29" width="25.7109375" style="123" customWidth="1"/>
    <col min="30" max="30" width="13.7109375" style="123" customWidth="1"/>
    <col min="31" max="31" width="8.7109375" style="123" customWidth="1"/>
    <col min="32" max="33" width="15.7109375" style="123" customWidth="1"/>
    <col min="34" max="34" width="8.7109375" style="123" customWidth="1"/>
    <col min="35" max="35" width="17.7109375" style="123" customWidth="1"/>
    <col min="36" max="36" width="5.7109375" style="123" customWidth="1"/>
    <col min="37" max="37" width="18.7109375" style="123" customWidth="1"/>
    <col min="38" max="38" width="25.7109375" style="123" customWidth="1"/>
    <col min="39" max="39" width="13.7109375" style="123" customWidth="1"/>
    <col min="40" max="40" width="8.7109375" style="123" customWidth="1"/>
    <col min="41" max="42" width="15.7109375" style="123" customWidth="1"/>
    <col min="43" max="43" width="8.7109375" style="123" customWidth="1"/>
    <col min="44" max="44" width="17.7109375" style="123" customWidth="1"/>
    <col min="45" max="45" width="5.7109375" style="123" customWidth="1"/>
    <col min="46" max="46" width="18.7109375" style="123" customWidth="1"/>
    <col min="47" max="47" width="25.7109375" style="123" customWidth="1"/>
    <col min="48" max="48" width="13.7109375" style="123" customWidth="1"/>
    <col min="49" max="49" width="8.7109375" style="123" customWidth="1"/>
    <col min="50" max="51" width="15.7109375" style="123" customWidth="1"/>
    <col min="52" max="52" width="8.7109375" style="123" customWidth="1"/>
    <col min="53" max="53" width="17.7109375" style="123" customWidth="1"/>
    <col min="54" max="54" width="5.7109375" style="123" customWidth="1"/>
    <col min="55" max="55" width="18.7109375" style="123" customWidth="1"/>
    <col min="56" max="56" width="25.7109375" style="123" customWidth="1"/>
    <col min="57" max="57" width="13.7109375" style="123" customWidth="1"/>
    <col min="58" max="58" width="8.7109375" style="123" customWidth="1"/>
    <col min="59" max="60" width="15.7109375" style="123" customWidth="1"/>
    <col min="61" max="61" width="8.7109375" style="123" customWidth="1"/>
    <col min="62" max="62" width="17.7109375" style="123" customWidth="1"/>
    <col min="63" max="63" width="5.7109375" style="123" customWidth="1"/>
    <col min="64" max="64" width="18.7109375" style="123" customWidth="1"/>
    <col min="65" max="65" width="25.7109375" style="123" customWidth="1"/>
    <col min="66" max="66" width="13.7109375" style="123" customWidth="1"/>
    <col min="67" max="67" width="8.7109375" style="123" customWidth="1"/>
    <col min="68" max="69" width="15.7109375" style="123" customWidth="1"/>
    <col min="70" max="70" width="8.7109375" style="123" customWidth="1"/>
    <col min="71" max="71" width="17.7109375" style="123" customWidth="1"/>
    <col min="72" max="72" width="5.7109375" style="123" customWidth="1"/>
    <col min="73" max="73" width="18.7109375" style="123" customWidth="1"/>
    <col min="74" max="74" width="25.7109375" style="123" customWidth="1"/>
    <col min="75" max="75" width="13.7109375" style="123" customWidth="1"/>
    <col min="76" max="76" width="8.7109375" style="123" customWidth="1"/>
    <col min="77" max="78" width="15.7109375" style="123" customWidth="1"/>
    <col min="79" max="79" width="8.7109375" style="123" customWidth="1"/>
    <col min="80" max="80" width="17.7109375" style="123" customWidth="1"/>
    <col min="81" max="81" width="5.7109375" style="123" customWidth="1"/>
    <col min="82" max="82" width="18.7109375" style="123" customWidth="1"/>
    <col min="83" max="83" width="25.7109375" style="123" customWidth="1"/>
    <col min="84" max="84" width="13.7109375" style="123" customWidth="1"/>
    <col min="85" max="85" width="8.7109375" style="123" customWidth="1"/>
    <col min="86" max="87" width="15.7109375" style="123" customWidth="1"/>
    <col min="88" max="88" width="8.7109375" style="123" customWidth="1"/>
    <col min="89" max="89" width="17.7109375" style="123" customWidth="1"/>
    <col min="90" max="90" width="5.7109375" style="123" customWidth="1"/>
    <col min="91" max="91" width="18.7109375" style="123" customWidth="1"/>
    <col min="92" max="92" width="25.7109375" style="123" customWidth="1"/>
    <col min="93" max="93" width="13.7109375" style="123" customWidth="1"/>
    <col min="94" max="94" width="8.7109375" style="123" customWidth="1"/>
    <col min="95" max="96" width="15.7109375" style="123" customWidth="1"/>
    <col min="97" max="97" width="8.7109375" style="123" customWidth="1"/>
    <col min="98" max="98" width="17.7109375" style="123" customWidth="1"/>
    <col min="99" max="99" width="5.7109375" style="123" customWidth="1"/>
    <col min="100" max="100" width="18.7109375" style="123" customWidth="1"/>
    <col min="101" max="101" width="25.7109375" style="123" customWidth="1"/>
    <col min="102" max="102" width="13.7109375" style="123" customWidth="1"/>
    <col min="103" max="103" width="8.7109375" style="123" customWidth="1"/>
    <col min="104" max="105" width="15.7109375" style="123" customWidth="1"/>
    <col min="106" max="106" width="8.7109375" style="123" customWidth="1"/>
    <col min="107" max="107" width="17.7109375" style="123" customWidth="1"/>
    <col min="108" max="108" width="5.7109375" style="123" customWidth="1"/>
    <col min="109" max="16384" width="11.42578125" style="123"/>
  </cols>
  <sheetData>
    <row r="1" spans="1:108" x14ac:dyDescent="0.25">
      <c r="A1" s="145" t="s">
        <v>145</v>
      </c>
      <c r="B1" s="146"/>
      <c r="C1" s="146"/>
      <c r="D1" s="146"/>
      <c r="E1" s="147"/>
      <c r="F1" s="162"/>
      <c r="G1" s="167"/>
      <c r="H1" s="178"/>
      <c r="I1" s="186"/>
      <c r="J1" s="145" t="s">
        <v>147</v>
      </c>
      <c r="K1" s="146"/>
      <c r="L1" s="146"/>
      <c r="M1" s="146"/>
      <c r="N1" s="147"/>
      <c r="O1" s="162"/>
      <c r="P1" s="167"/>
      <c r="Q1" s="178"/>
      <c r="R1" s="186"/>
      <c r="S1" s="145" t="s">
        <v>150</v>
      </c>
      <c r="T1" s="146"/>
      <c r="U1" s="146"/>
      <c r="V1" s="146"/>
      <c r="W1" s="147"/>
      <c r="X1" s="162"/>
      <c r="Y1" s="167"/>
      <c r="Z1" s="178"/>
      <c r="AA1" s="186"/>
      <c r="AB1" s="145" t="s">
        <v>151</v>
      </c>
      <c r="AC1" s="146"/>
      <c r="AD1" s="146"/>
      <c r="AE1" s="146"/>
      <c r="AF1" s="147"/>
      <c r="AG1" s="162"/>
      <c r="AH1" s="167"/>
      <c r="AI1" s="178"/>
      <c r="AJ1" s="186"/>
      <c r="AK1" s="145" t="s">
        <v>153</v>
      </c>
      <c r="AL1" s="146"/>
      <c r="AM1" s="146"/>
      <c r="AN1" s="146"/>
      <c r="AO1" s="147"/>
      <c r="AP1" s="162"/>
      <c r="AQ1" s="167"/>
      <c r="AR1" s="178"/>
      <c r="AS1" s="186"/>
      <c r="AT1" s="145" t="s">
        <v>155</v>
      </c>
      <c r="AU1" s="146"/>
      <c r="AV1" s="146"/>
      <c r="AW1" s="146"/>
      <c r="AX1" s="147"/>
      <c r="AY1" s="162"/>
      <c r="AZ1" s="167"/>
      <c r="BA1" s="178"/>
      <c r="BB1" s="186"/>
      <c r="BC1" s="145" t="s">
        <v>157</v>
      </c>
      <c r="BD1" s="146"/>
      <c r="BE1" s="146"/>
      <c r="BF1" s="146"/>
      <c r="BG1" s="147"/>
      <c r="BH1" s="162"/>
      <c r="BI1" s="167"/>
      <c r="BJ1" s="178"/>
      <c r="BK1" s="186"/>
      <c r="BL1" s="145" t="s">
        <v>159</v>
      </c>
      <c r="BM1" s="146"/>
      <c r="BN1" s="146"/>
      <c r="BO1" s="146"/>
      <c r="BP1" s="147"/>
      <c r="BQ1" s="162"/>
      <c r="BR1" s="167"/>
      <c r="BS1" s="178"/>
      <c r="BT1" s="186"/>
      <c r="BU1" s="145" t="s">
        <v>161</v>
      </c>
      <c r="BV1" s="146"/>
      <c r="BW1" s="146"/>
      <c r="BX1" s="146"/>
      <c r="BY1" s="147"/>
      <c r="BZ1" s="162"/>
      <c r="CA1" s="167"/>
      <c r="CB1" s="178"/>
      <c r="CC1" s="186"/>
      <c r="CD1" s="145" t="s">
        <v>163</v>
      </c>
      <c r="CE1" s="146"/>
      <c r="CF1" s="146"/>
      <c r="CG1" s="146"/>
      <c r="CH1" s="147"/>
      <c r="CI1" s="162"/>
      <c r="CJ1" s="167"/>
      <c r="CK1" s="178"/>
      <c r="CL1" s="186"/>
      <c r="CM1" s="145" t="s">
        <v>165</v>
      </c>
      <c r="CN1" s="146"/>
      <c r="CO1" s="146"/>
      <c r="CP1" s="146"/>
      <c r="CQ1" s="147"/>
      <c r="CR1" s="162"/>
      <c r="CS1" s="167"/>
      <c r="CT1" s="178"/>
      <c r="CU1" s="186"/>
      <c r="CV1" s="145" t="s">
        <v>167</v>
      </c>
      <c r="CW1" s="146"/>
      <c r="CX1" s="146"/>
      <c r="CY1" s="146"/>
      <c r="CZ1" s="147"/>
      <c r="DA1" s="162"/>
      <c r="DB1" s="167"/>
      <c r="DC1" s="178"/>
      <c r="DD1" s="186"/>
    </row>
    <row r="2" spans="1:108" s="135" customFormat="1" ht="15.75" thickBot="1" x14ac:dyDescent="0.3">
      <c r="A2" s="148" t="s">
        <v>38</v>
      </c>
      <c r="B2" s="148" t="s">
        <v>71</v>
      </c>
      <c r="C2" s="148" t="s">
        <v>144</v>
      </c>
      <c r="D2" s="148" t="s">
        <v>68</v>
      </c>
      <c r="E2" s="179" t="s">
        <v>70</v>
      </c>
      <c r="F2" s="180" t="s">
        <v>69</v>
      </c>
      <c r="G2" s="168" t="s">
        <v>68</v>
      </c>
      <c r="H2" s="180" t="s">
        <v>76</v>
      </c>
      <c r="I2" s="187"/>
      <c r="J2" s="148" t="s">
        <v>38</v>
      </c>
      <c r="K2" s="149" t="s">
        <v>71</v>
      </c>
      <c r="L2" s="148" t="s">
        <v>144</v>
      </c>
      <c r="M2" s="149" t="s">
        <v>68</v>
      </c>
      <c r="N2" s="163" t="s">
        <v>70</v>
      </c>
      <c r="O2" s="150" t="s">
        <v>69</v>
      </c>
      <c r="P2" s="168" t="s">
        <v>68</v>
      </c>
      <c r="Q2" s="150" t="s">
        <v>76</v>
      </c>
      <c r="R2" s="187"/>
      <c r="S2" s="148" t="s">
        <v>38</v>
      </c>
      <c r="T2" s="149" t="s">
        <v>71</v>
      </c>
      <c r="U2" s="148" t="s">
        <v>144</v>
      </c>
      <c r="V2" s="149" t="s">
        <v>68</v>
      </c>
      <c r="W2" s="163" t="s">
        <v>70</v>
      </c>
      <c r="X2" s="150" t="s">
        <v>69</v>
      </c>
      <c r="Y2" s="168" t="s">
        <v>68</v>
      </c>
      <c r="Z2" s="150" t="s">
        <v>76</v>
      </c>
      <c r="AA2" s="187"/>
      <c r="AB2" s="148" t="s">
        <v>38</v>
      </c>
      <c r="AC2" s="149" t="s">
        <v>71</v>
      </c>
      <c r="AD2" s="148" t="s">
        <v>144</v>
      </c>
      <c r="AE2" s="149" t="s">
        <v>68</v>
      </c>
      <c r="AF2" s="163" t="s">
        <v>70</v>
      </c>
      <c r="AG2" s="150" t="s">
        <v>69</v>
      </c>
      <c r="AH2" s="168" t="s">
        <v>68</v>
      </c>
      <c r="AI2" s="150" t="s">
        <v>76</v>
      </c>
      <c r="AJ2" s="187"/>
      <c r="AK2" s="148" t="s">
        <v>38</v>
      </c>
      <c r="AL2" s="149" t="s">
        <v>71</v>
      </c>
      <c r="AM2" s="148" t="s">
        <v>144</v>
      </c>
      <c r="AN2" s="149" t="s">
        <v>68</v>
      </c>
      <c r="AO2" s="163" t="s">
        <v>70</v>
      </c>
      <c r="AP2" s="150" t="s">
        <v>69</v>
      </c>
      <c r="AQ2" s="168" t="s">
        <v>68</v>
      </c>
      <c r="AR2" s="150" t="s">
        <v>76</v>
      </c>
      <c r="AS2" s="187"/>
      <c r="AT2" s="148" t="s">
        <v>38</v>
      </c>
      <c r="AU2" s="149" t="s">
        <v>71</v>
      </c>
      <c r="AV2" s="148" t="s">
        <v>144</v>
      </c>
      <c r="AW2" s="149" t="s">
        <v>68</v>
      </c>
      <c r="AX2" s="163" t="s">
        <v>70</v>
      </c>
      <c r="AY2" s="150" t="s">
        <v>69</v>
      </c>
      <c r="AZ2" s="168" t="s">
        <v>68</v>
      </c>
      <c r="BA2" s="150" t="s">
        <v>76</v>
      </c>
      <c r="BB2" s="187"/>
      <c r="BC2" s="148" t="s">
        <v>38</v>
      </c>
      <c r="BD2" s="149" t="s">
        <v>71</v>
      </c>
      <c r="BE2" s="148" t="s">
        <v>144</v>
      </c>
      <c r="BF2" s="149" t="s">
        <v>68</v>
      </c>
      <c r="BG2" s="163" t="s">
        <v>70</v>
      </c>
      <c r="BH2" s="150" t="s">
        <v>69</v>
      </c>
      <c r="BI2" s="168" t="s">
        <v>68</v>
      </c>
      <c r="BJ2" s="150" t="s">
        <v>76</v>
      </c>
      <c r="BK2" s="187"/>
      <c r="BL2" s="148" t="s">
        <v>38</v>
      </c>
      <c r="BM2" s="149" t="s">
        <v>71</v>
      </c>
      <c r="BN2" s="148" t="s">
        <v>144</v>
      </c>
      <c r="BO2" s="149" t="s">
        <v>68</v>
      </c>
      <c r="BP2" s="163" t="s">
        <v>70</v>
      </c>
      <c r="BQ2" s="150" t="s">
        <v>69</v>
      </c>
      <c r="BR2" s="168" t="s">
        <v>68</v>
      </c>
      <c r="BS2" s="150" t="s">
        <v>76</v>
      </c>
      <c r="BT2" s="187"/>
      <c r="BU2" s="148" t="s">
        <v>38</v>
      </c>
      <c r="BV2" s="149" t="s">
        <v>71</v>
      </c>
      <c r="BW2" s="148" t="s">
        <v>144</v>
      </c>
      <c r="BX2" s="149" t="s">
        <v>68</v>
      </c>
      <c r="BY2" s="163" t="s">
        <v>70</v>
      </c>
      <c r="BZ2" s="150" t="s">
        <v>69</v>
      </c>
      <c r="CA2" s="168" t="s">
        <v>68</v>
      </c>
      <c r="CB2" s="150" t="s">
        <v>76</v>
      </c>
      <c r="CC2" s="187"/>
      <c r="CD2" s="148" t="s">
        <v>38</v>
      </c>
      <c r="CE2" s="149" t="s">
        <v>71</v>
      </c>
      <c r="CF2" s="148" t="s">
        <v>144</v>
      </c>
      <c r="CG2" s="149" t="s">
        <v>68</v>
      </c>
      <c r="CH2" s="163" t="s">
        <v>70</v>
      </c>
      <c r="CI2" s="150" t="s">
        <v>69</v>
      </c>
      <c r="CJ2" s="168" t="s">
        <v>68</v>
      </c>
      <c r="CK2" s="150" t="s">
        <v>76</v>
      </c>
      <c r="CL2" s="187"/>
      <c r="CM2" s="148" t="s">
        <v>38</v>
      </c>
      <c r="CN2" s="149" t="s">
        <v>71</v>
      </c>
      <c r="CO2" s="148" t="s">
        <v>144</v>
      </c>
      <c r="CP2" s="149" t="s">
        <v>68</v>
      </c>
      <c r="CQ2" s="163" t="s">
        <v>70</v>
      </c>
      <c r="CR2" s="150" t="s">
        <v>69</v>
      </c>
      <c r="CS2" s="168" t="s">
        <v>68</v>
      </c>
      <c r="CT2" s="150" t="s">
        <v>76</v>
      </c>
      <c r="CU2" s="187"/>
      <c r="CV2" s="148" t="s">
        <v>38</v>
      </c>
      <c r="CW2" s="149" t="s">
        <v>71</v>
      </c>
      <c r="CX2" s="148" t="s">
        <v>144</v>
      </c>
      <c r="CY2" s="149" t="s">
        <v>68</v>
      </c>
      <c r="CZ2" s="163" t="s">
        <v>70</v>
      </c>
      <c r="DA2" s="150" t="s">
        <v>69</v>
      </c>
      <c r="DB2" s="168" t="s">
        <v>68</v>
      </c>
      <c r="DC2" s="150" t="s">
        <v>76</v>
      </c>
      <c r="DD2" s="187"/>
    </row>
    <row r="3" spans="1:108" s="135" customFormat="1" ht="15.75" thickBot="1" x14ac:dyDescent="0.3">
      <c r="A3" s="181"/>
      <c r="B3" s="182"/>
      <c r="C3" s="182"/>
      <c r="D3" s="182"/>
      <c r="E3" s="183"/>
      <c r="F3" s="185"/>
      <c r="G3" s="169"/>
      <c r="H3" s="184"/>
      <c r="I3" s="187"/>
      <c r="J3" s="181"/>
      <c r="K3" s="182"/>
      <c r="L3" s="182"/>
      <c r="M3" s="182"/>
      <c r="N3" s="183"/>
      <c r="O3" s="185"/>
      <c r="P3" s="169"/>
      <c r="Q3" s="150"/>
      <c r="R3" s="187"/>
      <c r="S3" s="181"/>
      <c r="T3" s="182"/>
      <c r="U3" s="182"/>
      <c r="V3" s="182"/>
      <c r="W3" s="183"/>
      <c r="X3" s="185"/>
      <c r="Y3" s="169"/>
      <c r="Z3" s="150"/>
      <c r="AA3" s="187"/>
      <c r="AB3" s="181"/>
      <c r="AC3" s="182"/>
      <c r="AD3" s="182"/>
      <c r="AE3" s="182"/>
      <c r="AF3" s="183"/>
      <c r="AG3" s="185"/>
      <c r="AH3" s="169"/>
      <c r="AI3" s="150"/>
      <c r="AJ3" s="187"/>
      <c r="AK3" s="181"/>
      <c r="AL3" s="182"/>
      <c r="AM3" s="182"/>
      <c r="AN3" s="182"/>
      <c r="AO3" s="183"/>
      <c r="AP3" s="185"/>
      <c r="AQ3" s="169"/>
      <c r="AR3" s="150"/>
      <c r="AS3" s="187"/>
      <c r="AT3" s="181"/>
      <c r="AU3" s="182"/>
      <c r="AV3" s="182"/>
      <c r="AW3" s="182"/>
      <c r="AX3" s="183"/>
      <c r="AY3" s="185"/>
      <c r="AZ3" s="169"/>
      <c r="BA3" s="150"/>
      <c r="BB3" s="187"/>
      <c r="BC3" s="181"/>
      <c r="BD3" s="182"/>
      <c r="BE3" s="182"/>
      <c r="BF3" s="182"/>
      <c r="BG3" s="183"/>
      <c r="BH3" s="185"/>
      <c r="BI3" s="169"/>
      <c r="BJ3" s="150"/>
      <c r="BK3" s="187"/>
      <c r="BL3" s="181"/>
      <c r="BM3" s="182"/>
      <c r="BN3" s="182"/>
      <c r="BO3" s="182"/>
      <c r="BP3" s="183"/>
      <c r="BQ3" s="185"/>
      <c r="BR3" s="169"/>
      <c r="BS3" s="150"/>
      <c r="BT3" s="187"/>
      <c r="BU3" s="181"/>
      <c r="BV3" s="182"/>
      <c r="BW3" s="182"/>
      <c r="BX3" s="182"/>
      <c r="BY3" s="183"/>
      <c r="BZ3" s="185"/>
      <c r="CA3" s="169"/>
      <c r="CB3" s="150"/>
      <c r="CC3" s="187"/>
      <c r="CD3" s="181"/>
      <c r="CE3" s="182"/>
      <c r="CF3" s="182"/>
      <c r="CG3" s="182"/>
      <c r="CH3" s="183"/>
      <c r="CI3" s="185"/>
      <c r="CJ3" s="169"/>
      <c r="CK3" s="150"/>
      <c r="CL3" s="187"/>
      <c r="CM3" s="181"/>
      <c r="CN3" s="182"/>
      <c r="CO3" s="182"/>
      <c r="CP3" s="182"/>
      <c r="CQ3" s="183"/>
      <c r="CR3" s="185"/>
      <c r="CS3" s="169"/>
      <c r="CT3" s="150"/>
      <c r="CU3" s="187"/>
      <c r="CV3" s="181"/>
      <c r="CW3" s="182"/>
      <c r="CX3" s="182"/>
      <c r="CY3" s="182"/>
      <c r="CZ3" s="183"/>
      <c r="DA3" s="185"/>
      <c r="DB3" s="169"/>
      <c r="DC3" s="150"/>
      <c r="DD3" s="187"/>
    </row>
    <row r="4" spans="1:108" x14ac:dyDescent="0.25">
      <c r="A4" s="153"/>
      <c r="B4" s="151"/>
      <c r="C4" s="164">
        <f>+Compras!$E$3</f>
        <v>0</v>
      </c>
      <c r="D4" s="151"/>
      <c r="E4" s="152"/>
      <c r="F4" s="174">
        <f>+(C4*D4)</f>
        <v>0</v>
      </c>
      <c r="G4" s="191">
        <f>+$G$3*D4</f>
        <v>0</v>
      </c>
      <c r="H4" s="174">
        <f>+C4*G4</f>
        <v>0</v>
      </c>
      <c r="I4" s="186"/>
      <c r="J4" s="153"/>
      <c r="K4" s="154"/>
      <c r="L4" s="164">
        <f>+Compras!$P$3</f>
        <v>0</v>
      </c>
      <c r="M4" s="151"/>
      <c r="N4" s="152"/>
      <c r="O4" s="158">
        <f>+(L4*M4)</f>
        <v>0</v>
      </c>
      <c r="P4" s="191">
        <f>+$P$3*M4</f>
        <v>0</v>
      </c>
      <c r="Q4" s="158">
        <f>+L4*P4</f>
        <v>0</v>
      </c>
      <c r="R4" s="186"/>
      <c r="S4" s="153"/>
      <c r="T4" s="154"/>
      <c r="U4" s="164">
        <f>+Compras!$AA$3</f>
        <v>0</v>
      </c>
      <c r="V4" s="151"/>
      <c r="W4" s="152"/>
      <c r="X4" s="158">
        <f>+(U4*V4)</f>
        <v>0</v>
      </c>
      <c r="Y4" s="191">
        <f>+$Y$3*V4</f>
        <v>0</v>
      </c>
      <c r="Z4" s="158">
        <f>+U4*Y4</f>
        <v>0</v>
      </c>
      <c r="AA4" s="186"/>
      <c r="AB4" s="153"/>
      <c r="AC4" s="154"/>
      <c r="AD4" s="164">
        <f>+Compras!$AL$3</f>
        <v>0</v>
      </c>
      <c r="AE4" s="151"/>
      <c r="AF4" s="152"/>
      <c r="AG4" s="158">
        <f>+(AD4*AE4)</f>
        <v>0</v>
      </c>
      <c r="AH4" s="191">
        <f>+$AH$3*AE4</f>
        <v>0</v>
      </c>
      <c r="AI4" s="158">
        <f>+AD4*AH4</f>
        <v>0</v>
      </c>
      <c r="AJ4" s="186"/>
      <c r="AK4" s="153"/>
      <c r="AL4" s="154"/>
      <c r="AM4" s="164">
        <f>+Compras!$AW$3</f>
        <v>0</v>
      </c>
      <c r="AN4" s="151"/>
      <c r="AO4" s="152"/>
      <c r="AP4" s="158">
        <f>+(AM4*AN4)</f>
        <v>0</v>
      </c>
      <c r="AQ4" s="191">
        <f>+$AQ$3*AN4</f>
        <v>0</v>
      </c>
      <c r="AR4" s="158">
        <f>+AM4*AQ4</f>
        <v>0</v>
      </c>
      <c r="AS4" s="186"/>
      <c r="AT4" s="153"/>
      <c r="AU4" s="154"/>
      <c r="AV4" s="164">
        <f>+Compras!$BH$3</f>
        <v>0</v>
      </c>
      <c r="AW4" s="151"/>
      <c r="AX4" s="152"/>
      <c r="AY4" s="158">
        <f>+(AV4*AW4)</f>
        <v>0</v>
      </c>
      <c r="AZ4" s="191">
        <f>+$AZ$3*AW4</f>
        <v>0</v>
      </c>
      <c r="BA4" s="158">
        <f>+AV4*AZ4</f>
        <v>0</v>
      </c>
      <c r="BB4" s="186"/>
      <c r="BC4" s="153"/>
      <c r="BD4" s="154"/>
      <c r="BE4" s="164">
        <f>+Compras!$BS$3</f>
        <v>0</v>
      </c>
      <c r="BF4" s="151"/>
      <c r="BG4" s="152"/>
      <c r="BH4" s="158">
        <f>+(BE4*BF4)</f>
        <v>0</v>
      </c>
      <c r="BI4" s="191">
        <f>+$BI$3*BF4</f>
        <v>0</v>
      </c>
      <c r="BJ4" s="158">
        <f>+BE4*BI4</f>
        <v>0</v>
      </c>
      <c r="BK4" s="186"/>
      <c r="BL4" s="153"/>
      <c r="BM4" s="154"/>
      <c r="BN4" s="164">
        <f>+Compras!$CD$3</f>
        <v>0</v>
      </c>
      <c r="BO4" s="151"/>
      <c r="BP4" s="152"/>
      <c r="BQ4" s="158">
        <f>+(BN4*BO4)</f>
        <v>0</v>
      </c>
      <c r="BR4" s="191">
        <f>+$BR$3*BO4</f>
        <v>0</v>
      </c>
      <c r="BS4" s="158">
        <f>+BN4*BR4</f>
        <v>0</v>
      </c>
      <c r="BT4" s="186"/>
      <c r="BU4" s="153"/>
      <c r="BV4" s="154"/>
      <c r="BW4" s="164">
        <f>+Compras!$CO$3</f>
        <v>0</v>
      </c>
      <c r="BX4" s="151"/>
      <c r="BY4" s="152"/>
      <c r="BZ4" s="158">
        <f>+(BW4*BX4)</f>
        <v>0</v>
      </c>
      <c r="CA4" s="191">
        <f>+$CA$3*BX4</f>
        <v>0</v>
      </c>
      <c r="CB4" s="158">
        <f>+BW4*CA4</f>
        <v>0</v>
      </c>
      <c r="CC4" s="186"/>
      <c r="CD4" s="153"/>
      <c r="CE4" s="154"/>
      <c r="CF4" s="164">
        <f>+Compras!$CZ$3</f>
        <v>0</v>
      </c>
      <c r="CG4" s="151"/>
      <c r="CH4" s="152"/>
      <c r="CI4" s="158">
        <f>+(CF4*CG4)</f>
        <v>0</v>
      </c>
      <c r="CJ4" s="191">
        <f>+$CJ$3*CG4</f>
        <v>0</v>
      </c>
      <c r="CK4" s="158">
        <f>+CF4*CJ4</f>
        <v>0</v>
      </c>
      <c r="CL4" s="186"/>
      <c r="CM4" s="153"/>
      <c r="CN4" s="154"/>
      <c r="CO4" s="164">
        <f>+Compras!$DK$3</f>
        <v>0</v>
      </c>
      <c r="CP4" s="151"/>
      <c r="CQ4" s="152"/>
      <c r="CR4" s="158">
        <f>+(CO4*CP4)</f>
        <v>0</v>
      </c>
      <c r="CS4" s="191">
        <f>+$CS$3*CP4</f>
        <v>0</v>
      </c>
      <c r="CT4" s="158">
        <f>+CO4*CS4</f>
        <v>0</v>
      </c>
      <c r="CU4" s="186"/>
      <c r="CV4" s="153"/>
      <c r="CW4" s="154"/>
      <c r="CX4" s="164">
        <f>+Compras!$DV$3</f>
        <v>0</v>
      </c>
      <c r="CY4" s="151"/>
      <c r="CZ4" s="152"/>
      <c r="DA4" s="158">
        <f>+(CX4*CY4)</f>
        <v>0</v>
      </c>
      <c r="DB4" s="191">
        <f>+$DB$3*CY4</f>
        <v>0</v>
      </c>
      <c r="DC4" s="158">
        <f>+CX4*DB4</f>
        <v>0</v>
      </c>
      <c r="DD4" s="186"/>
    </row>
    <row r="5" spans="1:108" x14ac:dyDescent="0.25">
      <c r="A5" s="153"/>
      <c r="B5" s="154"/>
      <c r="C5" s="159">
        <f>+Compras!$E$14</f>
        <v>0</v>
      </c>
      <c r="D5" s="154"/>
      <c r="E5" s="155"/>
      <c r="F5" s="158">
        <f t="shared" ref="F5:F6" si="0">+(C5*D5)</f>
        <v>0</v>
      </c>
      <c r="G5" s="191">
        <f t="shared" ref="G5:G6" si="1">+$G$3*D5</f>
        <v>0</v>
      </c>
      <c r="H5" s="158">
        <f>+C5*G5</f>
        <v>0</v>
      </c>
      <c r="I5" s="186"/>
      <c r="J5" s="153"/>
      <c r="K5" s="154"/>
      <c r="L5" s="159">
        <f>+Compras!$P$14</f>
        <v>0</v>
      </c>
      <c r="M5" s="154"/>
      <c r="N5" s="155"/>
      <c r="O5" s="158">
        <f t="shared" ref="O5:O6" si="2">+(L5*M5)</f>
        <v>0</v>
      </c>
      <c r="P5" s="191">
        <f>+$P$3*M5</f>
        <v>0</v>
      </c>
      <c r="Q5" s="158">
        <f>+L5*P5</f>
        <v>0</v>
      </c>
      <c r="R5" s="186"/>
      <c r="S5" s="153"/>
      <c r="T5" s="154"/>
      <c r="U5" s="159">
        <f>+Compras!$AA$14</f>
        <v>0</v>
      </c>
      <c r="V5" s="154"/>
      <c r="W5" s="155"/>
      <c r="X5" s="158">
        <f t="shared" ref="X5:X6" si="3">+(U5*V5)</f>
        <v>0</v>
      </c>
      <c r="Y5" s="191">
        <f t="shared" ref="Y5:Y6" si="4">+$Y$3*V5</f>
        <v>0</v>
      </c>
      <c r="Z5" s="158">
        <f>+U5*Y5</f>
        <v>0</v>
      </c>
      <c r="AA5" s="186"/>
      <c r="AB5" s="153"/>
      <c r="AC5" s="154"/>
      <c r="AD5" s="159">
        <f>+Compras!$AL$14</f>
        <v>0</v>
      </c>
      <c r="AE5" s="154"/>
      <c r="AF5" s="155"/>
      <c r="AG5" s="158">
        <f t="shared" ref="AG5:AG6" si="5">+(AD5*AE5)</f>
        <v>0</v>
      </c>
      <c r="AH5" s="191">
        <f t="shared" ref="AH5:AH6" si="6">+$AH$3*AE5</f>
        <v>0</v>
      </c>
      <c r="AI5" s="158">
        <f>+AD5*AH5</f>
        <v>0</v>
      </c>
      <c r="AJ5" s="186"/>
      <c r="AK5" s="153"/>
      <c r="AL5" s="154"/>
      <c r="AM5" s="159">
        <f>+Compras!$AW$14</f>
        <v>0</v>
      </c>
      <c r="AN5" s="154"/>
      <c r="AO5" s="155"/>
      <c r="AP5" s="158">
        <f t="shared" ref="AP5:AP6" si="7">+(AM5*AN5)</f>
        <v>0</v>
      </c>
      <c r="AQ5" s="191">
        <f t="shared" ref="AQ5:AQ6" si="8">+$AQ$3*AN5</f>
        <v>0</v>
      </c>
      <c r="AR5" s="158">
        <f>+AM5*AQ5</f>
        <v>0</v>
      </c>
      <c r="AS5" s="186"/>
      <c r="AT5" s="153"/>
      <c r="AU5" s="154"/>
      <c r="AV5" s="159">
        <f>+Compras!$BH$14</f>
        <v>0</v>
      </c>
      <c r="AW5" s="154"/>
      <c r="AX5" s="155"/>
      <c r="AY5" s="158">
        <f t="shared" ref="AY5:AY6" si="9">+(AV5*AW5)</f>
        <v>0</v>
      </c>
      <c r="AZ5" s="191">
        <f t="shared" ref="AZ5:AZ6" si="10">+$AZ$3*AW5</f>
        <v>0</v>
      </c>
      <c r="BA5" s="158">
        <f>+AV5*AZ5</f>
        <v>0</v>
      </c>
      <c r="BB5" s="186"/>
      <c r="BC5" s="153"/>
      <c r="BD5" s="154"/>
      <c r="BE5" s="159">
        <f>+Compras!$BS$14</f>
        <v>0</v>
      </c>
      <c r="BF5" s="154"/>
      <c r="BG5" s="155"/>
      <c r="BH5" s="158">
        <f t="shared" ref="BH5:BH6" si="11">+(BE5*BF5)</f>
        <v>0</v>
      </c>
      <c r="BI5" s="191">
        <f t="shared" ref="BI5:BI6" si="12">+$BI$3*BF5</f>
        <v>0</v>
      </c>
      <c r="BJ5" s="158">
        <f>+BE5*BI5</f>
        <v>0</v>
      </c>
      <c r="BK5" s="186"/>
      <c r="BL5" s="153"/>
      <c r="BM5" s="154"/>
      <c r="BN5" s="159">
        <f>+Compras!$CD$14</f>
        <v>0</v>
      </c>
      <c r="BO5" s="154"/>
      <c r="BP5" s="155"/>
      <c r="BQ5" s="158">
        <f t="shared" ref="BQ5:BQ6" si="13">+(BN5*BO5)</f>
        <v>0</v>
      </c>
      <c r="BR5" s="191">
        <f t="shared" ref="BR5:BR6" si="14">+$BR$3*BO5</f>
        <v>0</v>
      </c>
      <c r="BS5" s="158">
        <f>+BN5*BR5</f>
        <v>0</v>
      </c>
      <c r="BT5" s="186"/>
      <c r="BU5" s="153"/>
      <c r="BV5" s="154"/>
      <c r="BW5" s="159">
        <f>+Compras!$CO$14</f>
        <v>0</v>
      </c>
      <c r="BX5" s="154"/>
      <c r="BY5" s="155"/>
      <c r="BZ5" s="158">
        <f t="shared" ref="BZ5:BZ6" si="15">+(BW5*BX5)</f>
        <v>0</v>
      </c>
      <c r="CA5" s="191">
        <f t="shared" ref="CA5:CA6" si="16">+$CA$3*BX5</f>
        <v>0</v>
      </c>
      <c r="CB5" s="158">
        <f>+BW5*CA5</f>
        <v>0</v>
      </c>
      <c r="CC5" s="186"/>
      <c r="CD5" s="153"/>
      <c r="CE5" s="154"/>
      <c r="CF5" s="159">
        <f>+Compras!$CZ$14</f>
        <v>0</v>
      </c>
      <c r="CG5" s="154"/>
      <c r="CH5" s="155"/>
      <c r="CI5" s="158">
        <f t="shared" ref="CI5:CI6" si="17">+(CF5*CG5)</f>
        <v>0</v>
      </c>
      <c r="CJ5" s="191">
        <f t="shared" ref="CJ5:CJ6" si="18">+$CJ$3*CG5</f>
        <v>0</v>
      </c>
      <c r="CK5" s="158">
        <f>+CF5*CJ5</f>
        <v>0</v>
      </c>
      <c r="CL5" s="186"/>
      <c r="CM5" s="153"/>
      <c r="CN5" s="154"/>
      <c r="CO5" s="159">
        <f>+Compras!$DK$14</f>
        <v>0</v>
      </c>
      <c r="CP5" s="154"/>
      <c r="CQ5" s="155"/>
      <c r="CR5" s="158">
        <f t="shared" ref="CR5:CR6" si="19">+(CO5*CP5)</f>
        <v>0</v>
      </c>
      <c r="CS5" s="191">
        <f t="shared" ref="CS5:CS6" si="20">+$CS$3*CP5</f>
        <v>0</v>
      </c>
      <c r="CT5" s="158">
        <f>+CO5*CS5</f>
        <v>0</v>
      </c>
      <c r="CU5" s="186"/>
      <c r="CV5" s="153"/>
      <c r="CW5" s="154"/>
      <c r="CX5" s="159">
        <f>+Compras!$DV$14</f>
        <v>0</v>
      </c>
      <c r="CY5" s="154"/>
      <c r="CZ5" s="155"/>
      <c r="DA5" s="158">
        <f t="shared" ref="DA5:DA6" si="21">+(CX5*CY5)</f>
        <v>0</v>
      </c>
      <c r="DB5" s="191">
        <f t="shared" ref="DB5:DB6" si="22">+$DB$3*CY5</f>
        <v>0</v>
      </c>
      <c r="DC5" s="158">
        <f t="shared" ref="DC5:DC6" si="23">+CX5*DB5</f>
        <v>0</v>
      </c>
      <c r="DD5" s="186"/>
    </row>
    <row r="6" spans="1:108" x14ac:dyDescent="0.25">
      <c r="A6" s="153"/>
      <c r="B6" s="154"/>
      <c r="C6" s="159">
        <f>+Compras!$E$9</f>
        <v>0</v>
      </c>
      <c r="D6" s="154"/>
      <c r="E6" s="155"/>
      <c r="F6" s="158">
        <f t="shared" si="0"/>
        <v>0</v>
      </c>
      <c r="G6" s="191">
        <f t="shared" si="1"/>
        <v>0</v>
      </c>
      <c r="H6" s="158">
        <f>+C6*G6</f>
        <v>0</v>
      </c>
      <c r="I6" s="186"/>
      <c r="J6" s="153"/>
      <c r="K6" s="154"/>
      <c r="L6" s="159">
        <f>+Compras!$P$9</f>
        <v>0</v>
      </c>
      <c r="M6" s="154"/>
      <c r="N6" s="155"/>
      <c r="O6" s="158">
        <f t="shared" si="2"/>
        <v>0</v>
      </c>
      <c r="P6" s="191">
        <f>+$P$3*M6</f>
        <v>0</v>
      </c>
      <c r="Q6" s="158">
        <f>+L6*P6</f>
        <v>0</v>
      </c>
      <c r="R6" s="186"/>
      <c r="S6" s="153"/>
      <c r="T6" s="154"/>
      <c r="U6" s="159">
        <f>+Compras!$AA$9</f>
        <v>0</v>
      </c>
      <c r="V6" s="154"/>
      <c r="W6" s="155"/>
      <c r="X6" s="158">
        <f t="shared" si="3"/>
        <v>0</v>
      </c>
      <c r="Y6" s="191">
        <f t="shared" si="4"/>
        <v>0</v>
      </c>
      <c r="Z6" s="158">
        <f>+U6*Y6</f>
        <v>0</v>
      </c>
      <c r="AA6" s="186"/>
      <c r="AB6" s="153"/>
      <c r="AC6" s="154"/>
      <c r="AD6" s="159">
        <f>+Compras!$AL$9</f>
        <v>0</v>
      </c>
      <c r="AE6" s="154"/>
      <c r="AF6" s="155"/>
      <c r="AG6" s="158">
        <f t="shared" si="5"/>
        <v>0</v>
      </c>
      <c r="AH6" s="191">
        <f t="shared" si="6"/>
        <v>0</v>
      </c>
      <c r="AI6" s="158">
        <f>+AD6*AH6</f>
        <v>0</v>
      </c>
      <c r="AJ6" s="186"/>
      <c r="AK6" s="153"/>
      <c r="AL6" s="154"/>
      <c r="AM6" s="159">
        <f>+Compras!$AW$9</f>
        <v>0</v>
      </c>
      <c r="AN6" s="154"/>
      <c r="AO6" s="155"/>
      <c r="AP6" s="158">
        <f t="shared" si="7"/>
        <v>0</v>
      </c>
      <c r="AQ6" s="191">
        <f t="shared" si="8"/>
        <v>0</v>
      </c>
      <c r="AR6" s="158">
        <f>+AM6*AQ6</f>
        <v>0</v>
      </c>
      <c r="AS6" s="186"/>
      <c r="AT6" s="153"/>
      <c r="AU6" s="154"/>
      <c r="AV6" s="159">
        <f>+Compras!$BH$9</f>
        <v>0</v>
      </c>
      <c r="AW6" s="154"/>
      <c r="AX6" s="155"/>
      <c r="AY6" s="158">
        <f t="shared" si="9"/>
        <v>0</v>
      </c>
      <c r="AZ6" s="191">
        <f t="shared" si="10"/>
        <v>0</v>
      </c>
      <c r="BA6" s="158">
        <f>+AV6*AZ6</f>
        <v>0</v>
      </c>
      <c r="BB6" s="186"/>
      <c r="BC6" s="153"/>
      <c r="BD6" s="154"/>
      <c r="BE6" s="159">
        <f>+Compras!$BS$9</f>
        <v>0</v>
      </c>
      <c r="BF6" s="154"/>
      <c r="BG6" s="155"/>
      <c r="BH6" s="158">
        <f t="shared" si="11"/>
        <v>0</v>
      </c>
      <c r="BI6" s="191">
        <f t="shared" si="12"/>
        <v>0</v>
      </c>
      <c r="BJ6" s="158">
        <f>+BE6*BI6</f>
        <v>0</v>
      </c>
      <c r="BK6" s="186"/>
      <c r="BL6" s="153"/>
      <c r="BM6" s="154"/>
      <c r="BN6" s="159">
        <f>+Compras!$CD$9</f>
        <v>0</v>
      </c>
      <c r="BO6" s="154"/>
      <c r="BP6" s="155"/>
      <c r="BQ6" s="158">
        <f t="shared" si="13"/>
        <v>0</v>
      </c>
      <c r="BR6" s="191">
        <f t="shared" si="14"/>
        <v>0</v>
      </c>
      <c r="BS6" s="158">
        <f>+BN6*BR6</f>
        <v>0</v>
      </c>
      <c r="BT6" s="186"/>
      <c r="BU6" s="153"/>
      <c r="BV6" s="154"/>
      <c r="BW6" s="159">
        <f>+Compras!$CO$9</f>
        <v>0</v>
      </c>
      <c r="BX6" s="154"/>
      <c r="BY6" s="155"/>
      <c r="BZ6" s="158">
        <f t="shared" si="15"/>
        <v>0</v>
      </c>
      <c r="CA6" s="191">
        <f t="shared" si="16"/>
        <v>0</v>
      </c>
      <c r="CB6" s="158">
        <f>+BW6*CA6</f>
        <v>0</v>
      </c>
      <c r="CC6" s="186"/>
      <c r="CD6" s="153"/>
      <c r="CE6" s="154"/>
      <c r="CF6" s="159">
        <f>+Compras!$CZ$9</f>
        <v>0</v>
      </c>
      <c r="CG6" s="154"/>
      <c r="CH6" s="155"/>
      <c r="CI6" s="158">
        <f t="shared" si="17"/>
        <v>0</v>
      </c>
      <c r="CJ6" s="191">
        <f t="shared" si="18"/>
        <v>0</v>
      </c>
      <c r="CK6" s="158">
        <f>+CF6*CJ6</f>
        <v>0</v>
      </c>
      <c r="CL6" s="186"/>
      <c r="CM6" s="153"/>
      <c r="CN6" s="154"/>
      <c r="CO6" s="159">
        <f>+Compras!$DK$9</f>
        <v>0</v>
      </c>
      <c r="CP6" s="154"/>
      <c r="CQ6" s="155"/>
      <c r="CR6" s="158">
        <f t="shared" si="19"/>
        <v>0</v>
      </c>
      <c r="CS6" s="191">
        <f t="shared" si="20"/>
        <v>0</v>
      </c>
      <c r="CT6" s="158">
        <f>+CO6*CS6</f>
        <v>0</v>
      </c>
      <c r="CU6" s="186"/>
      <c r="CV6" s="153"/>
      <c r="CW6" s="154"/>
      <c r="CX6" s="159">
        <f>+Compras!$DV$9</f>
        <v>0</v>
      </c>
      <c r="CY6" s="154"/>
      <c r="CZ6" s="155"/>
      <c r="DA6" s="158">
        <f t="shared" si="21"/>
        <v>0</v>
      </c>
      <c r="DB6" s="191">
        <f t="shared" si="22"/>
        <v>0</v>
      </c>
      <c r="DC6" s="158">
        <f t="shared" si="23"/>
        <v>0</v>
      </c>
      <c r="DD6" s="186"/>
    </row>
    <row r="7" spans="1:108" ht="15.75" thickBot="1" x14ac:dyDescent="0.3">
      <c r="A7" s="153"/>
      <c r="B7" s="156"/>
      <c r="C7" s="165"/>
      <c r="D7" s="156"/>
      <c r="E7" s="157"/>
      <c r="F7" s="176">
        <f>SUM(F4:F6)</f>
        <v>0</v>
      </c>
      <c r="G7" s="170"/>
      <c r="H7" s="172">
        <f>SUM(H4:H6)</f>
        <v>0</v>
      </c>
      <c r="I7" s="186"/>
      <c r="J7" s="153"/>
      <c r="K7" s="156"/>
      <c r="L7" s="165"/>
      <c r="M7" s="156"/>
      <c r="N7" s="157"/>
      <c r="O7" s="176">
        <f>SUM(O4:O6)</f>
        <v>0</v>
      </c>
      <c r="P7" s="170"/>
      <c r="Q7" s="172">
        <f>SUM(Q4:Q6)</f>
        <v>0</v>
      </c>
      <c r="R7" s="186"/>
      <c r="S7" s="153"/>
      <c r="T7" s="156"/>
      <c r="U7" s="165"/>
      <c r="V7" s="156"/>
      <c r="W7" s="157"/>
      <c r="X7" s="176">
        <f>SUM(X4:X6)</f>
        <v>0</v>
      </c>
      <c r="Y7" s="170"/>
      <c r="Z7" s="172">
        <f>SUM(Z4:Z6)</f>
        <v>0</v>
      </c>
      <c r="AA7" s="186"/>
      <c r="AB7" s="153"/>
      <c r="AC7" s="156"/>
      <c r="AD7" s="165"/>
      <c r="AE7" s="156"/>
      <c r="AF7" s="157"/>
      <c r="AG7" s="176">
        <f>SUM(AG4:AG6)</f>
        <v>0</v>
      </c>
      <c r="AH7" s="170"/>
      <c r="AI7" s="172">
        <f>SUM(AI4:AI6)</f>
        <v>0</v>
      </c>
      <c r="AJ7" s="186"/>
      <c r="AK7" s="153"/>
      <c r="AL7" s="156"/>
      <c r="AM7" s="165"/>
      <c r="AN7" s="156"/>
      <c r="AO7" s="157"/>
      <c r="AP7" s="176">
        <f>SUM(AP4:AP6)</f>
        <v>0</v>
      </c>
      <c r="AQ7" s="170"/>
      <c r="AR7" s="172">
        <f>SUM(AR4:AR6)</f>
        <v>0</v>
      </c>
      <c r="AS7" s="186"/>
      <c r="AT7" s="153"/>
      <c r="AU7" s="156"/>
      <c r="AV7" s="165"/>
      <c r="AW7" s="156"/>
      <c r="AX7" s="157"/>
      <c r="AY7" s="176">
        <f>SUM(AY4:AY6)</f>
        <v>0</v>
      </c>
      <c r="AZ7" s="170"/>
      <c r="BA7" s="172">
        <f>SUM(BA4:BA6)</f>
        <v>0</v>
      </c>
      <c r="BB7" s="186"/>
      <c r="BC7" s="153"/>
      <c r="BD7" s="156"/>
      <c r="BE7" s="165"/>
      <c r="BF7" s="156"/>
      <c r="BG7" s="157"/>
      <c r="BH7" s="176">
        <f>SUM(BH4:BH6)</f>
        <v>0</v>
      </c>
      <c r="BI7" s="170"/>
      <c r="BJ7" s="172">
        <f>SUM(BJ4:BJ6)</f>
        <v>0</v>
      </c>
      <c r="BK7" s="186"/>
      <c r="BL7" s="153"/>
      <c r="BM7" s="156"/>
      <c r="BN7" s="165"/>
      <c r="BO7" s="156"/>
      <c r="BP7" s="157"/>
      <c r="BQ7" s="176">
        <f>SUM(BQ4:BQ6)</f>
        <v>0</v>
      </c>
      <c r="BR7" s="170"/>
      <c r="BS7" s="172">
        <f>SUM(BS4:BS6)</f>
        <v>0</v>
      </c>
      <c r="BT7" s="186"/>
      <c r="BU7" s="153"/>
      <c r="BV7" s="156"/>
      <c r="BW7" s="165"/>
      <c r="BX7" s="156"/>
      <c r="BY7" s="157"/>
      <c r="BZ7" s="176">
        <f>SUM(BZ4:BZ6)</f>
        <v>0</v>
      </c>
      <c r="CA7" s="170"/>
      <c r="CB7" s="172">
        <f>SUM(CB4:CB6)</f>
        <v>0</v>
      </c>
      <c r="CC7" s="186"/>
      <c r="CD7" s="153"/>
      <c r="CE7" s="156"/>
      <c r="CF7" s="165"/>
      <c r="CG7" s="156"/>
      <c r="CH7" s="157"/>
      <c r="CI7" s="176">
        <f>SUM(CI4:CI6)</f>
        <v>0</v>
      </c>
      <c r="CJ7" s="170"/>
      <c r="CK7" s="172">
        <f>SUM(CK4:CK6)</f>
        <v>0</v>
      </c>
      <c r="CL7" s="186"/>
      <c r="CM7" s="153"/>
      <c r="CN7" s="156"/>
      <c r="CO7" s="165"/>
      <c r="CP7" s="156"/>
      <c r="CQ7" s="157"/>
      <c r="CR7" s="176">
        <f>SUM(CR4:CR6)</f>
        <v>0</v>
      </c>
      <c r="CS7" s="170"/>
      <c r="CT7" s="172">
        <f>SUM(CT4:CT6)</f>
        <v>0</v>
      </c>
      <c r="CU7" s="186"/>
      <c r="CV7" s="153"/>
      <c r="CW7" s="156"/>
      <c r="CX7" s="165"/>
      <c r="CY7" s="156"/>
      <c r="CZ7" s="157"/>
      <c r="DA7" s="176">
        <f>SUM(DA4:DA6)</f>
        <v>0</v>
      </c>
      <c r="DB7" s="170"/>
      <c r="DC7" s="172">
        <f>SUM(DC4:DC6)</f>
        <v>0</v>
      </c>
      <c r="DD7" s="186"/>
    </row>
    <row r="8" spans="1:108" s="135" customFormat="1" ht="15.75" thickBot="1" x14ac:dyDescent="0.3">
      <c r="A8" s="181"/>
      <c r="B8" s="182"/>
      <c r="C8" s="182"/>
      <c r="D8" s="182"/>
      <c r="E8" s="183"/>
      <c r="F8" s="185"/>
      <c r="G8" s="169"/>
      <c r="H8" s="184"/>
      <c r="I8" s="187"/>
      <c r="J8" s="181"/>
      <c r="K8" s="182"/>
      <c r="L8" s="182"/>
      <c r="M8" s="182"/>
      <c r="N8" s="183"/>
      <c r="O8" s="185"/>
      <c r="P8" s="169"/>
      <c r="Q8" s="150"/>
      <c r="R8" s="187"/>
      <c r="S8" s="181"/>
      <c r="T8" s="182"/>
      <c r="U8" s="182"/>
      <c r="V8" s="182"/>
      <c r="W8" s="183"/>
      <c r="X8" s="185"/>
      <c r="Y8" s="169"/>
      <c r="Z8" s="150"/>
      <c r="AA8" s="187"/>
      <c r="AB8" s="181"/>
      <c r="AC8" s="182"/>
      <c r="AD8" s="182"/>
      <c r="AE8" s="182"/>
      <c r="AF8" s="183"/>
      <c r="AG8" s="185"/>
      <c r="AH8" s="169"/>
      <c r="AI8" s="150"/>
      <c r="AJ8" s="187"/>
      <c r="AK8" s="181"/>
      <c r="AL8" s="182"/>
      <c r="AM8" s="182"/>
      <c r="AN8" s="182"/>
      <c r="AO8" s="183"/>
      <c r="AP8" s="185"/>
      <c r="AQ8" s="169"/>
      <c r="AR8" s="150"/>
      <c r="AS8" s="187"/>
      <c r="AT8" s="181"/>
      <c r="AU8" s="182"/>
      <c r="AV8" s="182"/>
      <c r="AW8" s="182"/>
      <c r="AX8" s="183"/>
      <c r="AY8" s="185"/>
      <c r="AZ8" s="169"/>
      <c r="BA8" s="150"/>
      <c r="BB8" s="187"/>
      <c r="BC8" s="181"/>
      <c r="BD8" s="182"/>
      <c r="BE8" s="182"/>
      <c r="BF8" s="182"/>
      <c r="BG8" s="183"/>
      <c r="BH8" s="185"/>
      <c r="BI8" s="169"/>
      <c r="BJ8" s="150"/>
      <c r="BK8" s="187"/>
      <c r="BL8" s="181"/>
      <c r="BM8" s="182"/>
      <c r="BN8" s="182"/>
      <c r="BO8" s="182"/>
      <c r="BP8" s="183"/>
      <c r="BQ8" s="185"/>
      <c r="BR8" s="169"/>
      <c r="BS8" s="150"/>
      <c r="BT8" s="187"/>
      <c r="BU8" s="181"/>
      <c r="BV8" s="182"/>
      <c r="BW8" s="182"/>
      <c r="BX8" s="182"/>
      <c r="BY8" s="183"/>
      <c r="BZ8" s="185"/>
      <c r="CA8" s="169"/>
      <c r="CB8" s="150"/>
      <c r="CC8" s="187"/>
      <c r="CD8" s="181"/>
      <c r="CE8" s="182"/>
      <c r="CF8" s="182"/>
      <c r="CG8" s="182"/>
      <c r="CH8" s="183"/>
      <c r="CI8" s="185"/>
      <c r="CJ8" s="169"/>
      <c r="CK8" s="150"/>
      <c r="CL8" s="187"/>
      <c r="CM8" s="181"/>
      <c r="CN8" s="182"/>
      <c r="CO8" s="182"/>
      <c r="CP8" s="182"/>
      <c r="CQ8" s="183"/>
      <c r="CR8" s="185"/>
      <c r="CS8" s="169"/>
      <c r="CT8" s="150"/>
      <c r="CU8" s="187"/>
      <c r="CV8" s="181"/>
      <c r="CW8" s="182"/>
      <c r="CX8" s="182"/>
      <c r="CY8" s="182"/>
      <c r="CZ8" s="183"/>
      <c r="DA8" s="185"/>
      <c r="DB8" s="169"/>
      <c r="DC8" s="150"/>
      <c r="DD8" s="187"/>
    </row>
    <row r="9" spans="1:108" ht="15" customHeight="1" x14ac:dyDescent="0.25">
      <c r="A9" s="123"/>
      <c r="B9" s="151"/>
      <c r="C9" s="173">
        <f>+Compras!$E$10</f>
        <v>0</v>
      </c>
      <c r="D9" s="151"/>
      <c r="E9" s="152"/>
      <c r="F9" s="174">
        <f>+(C9*D9)</f>
        <v>0</v>
      </c>
      <c r="G9" s="191">
        <f>+$G$8*D9</f>
        <v>0</v>
      </c>
      <c r="H9" s="174">
        <f>+C9*G9</f>
        <v>0</v>
      </c>
      <c r="I9" s="186"/>
      <c r="K9" s="151"/>
      <c r="L9" s="173">
        <f>+Compras!$P$10</f>
        <v>0</v>
      </c>
      <c r="M9" s="151"/>
      <c r="N9" s="152"/>
      <c r="O9" s="174">
        <f>+(L9*M9)</f>
        <v>0</v>
      </c>
      <c r="P9" s="191">
        <f>+$P$8*M9</f>
        <v>0</v>
      </c>
      <c r="Q9" s="158">
        <f>+L9*P9</f>
        <v>0</v>
      </c>
      <c r="R9" s="186"/>
      <c r="T9" s="151"/>
      <c r="U9" s="173">
        <f>+Compras!$AA$10</f>
        <v>0</v>
      </c>
      <c r="V9" s="151"/>
      <c r="W9" s="152"/>
      <c r="X9" s="174">
        <f>+(U9*V9)</f>
        <v>0</v>
      </c>
      <c r="Y9" s="191">
        <f>+$Y$8*V9</f>
        <v>0</v>
      </c>
      <c r="Z9" s="158">
        <f>+U9*Y9</f>
        <v>0</v>
      </c>
      <c r="AA9" s="186"/>
      <c r="AC9" s="151"/>
      <c r="AD9" s="173">
        <f>+Compras!$AL$10</f>
        <v>0</v>
      </c>
      <c r="AE9" s="151"/>
      <c r="AF9" s="152"/>
      <c r="AG9" s="174">
        <f>+(AD9*AE9)</f>
        <v>0</v>
      </c>
      <c r="AH9" s="191">
        <f>+$AH$8*AE9</f>
        <v>0</v>
      </c>
      <c r="AI9" s="158">
        <f>+AD9*AH9</f>
        <v>0</v>
      </c>
      <c r="AJ9" s="186"/>
      <c r="AL9" s="151"/>
      <c r="AM9" s="173">
        <f>+Compras!$AW$10</f>
        <v>0</v>
      </c>
      <c r="AN9" s="151"/>
      <c r="AO9" s="152"/>
      <c r="AP9" s="174">
        <f>+(AM9*AN9)</f>
        <v>0</v>
      </c>
      <c r="AQ9" s="191">
        <f>+$AQ$8*AN9</f>
        <v>0</v>
      </c>
      <c r="AR9" s="158">
        <f>+AM9*AQ9</f>
        <v>0</v>
      </c>
      <c r="AS9" s="186"/>
      <c r="AU9" s="151"/>
      <c r="AV9" s="173">
        <f>+Compras!$BH$10</f>
        <v>0</v>
      </c>
      <c r="AW9" s="151"/>
      <c r="AX9" s="152"/>
      <c r="AY9" s="174">
        <f>+(AV9*AW9)</f>
        <v>0</v>
      </c>
      <c r="AZ9" s="191">
        <f>+$AZ$8*AW9</f>
        <v>0</v>
      </c>
      <c r="BA9" s="158">
        <f>+AV9*AZ9</f>
        <v>0</v>
      </c>
      <c r="BB9" s="186"/>
      <c r="BD9" s="151"/>
      <c r="BE9" s="173">
        <f>+Compras!$BS$10</f>
        <v>0</v>
      </c>
      <c r="BF9" s="151"/>
      <c r="BG9" s="152"/>
      <c r="BH9" s="174">
        <f>+(BE9*BF9)</f>
        <v>0</v>
      </c>
      <c r="BI9" s="191">
        <f>+$BI$8*BF9</f>
        <v>0</v>
      </c>
      <c r="BJ9" s="158">
        <f>+BE9*BI9</f>
        <v>0</v>
      </c>
      <c r="BK9" s="186"/>
      <c r="BM9" s="151"/>
      <c r="BN9" s="173">
        <f>+Compras!$CD$10</f>
        <v>0</v>
      </c>
      <c r="BO9" s="151"/>
      <c r="BP9" s="152"/>
      <c r="BQ9" s="174">
        <f>+(BN9*BO9)</f>
        <v>0</v>
      </c>
      <c r="BR9" s="191">
        <f>+$BR$8*BO9</f>
        <v>0</v>
      </c>
      <c r="BS9" s="158">
        <f>+BN9*BR9</f>
        <v>0</v>
      </c>
      <c r="BT9" s="186"/>
      <c r="BV9" s="151"/>
      <c r="BW9" s="173">
        <f>+Compras!$CO$10</f>
        <v>0</v>
      </c>
      <c r="BX9" s="151"/>
      <c r="BY9" s="152"/>
      <c r="BZ9" s="174">
        <f>+(BW9*BX9)</f>
        <v>0</v>
      </c>
      <c r="CA9" s="191">
        <f>+$CA$8*BX9</f>
        <v>0</v>
      </c>
      <c r="CB9" s="158">
        <f>+BW9*CA9</f>
        <v>0</v>
      </c>
      <c r="CC9" s="186"/>
      <c r="CE9" s="151"/>
      <c r="CF9" s="173">
        <f>+Compras!$CZ$10</f>
        <v>0</v>
      </c>
      <c r="CG9" s="151"/>
      <c r="CH9" s="152"/>
      <c r="CI9" s="174">
        <f>+(CF9*CG9)</f>
        <v>0</v>
      </c>
      <c r="CJ9" s="191">
        <f>+$CJ$8*CG9</f>
        <v>0</v>
      </c>
      <c r="CK9" s="158">
        <f>+CF9*CJ9</f>
        <v>0</v>
      </c>
      <c r="CL9" s="186"/>
      <c r="CN9" s="151"/>
      <c r="CO9" s="173">
        <f>+Compras!$DK$10</f>
        <v>0</v>
      </c>
      <c r="CP9" s="151"/>
      <c r="CQ9" s="152"/>
      <c r="CR9" s="174">
        <f>+(CO9*CP9)</f>
        <v>0</v>
      </c>
      <c r="CS9" s="191">
        <f>+$CS$8*CP9</f>
        <v>0</v>
      </c>
      <c r="CT9" s="158">
        <f>+CO9*CS9</f>
        <v>0</v>
      </c>
      <c r="CU9" s="186"/>
      <c r="CW9" s="151"/>
      <c r="CX9" s="173">
        <f>+Compras!$DV$10</f>
        <v>0</v>
      </c>
      <c r="CY9" s="151"/>
      <c r="CZ9" s="152"/>
      <c r="DA9" s="174">
        <f>+(CX9*CY9)</f>
        <v>0</v>
      </c>
      <c r="DB9" s="191">
        <f>+$DB$8*CY9</f>
        <v>0</v>
      </c>
      <c r="DC9" s="158">
        <f>+CX9*DB9</f>
        <v>0</v>
      </c>
      <c r="DD9" s="186"/>
    </row>
    <row r="10" spans="1:108" x14ac:dyDescent="0.25">
      <c r="A10" s="153"/>
      <c r="B10" s="154"/>
      <c r="C10" s="159">
        <f>+Compras!$E$4</f>
        <v>0</v>
      </c>
      <c r="D10" s="154"/>
      <c r="E10" s="155"/>
      <c r="F10" s="158">
        <f t="shared" ref="F10:F11" si="24">+(C10*D10)</f>
        <v>0</v>
      </c>
      <c r="G10" s="191">
        <f t="shared" ref="G10:G11" si="25">+$G$8*D10</f>
        <v>0</v>
      </c>
      <c r="H10" s="158">
        <f>+C10*G10</f>
        <v>0</v>
      </c>
      <c r="I10" s="186"/>
      <c r="J10" s="153"/>
      <c r="K10" s="154"/>
      <c r="L10" s="159">
        <f>+Compras!$P$4</f>
        <v>0</v>
      </c>
      <c r="M10" s="154"/>
      <c r="N10" s="155"/>
      <c r="O10" s="158">
        <f t="shared" ref="O10:O11" si="26">+(L10*M10)</f>
        <v>0</v>
      </c>
      <c r="P10" s="191">
        <f>+$P$8*M10</f>
        <v>0</v>
      </c>
      <c r="Q10" s="158">
        <f>+L10*P10</f>
        <v>0</v>
      </c>
      <c r="R10" s="186"/>
      <c r="S10" s="153"/>
      <c r="T10" s="154"/>
      <c r="U10" s="159">
        <f>+Compras!$AA$4</f>
        <v>0</v>
      </c>
      <c r="V10" s="154"/>
      <c r="W10" s="155"/>
      <c r="X10" s="158">
        <f t="shared" ref="X10:X11" si="27">+(U10*V10)</f>
        <v>0</v>
      </c>
      <c r="Y10" s="191">
        <f t="shared" ref="Y10:Y11" si="28">+$Y$8*V10</f>
        <v>0</v>
      </c>
      <c r="Z10" s="158">
        <f>+U10*Y10</f>
        <v>0</v>
      </c>
      <c r="AA10" s="186"/>
      <c r="AB10" s="153"/>
      <c r="AC10" s="154"/>
      <c r="AD10" s="159">
        <f>+Compras!$AL$4</f>
        <v>0</v>
      </c>
      <c r="AE10" s="154"/>
      <c r="AF10" s="155"/>
      <c r="AG10" s="158">
        <f t="shared" ref="AG10:AG11" si="29">+(AD10*AE10)</f>
        <v>0</v>
      </c>
      <c r="AH10" s="191">
        <f t="shared" ref="AH10:AH11" si="30">+$AH$8*AE10</f>
        <v>0</v>
      </c>
      <c r="AI10" s="158">
        <f>+AD10*AH10</f>
        <v>0</v>
      </c>
      <c r="AJ10" s="186"/>
      <c r="AK10" s="153"/>
      <c r="AL10" s="154"/>
      <c r="AM10" s="159">
        <f>+Compras!$AW$4</f>
        <v>0</v>
      </c>
      <c r="AN10" s="154"/>
      <c r="AO10" s="155"/>
      <c r="AP10" s="158">
        <f t="shared" ref="AP10:AP11" si="31">+(AM10*AN10)</f>
        <v>0</v>
      </c>
      <c r="AQ10" s="191">
        <f t="shared" ref="AQ10:AQ11" si="32">+$AQ$8*AN10</f>
        <v>0</v>
      </c>
      <c r="AR10" s="158">
        <f>+AM10*AQ10</f>
        <v>0</v>
      </c>
      <c r="AS10" s="186"/>
      <c r="AT10" s="153"/>
      <c r="AU10" s="154"/>
      <c r="AV10" s="159">
        <f>+Compras!$BH$4</f>
        <v>0</v>
      </c>
      <c r="AW10" s="154"/>
      <c r="AX10" s="155"/>
      <c r="AY10" s="158">
        <f t="shared" ref="AY10:AY11" si="33">+(AV10*AW10)</f>
        <v>0</v>
      </c>
      <c r="AZ10" s="191">
        <f t="shared" ref="AZ10:AZ11" si="34">+$AZ$8*AW10</f>
        <v>0</v>
      </c>
      <c r="BA10" s="158">
        <f>+AV10*AZ10</f>
        <v>0</v>
      </c>
      <c r="BB10" s="186"/>
      <c r="BC10" s="153"/>
      <c r="BD10" s="154"/>
      <c r="BE10" s="159">
        <f>+Compras!$BS$4</f>
        <v>0</v>
      </c>
      <c r="BF10" s="154"/>
      <c r="BG10" s="155"/>
      <c r="BH10" s="158">
        <f t="shared" ref="BH10:BH11" si="35">+(BE10*BF10)</f>
        <v>0</v>
      </c>
      <c r="BI10" s="191">
        <f t="shared" ref="BI10:BI11" si="36">+$BI$8*BF10</f>
        <v>0</v>
      </c>
      <c r="BJ10" s="158">
        <f>+BE10*BI10</f>
        <v>0</v>
      </c>
      <c r="BK10" s="186"/>
      <c r="BL10" s="153"/>
      <c r="BM10" s="154"/>
      <c r="BN10" s="159">
        <f>+Compras!$CD$4</f>
        <v>0</v>
      </c>
      <c r="BO10" s="154"/>
      <c r="BP10" s="155"/>
      <c r="BQ10" s="158">
        <f t="shared" ref="BQ10:BQ11" si="37">+(BN10*BO10)</f>
        <v>0</v>
      </c>
      <c r="BR10" s="191">
        <f t="shared" ref="BR10:BR11" si="38">+$BR$8*BO10</f>
        <v>0</v>
      </c>
      <c r="BS10" s="158">
        <f>+BN10*BR10</f>
        <v>0</v>
      </c>
      <c r="BT10" s="186"/>
      <c r="BU10" s="153"/>
      <c r="BV10" s="154"/>
      <c r="BW10" s="159">
        <f>+Compras!$CO$4</f>
        <v>0</v>
      </c>
      <c r="BX10" s="154"/>
      <c r="BY10" s="155"/>
      <c r="BZ10" s="158">
        <f t="shared" ref="BZ10:BZ11" si="39">+(BW10*BX10)</f>
        <v>0</v>
      </c>
      <c r="CA10" s="191">
        <f t="shared" ref="CA10:CA11" si="40">+$CA$8*BX10</f>
        <v>0</v>
      </c>
      <c r="CB10" s="158">
        <f>+BW10*CA10</f>
        <v>0</v>
      </c>
      <c r="CC10" s="186"/>
      <c r="CD10" s="153"/>
      <c r="CE10" s="154"/>
      <c r="CF10" s="159">
        <f>+Compras!$CZ$4</f>
        <v>0</v>
      </c>
      <c r="CG10" s="154"/>
      <c r="CH10" s="155"/>
      <c r="CI10" s="158">
        <f t="shared" ref="CI10:CI11" si="41">+(CF10*CG10)</f>
        <v>0</v>
      </c>
      <c r="CJ10" s="191">
        <f t="shared" ref="CJ10:CJ11" si="42">+$CJ$8*CG10</f>
        <v>0</v>
      </c>
      <c r="CK10" s="158">
        <f>+CF10*CJ10</f>
        <v>0</v>
      </c>
      <c r="CL10" s="186"/>
      <c r="CM10" s="153"/>
      <c r="CN10" s="154"/>
      <c r="CO10" s="159">
        <f>+Compras!$DK$4</f>
        <v>0</v>
      </c>
      <c r="CP10" s="154"/>
      <c r="CQ10" s="155"/>
      <c r="CR10" s="158">
        <f t="shared" ref="CR10:CR11" si="43">+(CO10*CP10)</f>
        <v>0</v>
      </c>
      <c r="CS10" s="191">
        <f t="shared" ref="CS10:CS11" si="44">+$CS$8*CP10</f>
        <v>0</v>
      </c>
      <c r="CT10" s="158">
        <f>+CO10*CS10</f>
        <v>0</v>
      </c>
      <c r="CU10" s="186"/>
      <c r="CV10" s="153"/>
      <c r="CW10" s="154"/>
      <c r="CX10" s="159">
        <f>+Compras!$DV$4</f>
        <v>0</v>
      </c>
      <c r="CY10" s="154"/>
      <c r="CZ10" s="155"/>
      <c r="DA10" s="158">
        <f t="shared" ref="DA10:DA11" si="45">+(CX10*CY10)</f>
        <v>0</v>
      </c>
      <c r="DB10" s="191">
        <f t="shared" ref="DB10:DB11" si="46">+$DB$8*CY10</f>
        <v>0</v>
      </c>
      <c r="DC10" s="158">
        <f t="shared" ref="DC10:DC11" si="47">+CX10*DB10</f>
        <v>0</v>
      </c>
      <c r="DD10" s="186"/>
    </row>
    <row r="11" spans="1:108" x14ac:dyDescent="0.25">
      <c r="A11" s="153"/>
      <c r="B11" s="154"/>
      <c r="C11" s="159">
        <f>+Compras!$E$9</f>
        <v>0</v>
      </c>
      <c r="D11" s="154"/>
      <c r="E11" s="155"/>
      <c r="F11" s="158">
        <f t="shared" si="24"/>
        <v>0</v>
      </c>
      <c r="G11" s="191">
        <f t="shared" si="25"/>
        <v>0</v>
      </c>
      <c r="H11" s="158">
        <f>+C11*G11</f>
        <v>0</v>
      </c>
      <c r="I11" s="186"/>
      <c r="J11" s="153"/>
      <c r="K11" s="154"/>
      <c r="L11" s="159">
        <f>+Compras!$P$9</f>
        <v>0</v>
      </c>
      <c r="M11" s="154"/>
      <c r="N11" s="155"/>
      <c r="O11" s="158">
        <f t="shared" si="26"/>
        <v>0</v>
      </c>
      <c r="P11" s="191">
        <f>+$P$8*M11</f>
        <v>0</v>
      </c>
      <c r="Q11" s="158">
        <f>+L11*P11</f>
        <v>0</v>
      </c>
      <c r="R11" s="186"/>
      <c r="S11" s="153"/>
      <c r="T11" s="154"/>
      <c r="U11" s="159">
        <f>+Compras!$AA$9</f>
        <v>0</v>
      </c>
      <c r="V11" s="154"/>
      <c r="W11" s="155"/>
      <c r="X11" s="158">
        <f t="shared" si="27"/>
        <v>0</v>
      </c>
      <c r="Y11" s="191">
        <f t="shared" si="28"/>
        <v>0</v>
      </c>
      <c r="Z11" s="158">
        <f>+U11*Y11</f>
        <v>0</v>
      </c>
      <c r="AA11" s="186"/>
      <c r="AB11" s="153"/>
      <c r="AC11" s="154"/>
      <c r="AD11" s="159">
        <f>+Compras!$AL$9</f>
        <v>0</v>
      </c>
      <c r="AE11" s="154"/>
      <c r="AF11" s="155"/>
      <c r="AG11" s="158">
        <f t="shared" si="29"/>
        <v>0</v>
      </c>
      <c r="AH11" s="191">
        <f t="shared" si="30"/>
        <v>0</v>
      </c>
      <c r="AI11" s="158">
        <f>+AD11*AH11</f>
        <v>0</v>
      </c>
      <c r="AJ11" s="186"/>
      <c r="AK11" s="153"/>
      <c r="AL11" s="154"/>
      <c r="AM11" s="159">
        <f>+Compras!$AW$9</f>
        <v>0</v>
      </c>
      <c r="AN11" s="154"/>
      <c r="AO11" s="155"/>
      <c r="AP11" s="158">
        <f t="shared" si="31"/>
        <v>0</v>
      </c>
      <c r="AQ11" s="191">
        <f t="shared" si="32"/>
        <v>0</v>
      </c>
      <c r="AR11" s="158">
        <f>+AM11*AQ11</f>
        <v>0</v>
      </c>
      <c r="AS11" s="186"/>
      <c r="AT11" s="153"/>
      <c r="AU11" s="154"/>
      <c r="AV11" s="159">
        <f>+Compras!$BH$9</f>
        <v>0</v>
      </c>
      <c r="AW11" s="154"/>
      <c r="AX11" s="155"/>
      <c r="AY11" s="158">
        <f t="shared" si="33"/>
        <v>0</v>
      </c>
      <c r="AZ11" s="191">
        <f t="shared" si="34"/>
        <v>0</v>
      </c>
      <c r="BA11" s="158">
        <f>+AV11*AZ11</f>
        <v>0</v>
      </c>
      <c r="BB11" s="186"/>
      <c r="BC11" s="153"/>
      <c r="BD11" s="154"/>
      <c r="BE11" s="159">
        <f>+Compras!$BS$9</f>
        <v>0</v>
      </c>
      <c r="BF11" s="154"/>
      <c r="BG11" s="155"/>
      <c r="BH11" s="158">
        <f t="shared" si="35"/>
        <v>0</v>
      </c>
      <c r="BI11" s="191">
        <f t="shared" si="36"/>
        <v>0</v>
      </c>
      <c r="BJ11" s="158">
        <f>+BE11*BI11</f>
        <v>0</v>
      </c>
      <c r="BK11" s="186"/>
      <c r="BL11" s="153"/>
      <c r="BM11" s="154"/>
      <c r="BN11" s="159">
        <f>+Compras!$CD$9</f>
        <v>0</v>
      </c>
      <c r="BO11" s="154"/>
      <c r="BP11" s="155"/>
      <c r="BQ11" s="158">
        <f t="shared" si="37"/>
        <v>0</v>
      </c>
      <c r="BR11" s="191">
        <f t="shared" si="38"/>
        <v>0</v>
      </c>
      <c r="BS11" s="158">
        <f>+BN11*BR11</f>
        <v>0</v>
      </c>
      <c r="BT11" s="186"/>
      <c r="BU11" s="153"/>
      <c r="BV11" s="154"/>
      <c r="BW11" s="159">
        <f>+Compras!$CO$9</f>
        <v>0</v>
      </c>
      <c r="BX11" s="154"/>
      <c r="BY11" s="155"/>
      <c r="BZ11" s="158">
        <f t="shared" si="39"/>
        <v>0</v>
      </c>
      <c r="CA11" s="191">
        <f t="shared" si="40"/>
        <v>0</v>
      </c>
      <c r="CB11" s="158">
        <f>+BW11*CA11</f>
        <v>0</v>
      </c>
      <c r="CC11" s="186"/>
      <c r="CD11" s="153"/>
      <c r="CE11" s="154"/>
      <c r="CF11" s="159">
        <f>+Compras!$CZ$9</f>
        <v>0</v>
      </c>
      <c r="CG11" s="154"/>
      <c r="CH11" s="155"/>
      <c r="CI11" s="158">
        <f t="shared" si="41"/>
        <v>0</v>
      </c>
      <c r="CJ11" s="191">
        <f t="shared" si="42"/>
        <v>0</v>
      </c>
      <c r="CK11" s="158">
        <f>+CF11*CJ11</f>
        <v>0</v>
      </c>
      <c r="CL11" s="186"/>
      <c r="CM11" s="153"/>
      <c r="CN11" s="154"/>
      <c r="CO11" s="159">
        <f>+Compras!$DK$9</f>
        <v>0</v>
      </c>
      <c r="CP11" s="154"/>
      <c r="CQ11" s="155"/>
      <c r="CR11" s="158">
        <f t="shared" si="43"/>
        <v>0</v>
      </c>
      <c r="CS11" s="191">
        <f t="shared" si="44"/>
        <v>0</v>
      </c>
      <c r="CT11" s="158">
        <f>+CO11*CS11</f>
        <v>0</v>
      </c>
      <c r="CU11" s="186"/>
      <c r="CV11" s="153"/>
      <c r="CW11" s="154"/>
      <c r="CX11" s="159">
        <f>+Compras!$DV$9</f>
        <v>0</v>
      </c>
      <c r="CY11" s="154"/>
      <c r="CZ11" s="155"/>
      <c r="DA11" s="158">
        <f t="shared" si="45"/>
        <v>0</v>
      </c>
      <c r="DB11" s="191">
        <f t="shared" si="46"/>
        <v>0</v>
      </c>
      <c r="DC11" s="158">
        <f t="shared" si="47"/>
        <v>0</v>
      </c>
      <c r="DD11" s="186"/>
    </row>
    <row r="12" spans="1:108" ht="15.75" thickBot="1" x14ac:dyDescent="0.3">
      <c r="A12" s="153"/>
      <c r="B12" s="156"/>
      <c r="C12" s="165"/>
      <c r="D12" s="156"/>
      <c r="E12" s="157"/>
      <c r="F12" s="176">
        <f>SUM(F9:F11)</f>
        <v>0</v>
      </c>
      <c r="G12" s="170"/>
      <c r="H12" s="172">
        <f>SUM(H9:H11)</f>
        <v>0</v>
      </c>
      <c r="I12" s="186"/>
      <c r="J12" s="153"/>
      <c r="K12" s="156"/>
      <c r="L12" s="165"/>
      <c r="M12" s="156"/>
      <c r="N12" s="157"/>
      <c r="O12" s="176">
        <f>SUM(O9:O11)</f>
        <v>0</v>
      </c>
      <c r="P12" s="170"/>
      <c r="Q12" s="172">
        <f>SUM(Q9:Q11)</f>
        <v>0</v>
      </c>
      <c r="R12" s="186"/>
      <c r="S12" s="153"/>
      <c r="T12" s="156"/>
      <c r="U12" s="165"/>
      <c r="V12" s="156"/>
      <c r="W12" s="157"/>
      <c r="X12" s="176">
        <f>SUM(X9:X11)</f>
        <v>0</v>
      </c>
      <c r="Y12" s="170"/>
      <c r="Z12" s="172">
        <f>SUM(Z9:Z11)</f>
        <v>0</v>
      </c>
      <c r="AA12" s="186"/>
      <c r="AB12" s="153"/>
      <c r="AC12" s="156"/>
      <c r="AD12" s="165"/>
      <c r="AE12" s="156"/>
      <c r="AF12" s="157"/>
      <c r="AG12" s="176">
        <f>SUM(AG9:AG11)</f>
        <v>0</v>
      </c>
      <c r="AH12" s="170"/>
      <c r="AI12" s="172">
        <f>SUM(AI9:AI11)</f>
        <v>0</v>
      </c>
      <c r="AJ12" s="186"/>
      <c r="AK12" s="153"/>
      <c r="AL12" s="156"/>
      <c r="AM12" s="165"/>
      <c r="AN12" s="156"/>
      <c r="AO12" s="157"/>
      <c r="AP12" s="176">
        <f>SUM(AP9:AP11)</f>
        <v>0</v>
      </c>
      <c r="AQ12" s="170"/>
      <c r="AR12" s="172">
        <f>SUM(AR9:AR11)</f>
        <v>0</v>
      </c>
      <c r="AS12" s="186"/>
      <c r="AT12" s="153"/>
      <c r="AU12" s="156"/>
      <c r="AV12" s="165"/>
      <c r="AW12" s="156"/>
      <c r="AX12" s="157"/>
      <c r="AY12" s="176">
        <f>SUM(AY9:AY11)</f>
        <v>0</v>
      </c>
      <c r="AZ12" s="170"/>
      <c r="BA12" s="172">
        <f>SUM(BA9:BA11)</f>
        <v>0</v>
      </c>
      <c r="BB12" s="186"/>
      <c r="BC12" s="153"/>
      <c r="BD12" s="156"/>
      <c r="BE12" s="165"/>
      <c r="BF12" s="156"/>
      <c r="BG12" s="157"/>
      <c r="BH12" s="176">
        <f>SUM(BH9:BH11)</f>
        <v>0</v>
      </c>
      <c r="BI12" s="170"/>
      <c r="BJ12" s="172">
        <f>SUM(BJ9:BJ11)</f>
        <v>0</v>
      </c>
      <c r="BK12" s="186"/>
      <c r="BL12" s="153"/>
      <c r="BM12" s="156"/>
      <c r="BN12" s="165"/>
      <c r="BO12" s="156"/>
      <c r="BP12" s="157"/>
      <c r="BQ12" s="176">
        <f>SUM(BQ9:BQ11)</f>
        <v>0</v>
      </c>
      <c r="BR12" s="170"/>
      <c r="BS12" s="172">
        <f>SUM(BS9:BS11)</f>
        <v>0</v>
      </c>
      <c r="BT12" s="186"/>
      <c r="BU12" s="153"/>
      <c r="BV12" s="156"/>
      <c r="BW12" s="165"/>
      <c r="BX12" s="156"/>
      <c r="BY12" s="157"/>
      <c r="BZ12" s="176">
        <f>SUM(BZ9:BZ11)</f>
        <v>0</v>
      </c>
      <c r="CA12" s="170"/>
      <c r="CB12" s="172">
        <f>SUM(CB9:CB11)</f>
        <v>0</v>
      </c>
      <c r="CC12" s="186"/>
      <c r="CD12" s="153"/>
      <c r="CE12" s="156"/>
      <c r="CF12" s="165"/>
      <c r="CG12" s="156"/>
      <c r="CH12" s="157"/>
      <c r="CI12" s="176">
        <f>SUM(CI9:CI11)</f>
        <v>0</v>
      </c>
      <c r="CJ12" s="170"/>
      <c r="CK12" s="172">
        <f>SUM(CK9:CK11)</f>
        <v>0</v>
      </c>
      <c r="CL12" s="186"/>
      <c r="CM12" s="153"/>
      <c r="CN12" s="156"/>
      <c r="CO12" s="165"/>
      <c r="CP12" s="156"/>
      <c r="CQ12" s="157"/>
      <c r="CR12" s="176">
        <f>SUM(CR9:CR11)</f>
        <v>0</v>
      </c>
      <c r="CS12" s="170"/>
      <c r="CT12" s="172">
        <f>SUM(CT9:CT11)</f>
        <v>0</v>
      </c>
      <c r="CU12" s="186"/>
      <c r="CV12" s="153"/>
      <c r="CW12" s="156"/>
      <c r="CX12" s="165"/>
      <c r="CY12" s="156"/>
      <c r="CZ12" s="157"/>
      <c r="DA12" s="176">
        <f>SUM(DA9:DA11)</f>
        <v>0</v>
      </c>
      <c r="DB12" s="170"/>
      <c r="DC12" s="172">
        <f>SUM(DC9:DC11)</f>
        <v>0</v>
      </c>
      <c r="DD12" s="186"/>
    </row>
    <row r="13" spans="1:108" s="135" customFormat="1" ht="15.75" thickBot="1" x14ac:dyDescent="0.3">
      <c r="A13" s="181"/>
      <c r="B13" s="182"/>
      <c r="C13" s="182"/>
      <c r="D13" s="182"/>
      <c r="E13" s="183"/>
      <c r="F13" s="185"/>
      <c r="G13" s="169"/>
      <c r="H13" s="150"/>
      <c r="I13" s="187"/>
      <c r="J13" s="181"/>
      <c r="K13" s="182"/>
      <c r="L13" s="182"/>
      <c r="M13" s="182"/>
      <c r="N13" s="183"/>
      <c r="O13" s="185"/>
      <c r="P13" s="169"/>
      <c r="Q13" s="150"/>
      <c r="R13" s="187"/>
      <c r="S13" s="181"/>
      <c r="T13" s="182"/>
      <c r="U13" s="182"/>
      <c r="V13" s="182"/>
      <c r="W13" s="183"/>
      <c r="X13" s="185"/>
      <c r="Y13" s="169"/>
      <c r="Z13" s="150"/>
      <c r="AA13" s="187"/>
      <c r="AB13" s="181"/>
      <c r="AC13" s="182"/>
      <c r="AD13" s="182"/>
      <c r="AE13" s="182"/>
      <c r="AF13" s="183"/>
      <c r="AG13" s="185"/>
      <c r="AH13" s="169"/>
      <c r="AI13" s="150"/>
      <c r="AJ13" s="187"/>
      <c r="AK13" s="181"/>
      <c r="AL13" s="182"/>
      <c r="AM13" s="182"/>
      <c r="AN13" s="182"/>
      <c r="AO13" s="183"/>
      <c r="AP13" s="185"/>
      <c r="AQ13" s="169"/>
      <c r="AR13" s="150"/>
      <c r="AS13" s="187"/>
      <c r="AT13" s="181"/>
      <c r="AU13" s="182"/>
      <c r="AV13" s="182"/>
      <c r="AW13" s="182"/>
      <c r="AX13" s="183"/>
      <c r="AY13" s="185"/>
      <c r="AZ13" s="169"/>
      <c r="BA13" s="150"/>
      <c r="BB13" s="187"/>
      <c r="BC13" s="181"/>
      <c r="BD13" s="182"/>
      <c r="BE13" s="182"/>
      <c r="BF13" s="182"/>
      <c r="BG13" s="183"/>
      <c r="BH13" s="185"/>
      <c r="BI13" s="169"/>
      <c r="BJ13" s="150"/>
      <c r="BK13" s="187"/>
      <c r="BL13" s="181"/>
      <c r="BM13" s="182"/>
      <c r="BN13" s="182"/>
      <c r="BO13" s="182"/>
      <c r="BP13" s="183"/>
      <c r="BQ13" s="185"/>
      <c r="BR13" s="169"/>
      <c r="BS13" s="150"/>
      <c r="BT13" s="187"/>
      <c r="BU13" s="181"/>
      <c r="BV13" s="182"/>
      <c r="BW13" s="182"/>
      <c r="BX13" s="182"/>
      <c r="BY13" s="183"/>
      <c r="BZ13" s="185"/>
      <c r="CA13" s="169"/>
      <c r="CB13" s="150"/>
      <c r="CC13" s="187"/>
      <c r="CD13" s="181"/>
      <c r="CE13" s="182"/>
      <c r="CF13" s="182"/>
      <c r="CG13" s="182"/>
      <c r="CH13" s="183"/>
      <c r="CI13" s="185"/>
      <c r="CJ13" s="169"/>
      <c r="CK13" s="150"/>
      <c r="CL13" s="187"/>
      <c r="CM13" s="181"/>
      <c r="CN13" s="182"/>
      <c r="CO13" s="182"/>
      <c r="CP13" s="182"/>
      <c r="CQ13" s="183"/>
      <c r="CR13" s="185"/>
      <c r="CS13" s="169"/>
      <c r="CT13" s="150"/>
      <c r="CU13" s="187"/>
      <c r="CV13" s="181"/>
      <c r="CW13" s="182"/>
      <c r="CX13" s="182"/>
      <c r="CY13" s="182"/>
      <c r="CZ13" s="183"/>
      <c r="DA13" s="185"/>
      <c r="DB13" s="169"/>
      <c r="DC13" s="150"/>
      <c r="DD13" s="187"/>
    </row>
    <row r="14" spans="1:108" x14ac:dyDescent="0.25">
      <c r="A14" s="123"/>
      <c r="B14" s="154"/>
      <c r="C14" s="164">
        <f>+Compras!$E$5</f>
        <v>0</v>
      </c>
      <c r="D14" s="151"/>
      <c r="E14" s="152"/>
      <c r="F14" s="174">
        <f>+(C14*D14)</f>
        <v>0</v>
      </c>
      <c r="G14" s="191">
        <f>+$G$13*D14</f>
        <v>0</v>
      </c>
      <c r="H14" s="158">
        <f>+C14*G14</f>
        <v>0</v>
      </c>
      <c r="I14" s="186"/>
      <c r="K14" s="154"/>
      <c r="L14" s="164">
        <f>+Compras!$P$5</f>
        <v>0</v>
      </c>
      <c r="M14" s="151"/>
      <c r="N14" s="152"/>
      <c r="O14" s="174">
        <f>+(L14*M14)</f>
        <v>0</v>
      </c>
      <c r="P14" s="191">
        <f>+$P$13*M14</f>
        <v>0</v>
      </c>
      <c r="Q14" s="158">
        <f>+L14*P14</f>
        <v>0</v>
      </c>
      <c r="R14" s="186"/>
      <c r="T14" s="154"/>
      <c r="U14" s="164">
        <f>+Compras!$AA$5</f>
        <v>0</v>
      </c>
      <c r="V14" s="151"/>
      <c r="W14" s="152"/>
      <c r="X14" s="174">
        <f>+(U14*V14)</f>
        <v>0</v>
      </c>
      <c r="Y14" s="191">
        <f>+$Y$13*V14</f>
        <v>0</v>
      </c>
      <c r="Z14" s="158">
        <f>+U14*Y14</f>
        <v>0</v>
      </c>
      <c r="AA14" s="186"/>
      <c r="AC14" s="154"/>
      <c r="AD14" s="164">
        <f>+Compras!$AL$5</f>
        <v>0</v>
      </c>
      <c r="AE14" s="151"/>
      <c r="AF14" s="152"/>
      <c r="AG14" s="174">
        <f>+(AD14*AE14)</f>
        <v>0</v>
      </c>
      <c r="AH14" s="191">
        <f>+$AH$13*AE14</f>
        <v>0</v>
      </c>
      <c r="AI14" s="158">
        <f>+AD14*AH14</f>
        <v>0</v>
      </c>
      <c r="AJ14" s="186"/>
      <c r="AL14" s="154"/>
      <c r="AM14" s="164">
        <f>+Compras!$AW$5</f>
        <v>0</v>
      </c>
      <c r="AN14" s="151"/>
      <c r="AO14" s="152"/>
      <c r="AP14" s="174">
        <f>+(AM14*AN14)</f>
        <v>0</v>
      </c>
      <c r="AQ14" s="191">
        <f>+$AQ$13*AN14</f>
        <v>0</v>
      </c>
      <c r="AR14" s="158">
        <f>+AM14*AQ14</f>
        <v>0</v>
      </c>
      <c r="AS14" s="186"/>
      <c r="AU14" s="154"/>
      <c r="AV14" s="164">
        <f>+Compras!$BH$5</f>
        <v>0</v>
      </c>
      <c r="AW14" s="151"/>
      <c r="AX14" s="152"/>
      <c r="AY14" s="174">
        <f>+(AV14*AW14)</f>
        <v>0</v>
      </c>
      <c r="AZ14" s="191">
        <f>+$AZ$13*AW14</f>
        <v>0</v>
      </c>
      <c r="BA14" s="158">
        <f>+AV14*AZ14</f>
        <v>0</v>
      </c>
      <c r="BB14" s="186"/>
      <c r="BD14" s="154"/>
      <c r="BE14" s="164">
        <f>+Compras!$BS$5</f>
        <v>0</v>
      </c>
      <c r="BF14" s="151"/>
      <c r="BG14" s="152"/>
      <c r="BH14" s="174">
        <f>+(BE14*BF14)</f>
        <v>0</v>
      </c>
      <c r="BI14" s="191">
        <f>+$BI$13*BF14</f>
        <v>0</v>
      </c>
      <c r="BJ14" s="158">
        <f>+BE14*BI14</f>
        <v>0</v>
      </c>
      <c r="BK14" s="186"/>
      <c r="BM14" s="154"/>
      <c r="BN14" s="164">
        <f>+Compras!$CD$5</f>
        <v>0</v>
      </c>
      <c r="BO14" s="151"/>
      <c r="BP14" s="152"/>
      <c r="BQ14" s="174">
        <f>+(BN14*BO14)</f>
        <v>0</v>
      </c>
      <c r="BR14" s="191">
        <f>+$BR$13*BO14</f>
        <v>0</v>
      </c>
      <c r="BS14" s="158">
        <f>+BN14*BR14</f>
        <v>0</v>
      </c>
      <c r="BT14" s="186"/>
      <c r="BV14" s="154"/>
      <c r="BW14" s="164">
        <f>+Compras!$CO$5</f>
        <v>0</v>
      </c>
      <c r="BX14" s="151"/>
      <c r="BY14" s="152"/>
      <c r="BZ14" s="174">
        <f>+(BW14*BX14)</f>
        <v>0</v>
      </c>
      <c r="CA14" s="191">
        <f>+$CA$13*BX14</f>
        <v>0</v>
      </c>
      <c r="CB14" s="158">
        <f>+BW14*CA14</f>
        <v>0</v>
      </c>
      <c r="CC14" s="186"/>
      <c r="CE14" s="154"/>
      <c r="CF14" s="164">
        <f>+Compras!$CZ$5</f>
        <v>0</v>
      </c>
      <c r="CG14" s="151"/>
      <c r="CH14" s="152"/>
      <c r="CI14" s="174">
        <f>+(CF14*CG14)</f>
        <v>0</v>
      </c>
      <c r="CJ14" s="191">
        <f>+$CJ$13*CG14</f>
        <v>0</v>
      </c>
      <c r="CK14" s="158">
        <f>+CF14*CJ14</f>
        <v>0</v>
      </c>
      <c r="CL14" s="186"/>
      <c r="CN14" s="154"/>
      <c r="CO14" s="164">
        <f>+Compras!$DK$5</f>
        <v>0</v>
      </c>
      <c r="CP14" s="151"/>
      <c r="CQ14" s="152"/>
      <c r="CR14" s="174">
        <f>+(CO14*CP14)</f>
        <v>0</v>
      </c>
      <c r="CS14" s="191">
        <f>+$CS$13*CP14</f>
        <v>0</v>
      </c>
      <c r="CT14" s="158">
        <f>+CO14*CS14</f>
        <v>0</v>
      </c>
      <c r="CU14" s="186"/>
      <c r="CW14" s="154"/>
      <c r="CX14" s="164">
        <f>+Compras!$DV$5</f>
        <v>0</v>
      </c>
      <c r="CY14" s="151"/>
      <c r="CZ14" s="152"/>
      <c r="DA14" s="174">
        <f>+(CX14*CY14)</f>
        <v>0</v>
      </c>
      <c r="DB14" s="191">
        <f>+$DB$13*CY14</f>
        <v>0</v>
      </c>
      <c r="DC14" s="158">
        <f>+CX14*DB14</f>
        <v>0</v>
      </c>
      <c r="DD14" s="186"/>
    </row>
    <row r="15" spans="1:108" x14ac:dyDescent="0.25">
      <c r="A15" s="153"/>
      <c r="B15" s="154"/>
      <c r="C15" s="159">
        <f>+Compras!$E$14</f>
        <v>0</v>
      </c>
      <c r="D15" s="154"/>
      <c r="E15" s="155"/>
      <c r="F15" s="158">
        <f t="shared" ref="F15:F16" si="48">+(C15*D15)</f>
        <v>0</v>
      </c>
      <c r="G15" s="191">
        <f t="shared" ref="G15:G16" si="49">+$G$13*D15</f>
        <v>0</v>
      </c>
      <c r="H15" s="158">
        <f>+C15*G15</f>
        <v>0</v>
      </c>
      <c r="I15" s="186"/>
      <c r="J15" s="153"/>
      <c r="K15" s="154"/>
      <c r="L15" s="159">
        <f>+Compras!$P$14</f>
        <v>0</v>
      </c>
      <c r="M15" s="154"/>
      <c r="N15" s="155"/>
      <c r="O15" s="158">
        <f t="shared" ref="O15" si="50">+(L15*M15)</f>
        <v>0</v>
      </c>
      <c r="P15" s="191">
        <f>+$P$13*M15</f>
        <v>0</v>
      </c>
      <c r="Q15" s="158">
        <f>+L15*P15</f>
        <v>0</v>
      </c>
      <c r="R15" s="186"/>
      <c r="S15" s="153"/>
      <c r="T15" s="154"/>
      <c r="U15" s="159">
        <f>+Compras!$AA$14</f>
        <v>0</v>
      </c>
      <c r="V15" s="154"/>
      <c r="W15" s="155"/>
      <c r="X15" s="158">
        <f t="shared" ref="X15" si="51">+(U15*V15)</f>
        <v>0</v>
      </c>
      <c r="Y15" s="191">
        <f t="shared" ref="Y15:Y16" si="52">+$Y$13*V15</f>
        <v>0</v>
      </c>
      <c r="Z15" s="158">
        <f>+U15*Y15</f>
        <v>0</v>
      </c>
      <c r="AA15" s="186"/>
      <c r="AB15" s="153"/>
      <c r="AC15" s="154"/>
      <c r="AD15" s="159">
        <f>+Compras!$AL$14</f>
        <v>0</v>
      </c>
      <c r="AE15" s="154"/>
      <c r="AF15" s="155"/>
      <c r="AG15" s="158">
        <f t="shared" ref="AG15" si="53">+(AD15*AE15)</f>
        <v>0</v>
      </c>
      <c r="AH15" s="191">
        <f t="shared" ref="AH15:AH16" si="54">+$AH$13*AE15</f>
        <v>0</v>
      </c>
      <c r="AI15" s="158">
        <f>+AD15*AH15</f>
        <v>0</v>
      </c>
      <c r="AJ15" s="186"/>
      <c r="AK15" s="153"/>
      <c r="AL15" s="154"/>
      <c r="AM15" s="159">
        <f>+Compras!$AW$14</f>
        <v>0</v>
      </c>
      <c r="AN15" s="154"/>
      <c r="AO15" s="155"/>
      <c r="AP15" s="158">
        <f t="shared" ref="AP15" si="55">+(AM15*AN15)</f>
        <v>0</v>
      </c>
      <c r="AQ15" s="191">
        <f t="shared" ref="AQ15:AQ16" si="56">+$AQ$13*AN15</f>
        <v>0</v>
      </c>
      <c r="AR15" s="158">
        <f>+AM15*AQ15</f>
        <v>0</v>
      </c>
      <c r="AS15" s="186"/>
      <c r="AT15" s="153"/>
      <c r="AU15" s="154"/>
      <c r="AV15" s="159">
        <f>+Compras!$BH$14</f>
        <v>0</v>
      </c>
      <c r="AW15" s="154"/>
      <c r="AX15" s="155"/>
      <c r="AY15" s="158">
        <f t="shared" ref="AY15" si="57">+(AV15*AW15)</f>
        <v>0</v>
      </c>
      <c r="AZ15" s="191">
        <f t="shared" ref="AZ15:AZ16" si="58">+$AZ$13*AW15</f>
        <v>0</v>
      </c>
      <c r="BA15" s="158">
        <f>+AV15*AZ15</f>
        <v>0</v>
      </c>
      <c r="BB15" s="186"/>
      <c r="BC15" s="153"/>
      <c r="BD15" s="154"/>
      <c r="BE15" s="159">
        <f>+Compras!$BS$14</f>
        <v>0</v>
      </c>
      <c r="BF15" s="154"/>
      <c r="BG15" s="155"/>
      <c r="BH15" s="158">
        <f t="shared" ref="BH15" si="59">+(BE15*BF15)</f>
        <v>0</v>
      </c>
      <c r="BI15" s="191">
        <f t="shared" ref="BI15:BI16" si="60">+$BI$13*BF15</f>
        <v>0</v>
      </c>
      <c r="BJ15" s="158">
        <f>+BE15*BI15</f>
        <v>0</v>
      </c>
      <c r="BK15" s="186"/>
      <c r="BL15" s="153"/>
      <c r="BM15" s="154"/>
      <c r="BN15" s="159">
        <f>+Compras!$CD$14</f>
        <v>0</v>
      </c>
      <c r="BO15" s="154"/>
      <c r="BP15" s="155"/>
      <c r="BQ15" s="158">
        <f t="shared" ref="BQ15" si="61">+(BN15*BO15)</f>
        <v>0</v>
      </c>
      <c r="BR15" s="191">
        <f t="shared" ref="BR15:BR16" si="62">+$BR$13*BO15</f>
        <v>0</v>
      </c>
      <c r="BS15" s="158">
        <f>+BN15*BR15</f>
        <v>0</v>
      </c>
      <c r="BT15" s="186"/>
      <c r="BU15" s="153"/>
      <c r="BV15" s="154"/>
      <c r="BW15" s="159">
        <f>+Compras!$CO$14</f>
        <v>0</v>
      </c>
      <c r="BX15" s="154"/>
      <c r="BY15" s="155"/>
      <c r="BZ15" s="158">
        <f t="shared" ref="BZ15" si="63">+(BW15*BX15)</f>
        <v>0</v>
      </c>
      <c r="CA15" s="191">
        <f t="shared" ref="CA15:CA16" si="64">+$CA$13*BX15</f>
        <v>0</v>
      </c>
      <c r="CB15" s="158">
        <f>+BW15*CA15</f>
        <v>0</v>
      </c>
      <c r="CC15" s="186"/>
      <c r="CD15" s="153"/>
      <c r="CE15" s="154"/>
      <c r="CF15" s="159">
        <f>+Compras!$CZ$14</f>
        <v>0</v>
      </c>
      <c r="CG15" s="154"/>
      <c r="CH15" s="155"/>
      <c r="CI15" s="158">
        <f t="shared" ref="CI15" si="65">+(CF15*CG15)</f>
        <v>0</v>
      </c>
      <c r="CJ15" s="191">
        <f t="shared" ref="CJ15:CJ16" si="66">+$CJ$13*CG15</f>
        <v>0</v>
      </c>
      <c r="CK15" s="158">
        <f>+CF15*CJ15</f>
        <v>0</v>
      </c>
      <c r="CL15" s="186"/>
      <c r="CM15" s="153"/>
      <c r="CN15" s="154"/>
      <c r="CO15" s="159">
        <f>+Compras!$DK$14</f>
        <v>0</v>
      </c>
      <c r="CP15" s="154"/>
      <c r="CQ15" s="155"/>
      <c r="CR15" s="158">
        <f t="shared" ref="CR15" si="67">+(CO15*CP15)</f>
        <v>0</v>
      </c>
      <c r="CS15" s="191">
        <f t="shared" ref="CS15:CS16" si="68">+$CS$13*CP15</f>
        <v>0</v>
      </c>
      <c r="CT15" s="158">
        <f>+CO15*CS15</f>
        <v>0</v>
      </c>
      <c r="CU15" s="186"/>
      <c r="CV15" s="153"/>
      <c r="CW15" s="154"/>
      <c r="CX15" s="159">
        <f>+Compras!$DV$14</f>
        <v>0</v>
      </c>
      <c r="CY15" s="154"/>
      <c r="CZ15" s="155"/>
      <c r="DA15" s="158">
        <f t="shared" ref="DA15" si="69">+(CX15*CY15)</f>
        <v>0</v>
      </c>
      <c r="DB15" s="191">
        <f t="shared" ref="DB15:DB16" si="70">+$DB$13*CY15</f>
        <v>0</v>
      </c>
      <c r="DC15" s="158">
        <f t="shared" ref="DC15" si="71">+CX15*DB15</f>
        <v>0</v>
      </c>
      <c r="DD15" s="186"/>
    </row>
    <row r="16" spans="1:108" x14ac:dyDescent="0.25">
      <c r="A16" s="153"/>
      <c r="B16" s="154"/>
      <c r="C16" s="159">
        <f>+Compras!$E$9</f>
        <v>0</v>
      </c>
      <c r="D16" s="154"/>
      <c r="E16" s="155"/>
      <c r="F16" s="158">
        <f t="shared" si="48"/>
        <v>0</v>
      </c>
      <c r="G16" s="191">
        <f t="shared" si="49"/>
        <v>0</v>
      </c>
      <c r="H16" s="158">
        <f>+C16*G16</f>
        <v>0</v>
      </c>
      <c r="I16" s="186"/>
      <c r="J16" s="153"/>
      <c r="K16" s="154"/>
      <c r="L16" s="159">
        <f>+Compras!$P$9</f>
        <v>0</v>
      </c>
      <c r="M16" s="154"/>
      <c r="N16" s="155"/>
      <c r="O16" s="158">
        <f>+(L16*M16)</f>
        <v>0</v>
      </c>
      <c r="P16" s="191">
        <f>+$P$13*M16</f>
        <v>0</v>
      </c>
      <c r="Q16" s="158">
        <f>+L16*P16</f>
        <v>0</v>
      </c>
      <c r="R16" s="186"/>
      <c r="S16" s="153"/>
      <c r="T16" s="154"/>
      <c r="U16" s="159">
        <f>+Compras!$AA$9</f>
        <v>0</v>
      </c>
      <c r="V16" s="154"/>
      <c r="W16" s="155"/>
      <c r="X16" s="158">
        <f>+(U16*V16)</f>
        <v>0</v>
      </c>
      <c r="Y16" s="191">
        <f t="shared" si="52"/>
        <v>0</v>
      </c>
      <c r="Z16" s="158">
        <f>+U16*Y16</f>
        <v>0</v>
      </c>
      <c r="AA16" s="186"/>
      <c r="AB16" s="153"/>
      <c r="AC16" s="154"/>
      <c r="AD16" s="159">
        <f>+Compras!$AL$9</f>
        <v>0</v>
      </c>
      <c r="AE16" s="154"/>
      <c r="AF16" s="155"/>
      <c r="AG16" s="158">
        <f>+(AD16*AE16)</f>
        <v>0</v>
      </c>
      <c r="AH16" s="191">
        <f t="shared" si="54"/>
        <v>0</v>
      </c>
      <c r="AI16" s="158">
        <f>+AD16*AH16</f>
        <v>0</v>
      </c>
      <c r="AJ16" s="186"/>
      <c r="AK16" s="153"/>
      <c r="AL16" s="154"/>
      <c r="AM16" s="159">
        <f>+Compras!$AW$9</f>
        <v>0</v>
      </c>
      <c r="AN16" s="154"/>
      <c r="AO16" s="155"/>
      <c r="AP16" s="158">
        <f>+(AM16*AN16)</f>
        <v>0</v>
      </c>
      <c r="AQ16" s="191">
        <f t="shared" si="56"/>
        <v>0</v>
      </c>
      <c r="AR16" s="158">
        <f>+AM16*AQ16</f>
        <v>0</v>
      </c>
      <c r="AS16" s="186"/>
      <c r="AT16" s="153"/>
      <c r="AU16" s="154"/>
      <c r="AV16" s="159">
        <f>+Compras!$BH$9</f>
        <v>0</v>
      </c>
      <c r="AW16" s="154"/>
      <c r="AX16" s="155"/>
      <c r="AY16" s="158">
        <f>+(AV16*AW16)</f>
        <v>0</v>
      </c>
      <c r="AZ16" s="191">
        <f t="shared" si="58"/>
        <v>0</v>
      </c>
      <c r="BA16" s="158">
        <f>+AV16*AZ16</f>
        <v>0</v>
      </c>
      <c r="BB16" s="186"/>
      <c r="BC16" s="153"/>
      <c r="BD16" s="154"/>
      <c r="BE16" s="159">
        <f>+Compras!$BS$9</f>
        <v>0</v>
      </c>
      <c r="BF16" s="154"/>
      <c r="BG16" s="155"/>
      <c r="BH16" s="158">
        <f>+(BE16*BF16)</f>
        <v>0</v>
      </c>
      <c r="BI16" s="191">
        <f t="shared" si="60"/>
        <v>0</v>
      </c>
      <c r="BJ16" s="158">
        <f>+BE16*BI16</f>
        <v>0</v>
      </c>
      <c r="BK16" s="186"/>
      <c r="BL16" s="153"/>
      <c r="BM16" s="154"/>
      <c r="BN16" s="159">
        <f>+Compras!$CD$9</f>
        <v>0</v>
      </c>
      <c r="BO16" s="154"/>
      <c r="BP16" s="155"/>
      <c r="BQ16" s="158">
        <f>+(BN16*BO16)</f>
        <v>0</v>
      </c>
      <c r="BR16" s="191">
        <f t="shared" si="62"/>
        <v>0</v>
      </c>
      <c r="BS16" s="158">
        <f>+BN16*BR16</f>
        <v>0</v>
      </c>
      <c r="BT16" s="186"/>
      <c r="BU16" s="153"/>
      <c r="BV16" s="154"/>
      <c r="BW16" s="159">
        <f>+Compras!$CO$9</f>
        <v>0</v>
      </c>
      <c r="BX16" s="154"/>
      <c r="BY16" s="155"/>
      <c r="BZ16" s="158">
        <f>+(BW16*BX16)</f>
        <v>0</v>
      </c>
      <c r="CA16" s="191">
        <f t="shared" si="64"/>
        <v>0</v>
      </c>
      <c r="CB16" s="158">
        <f>+BW16*CA16</f>
        <v>0</v>
      </c>
      <c r="CC16" s="186"/>
      <c r="CD16" s="153"/>
      <c r="CE16" s="154"/>
      <c r="CF16" s="159">
        <f>+Compras!$CZ$9</f>
        <v>0</v>
      </c>
      <c r="CG16" s="154"/>
      <c r="CH16" s="155"/>
      <c r="CI16" s="158">
        <f>+(CF16*CG16)</f>
        <v>0</v>
      </c>
      <c r="CJ16" s="191">
        <f t="shared" si="66"/>
        <v>0</v>
      </c>
      <c r="CK16" s="158">
        <f>+CF16*CJ16</f>
        <v>0</v>
      </c>
      <c r="CL16" s="186"/>
      <c r="CM16" s="153"/>
      <c r="CN16" s="154"/>
      <c r="CO16" s="159">
        <f>+Compras!$DK$9</f>
        <v>0</v>
      </c>
      <c r="CP16" s="154"/>
      <c r="CQ16" s="155"/>
      <c r="CR16" s="158">
        <f>+(CO16*CP16)</f>
        <v>0</v>
      </c>
      <c r="CS16" s="191">
        <f t="shared" si="68"/>
        <v>0</v>
      </c>
      <c r="CT16" s="158">
        <f>+CO16*CS16</f>
        <v>0</v>
      </c>
      <c r="CU16" s="186"/>
      <c r="CV16" s="153"/>
      <c r="CW16" s="154"/>
      <c r="CX16" s="159">
        <f>+Compras!$DV$9</f>
        <v>0</v>
      </c>
      <c r="CY16" s="154"/>
      <c r="CZ16" s="155"/>
      <c r="DA16" s="158">
        <f>+(CX16*CY16)</f>
        <v>0</v>
      </c>
      <c r="DB16" s="191">
        <f t="shared" si="70"/>
        <v>0</v>
      </c>
      <c r="DC16" s="158">
        <f>+CX16*DB16</f>
        <v>0</v>
      </c>
      <c r="DD16" s="186"/>
    </row>
    <row r="17" spans="1:108" ht="15.75" thickBot="1" x14ac:dyDescent="0.3">
      <c r="A17" s="153"/>
      <c r="B17" s="156"/>
      <c r="C17" s="156"/>
      <c r="D17" s="156"/>
      <c r="E17" s="157"/>
      <c r="F17" s="177">
        <f>SUM(F14:F16)</f>
        <v>0</v>
      </c>
      <c r="G17" s="170"/>
      <c r="H17" s="159">
        <f>SUM(H14:H16)</f>
        <v>0</v>
      </c>
      <c r="I17" s="186"/>
      <c r="J17" s="153"/>
      <c r="K17" s="156"/>
      <c r="L17" s="156"/>
      <c r="M17" s="156"/>
      <c r="N17" s="157"/>
      <c r="O17" s="177">
        <f>SUM(O14:O16)</f>
        <v>0</v>
      </c>
      <c r="P17" s="170"/>
      <c r="Q17" s="159">
        <f>SUM(Q14:Q16)</f>
        <v>0</v>
      </c>
      <c r="R17" s="186"/>
      <c r="S17" s="153"/>
      <c r="T17" s="156"/>
      <c r="U17" s="156"/>
      <c r="V17" s="156"/>
      <c r="W17" s="157"/>
      <c r="X17" s="177">
        <f>SUM(X14:X16)</f>
        <v>0</v>
      </c>
      <c r="Y17" s="170"/>
      <c r="Z17" s="159">
        <f>SUM(Z14:Z16)</f>
        <v>0</v>
      </c>
      <c r="AA17" s="186"/>
      <c r="AB17" s="153"/>
      <c r="AC17" s="156"/>
      <c r="AD17" s="156"/>
      <c r="AE17" s="156"/>
      <c r="AF17" s="157"/>
      <c r="AG17" s="177">
        <f>SUM(AG14:AG16)</f>
        <v>0</v>
      </c>
      <c r="AH17" s="170"/>
      <c r="AI17" s="159">
        <f>SUM(AI14:AI16)</f>
        <v>0</v>
      </c>
      <c r="AJ17" s="186"/>
      <c r="AK17" s="153"/>
      <c r="AL17" s="156"/>
      <c r="AM17" s="156"/>
      <c r="AN17" s="156"/>
      <c r="AO17" s="157"/>
      <c r="AP17" s="177">
        <f>SUM(AP14:AP16)</f>
        <v>0</v>
      </c>
      <c r="AQ17" s="170"/>
      <c r="AR17" s="159">
        <f>SUM(AR14:AR16)</f>
        <v>0</v>
      </c>
      <c r="AS17" s="186"/>
      <c r="AT17" s="153"/>
      <c r="AU17" s="156"/>
      <c r="AV17" s="156"/>
      <c r="AW17" s="156"/>
      <c r="AX17" s="157"/>
      <c r="AY17" s="177">
        <f>SUM(AY14:AY16)</f>
        <v>0</v>
      </c>
      <c r="AZ17" s="170"/>
      <c r="BA17" s="159">
        <f>SUM(BA14:BA16)</f>
        <v>0</v>
      </c>
      <c r="BB17" s="186"/>
      <c r="BC17" s="153"/>
      <c r="BD17" s="156"/>
      <c r="BE17" s="156"/>
      <c r="BF17" s="156"/>
      <c r="BG17" s="157"/>
      <c r="BH17" s="177">
        <f>SUM(BH14:BH16)</f>
        <v>0</v>
      </c>
      <c r="BI17" s="170"/>
      <c r="BJ17" s="159">
        <f>SUM(BJ14:BJ16)</f>
        <v>0</v>
      </c>
      <c r="BK17" s="186"/>
      <c r="BL17" s="153"/>
      <c r="BM17" s="156"/>
      <c r="BN17" s="156"/>
      <c r="BO17" s="156"/>
      <c r="BP17" s="157"/>
      <c r="BQ17" s="177">
        <f>SUM(BQ14:BQ16)</f>
        <v>0</v>
      </c>
      <c r="BR17" s="170"/>
      <c r="BS17" s="159">
        <f>SUM(BS14:BS16)</f>
        <v>0</v>
      </c>
      <c r="BT17" s="186"/>
      <c r="BU17" s="153"/>
      <c r="BV17" s="156"/>
      <c r="BW17" s="156"/>
      <c r="BX17" s="156"/>
      <c r="BY17" s="157"/>
      <c r="BZ17" s="177">
        <f>SUM(BZ14:BZ16)</f>
        <v>0</v>
      </c>
      <c r="CA17" s="170"/>
      <c r="CB17" s="159">
        <f>SUM(CB14:CB16)</f>
        <v>0</v>
      </c>
      <c r="CC17" s="186"/>
      <c r="CD17" s="153"/>
      <c r="CE17" s="156"/>
      <c r="CF17" s="156"/>
      <c r="CG17" s="156"/>
      <c r="CH17" s="157"/>
      <c r="CI17" s="177">
        <f>SUM(CI14:CI16)</f>
        <v>0</v>
      </c>
      <c r="CJ17" s="170"/>
      <c r="CK17" s="159">
        <f>SUM(CK14:CK16)</f>
        <v>0</v>
      </c>
      <c r="CL17" s="186"/>
      <c r="CM17" s="153"/>
      <c r="CN17" s="156"/>
      <c r="CO17" s="156"/>
      <c r="CP17" s="156"/>
      <c r="CQ17" s="157"/>
      <c r="CR17" s="177">
        <f>SUM(CR14:CR16)</f>
        <v>0</v>
      </c>
      <c r="CS17" s="170"/>
      <c r="CT17" s="159">
        <f>SUM(CT14:CT16)</f>
        <v>0</v>
      </c>
      <c r="CU17" s="186"/>
      <c r="CV17" s="153"/>
      <c r="CW17" s="156"/>
      <c r="CX17" s="156"/>
      <c r="CY17" s="156"/>
      <c r="CZ17" s="157"/>
      <c r="DA17" s="177">
        <f>SUM(DA14:DA16)</f>
        <v>0</v>
      </c>
      <c r="DB17" s="170"/>
      <c r="DC17" s="159">
        <f>SUM(DC14:DC16)</f>
        <v>0</v>
      </c>
      <c r="DD17" s="186"/>
    </row>
    <row r="18" spans="1:108" s="135" customFormat="1" ht="15.75" thickBot="1" x14ac:dyDescent="0.3">
      <c r="A18" s="181"/>
      <c r="B18" s="182"/>
      <c r="C18" s="182"/>
      <c r="D18" s="182"/>
      <c r="E18" s="183"/>
      <c r="F18" s="185"/>
      <c r="G18" s="169"/>
      <c r="H18" s="184"/>
      <c r="I18" s="187"/>
      <c r="J18" s="181"/>
      <c r="K18" s="182"/>
      <c r="L18" s="182"/>
      <c r="M18" s="182"/>
      <c r="N18" s="183"/>
      <c r="O18" s="185"/>
      <c r="P18" s="169"/>
      <c r="Q18" s="184"/>
      <c r="R18" s="187"/>
      <c r="S18" s="181"/>
      <c r="T18" s="182"/>
      <c r="U18" s="182"/>
      <c r="V18" s="182"/>
      <c r="W18" s="183"/>
      <c r="X18" s="185"/>
      <c r="Y18" s="169"/>
      <c r="Z18" s="184"/>
      <c r="AA18" s="187"/>
      <c r="AB18" s="181"/>
      <c r="AC18" s="182"/>
      <c r="AD18" s="182"/>
      <c r="AE18" s="182"/>
      <c r="AF18" s="183"/>
      <c r="AG18" s="185"/>
      <c r="AH18" s="169"/>
      <c r="AI18" s="184"/>
      <c r="AJ18" s="187"/>
      <c r="AK18" s="181"/>
      <c r="AL18" s="182"/>
      <c r="AM18" s="182"/>
      <c r="AN18" s="182"/>
      <c r="AO18" s="183"/>
      <c r="AP18" s="185"/>
      <c r="AQ18" s="169"/>
      <c r="AR18" s="184"/>
      <c r="AS18" s="187"/>
      <c r="AT18" s="181"/>
      <c r="AU18" s="182"/>
      <c r="AV18" s="182"/>
      <c r="AW18" s="182"/>
      <c r="AX18" s="183"/>
      <c r="AY18" s="185"/>
      <c r="AZ18" s="169"/>
      <c r="BA18" s="184"/>
      <c r="BB18" s="187"/>
      <c r="BC18" s="181"/>
      <c r="BD18" s="182"/>
      <c r="BE18" s="182"/>
      <c r="BF18" s="182"/>
      <c r="BG18" s="183"/>
      <c r="BH18" s="185"/>
      <c r="BI18" s="169"/>
      <c r="BJ18" s="184"/>
      <c r="BK18" s="187"/>
      <c r="BL18" s="181"/>
      <c r="BM18" s="182"/>
      <c r="BN18" s="182"/>
      <c r="BO18" s="182"/>
      <c r="BP18" s="183"/>
      <c r="BQ18" s="185"/>
      <c r="BR18" s="169"/>
      <c r="BS18" s="184"/>
      <c r="BT18" s="187"/>
      <c r="BU18" s="181"/>
      <c r="BV18" s="182"/>
      <c r="BW18" s="182"/>
      <c r="BX18" s="182"/>
      <c r="BY18" s="183"/>
      <c r="BZ18" s="185"/>
      <c r="CA18" s="169"/>
      <c r="CB18" s="184"/>
      <c r="CC18" s="187"/>
      <c r="CD18" s="181"/>
      <c r="CE18" s="182"/>
      <c r="CF18" s="182"/>
      <c r="CG18" s="182"/>
      <c r="CH18" s="183"/>
      <c r="CI18" s="185"/>
      <c r="CJ18" s="169"/>
      <c r="CK18" s="184"/>
      <c r="CL18" s="187"/>
      <c r="CM18" s="181"/>
      <c r="CN18" s="182"/>
      <c r="CO18" s="182"/>
      <c r="CP18" s="182"/>
      <c r="CQ18" s="183"/>
      <c r="CR18" s="185"/>
      <c r="CS18" s="169"/>
      <c r="CT18" s="184"/>
      <c r="CU18" s="187"/>
      <c r="CV18" s="181"/>
      <c r="CW18" s="182"/>
      <c r="CX18" s="182"/>
      <c r="CY18" s="182"/>
      <c r="CZ18" s="183"/>
      <c r="DA18" s="185"/>
      <c r="DB18" s="169"/>
      <c r="DC18" s="184"/>
      <c r="DD18" s="187"/>
    </row>
    <row r="19" spans="1:108" x14ac:dyDescent="0.25">
      <c r="A19" s="153"/>
      <c r="B19" s="151"/>
      <c r="C19" s="164"/>
      <c r="D19" s="151"/>
      <c r="E19" s="152"/>
      <c r="F19" s="174">
        <f>+(C19*D19)</f>
        <v>0</v>
      </c>
      <c r="G19" s="191">
        <f>+$G$18*D19</f>
        <v>0</v>
      </c>
      <c r="H19" s="174">
        <f>+C19*G19</f>
        <v>0</v>
      </c>
      <c r="I19" s="186"/>
      <c r="J19" s="153"/>
      <c r="K19" s="151"/>
      <c r="L19" s="164"/>
      <c r="M19" s="151"/>
      <c r="N19" s="152"/>
      <c r="O19" s="174">
        <f>+(L19*M19)</f>
        <v>0</v>
      </c>
      <c r="P19" s="191">
        <f>+$P$18*M19</f>
        <v>0</v>
      </c>
      <c r="Q19" s="174">
        <f>+L19*P19</f>
        <v>0</v>
      </c>
      <c r="R19" s="186"/>
      <c r="S19" s="153"/>
      <c r="T19" s="151"/>
      <c r="U19" s="164"/>
      <c r="V19" s="151"/>
      <c r="W19" s="152"/>
      <c r="X19" s="174">
        <f>+(U19*V19)</f>
        <v>0</v>
      </c>
      <c r="Y19" s="191">
        <f>+$Y$18*V19</f>
        <v>0</v>
      </c>
      <c r="Z19" s="174">
        <f>+U19*Y19</f>
        <v>0</v>
      </c>
      <c r="AA19" s="186"/>
      <c r="AB19" s="153"/>
      <c r="AC19" s="151"/>
      <c r="AD19" s="164"/>
      <c r="AE19" s="151"/>
      <c r="AF19" s="152"/>
      <c r="AG19" s="174">
        <f>+(AD19*AE19)</f>
        <v>0</v>
      </c>
      <c r="AH19" s="191">
        <f>+$AH$18*AE19</f>
        <v>0</v>
      </c>
      <c r="AI19" s="174">
        <f>+AD19*AH19</f>
        <v>0</v>
      </c>
      <c r="AJ19" s="186"/>
      <c r="AK19" s="153"/>
      <c r="AL19" s="151"/>
      <c r="AM19" s="164"/>
      <c r="AN19" s="151"/>
      <c r="AO19" s="152"/>
      <c r="AP19" s="174">
        <f>+(AM19*AN19)</f>
        <v>0</v>
      </c>
      <c r="AQ19" s="191">
        <f>+$AQ$18*AN19</f>
        <v>0</v>
      </c>
      <c r="AR19" s="174">
        <f>+AM19*AQ19</f>
        <v>0</v>
      </c>
      <c r="AS19" s="186"/>
      <c r="AT19" s="153"/>
      <c r="AU19" s="151"/>
      <c r="AV19" s="164"/>
      <c r="AW19" s="151"/>
      <c r="AX19" s="152"/>
      <c r="AY19" s="174">
        <f>+(AV19*AW19)</f>
        <v>0</v>
      </c>
      <c r="AZ19" s="191">
        <f>+$AZ$18*AW19</f>
        <v>0</v>
      </c>
      <c r="BA19" s="174">
        <f>+AV19*AZ19</f>
        <v>0</v>
      </c>
      <c r="BB19" s="186"/>
      <c r="BC19" s="153"/>
      <c r="BD19" s="151"/>
      <c r="BE19" s="164"/>
      <c r="BF19" s="151"/>
      <c r="BG19" s="152"/>
      <c r="BH19" s="174">
        <f>+(BE19*BF19)</f>
        <v>0</v>
      </c>
      <c r="BI19" s="191">
        <f>+$BI$18*BF19</f>
        <v>0</v>
      </c>
      <c r="BJ19" s="174">
        <f>+BE19*BI19</f>
        <v>0</v>
      </c>
      <c r="BK19" s="186"/>
      <c r="BL19" s="153"/>
      <c r="BM19" s="151"/>
      <c r="BN19" s="164"/>
      <c r="BO19" s="151"/>
      <c r="BP19" s="152"/>
      <c r="BQ19" s="174">
        <f>+(BN19*BO19)</f>
        <v>0</v>
      </c>
      <c r="BR19" s="191">
        <f>+$BR$18*BO19</f>
        <v>0</v>
      </c>
      <c r="BS19" s="174">
        <f>+BN19*BR19</f>
        <v>0</v>
      </c>
      <c r="BT19" s="186"/>
      <c r="BU19" s="153"/>
      <c r="BV19" s="151"/>
      <c r="BW19" s="164"/>
      <c r="BX19" s="151"/>
      <c r="BY19" s="152"/>
      <c r="BZ19" s="174">
        <f>+(BW19*BX19)</f>
        <v>0</v>
      </c>
      <c r="CA19" s="191">
        <f>+$CA$18*BX19</f>
        <v>0</v>
      </c>
      <c r="CB19" s="174">
        <f>+BW19*CA19</f>
        <v>0</v>
      </c>
      <c r="CC19" s="186"/>
      <c r="CD19" s="153"/>
      <c r="CE19" s="151"/>
      <c r="CF19" s="164"/>
      <c r="CG19" s="151"/>
      <c r="CH19" s="152"/>
      <c r="CI19" s="174">
        <f>+(CF19*CG19)</f>
        <v>0</v>
      </c>
      <c r="CJ19" s="191">
        <f>+$CJ$18*CG19</f>
        <v>0</v>
      </c>
      <c r="CK19" s="174">
        <f>+CF19*CJ19</f>
        <v>0</v>
      </c>
      <c r="CL19" s="186"/>
      <c r="CM19" s="153"/>
      <c r="CN19" s="151"/>
      <c r="CO19" s="164"/>
      <c r="CP19" s="151"/>
      <c r="CQ19" s="152"/>
      <c r="CR19" s="174">
        <f>+(CO19*CP19)</f>
        <v>0</v>
      </c>
      <c r="CS19" s="191">
        <f>+$CS$18*CP19</f>
        <v>0</v>
      </c>
      <c r="CT19" s="174">
        <f>+CO19*CS19</f>
        <v>0</v>
      </c>
      <c r="CU19" s="186"/>
      <c r="CV19" s="153"/>
      <c r="CW19" s="151"/>
      <c r="CX19" s="164"/>
      <c r="CY19" s="151"/>
      <c r="CZ19" s="152"/>
      <c r="DA19" s="174">
        <f>+(CX19*CY19)</f>
        <v>0</v>
      </c>
      <c r="DB19" s="191">
        <f>+$DB$18*CY19</f>
        <v>0</v>
      </c>
      <c r="DC19" s="174">
        <f>+CX19*DB19</f>
        <v>0</v>
      </c>
      <c r="DD19" s="186"/>
    </row>
    <row r="20" spans="1:108" x14ac:dyDescent="0.25">
      <c r="A20" s="153"/>
      <c r="B20" s="154"/>
      <c r="C20" s="159"/>
      <c r="D20" s="154"/>
      <c r="E20" s="155"/>
      <c r="F20" s="158">
        <f t="shared" ref="F20:F21" si="72">+(C20*D20)</f>
        <v>0</v>
      </c>
      <c r="G20" s="191">
        <f t="shared" ref="G20:G21" si="73">+$G$18*D20</f>
        <v>0</v>
      </c>
      <c r="H20" s="158">
        <f>+C20*G20</f>
        <v>0</v>
      </c>
      <c r="I20" s="186"/>
      <c r="J20" s="153"/>
      <c r="K20" s="154"/>
      <c r="L20" s="159"/>
      <c r="M20" s="154"/>
      <c r="N20" s="155"/>
      <c r="O20" s="158">
        <f t="shared" ref="O20:O21" si="74">+(L20*M20)</f>
        <v>0</v>
      </c>
      <c r="P20" s="191">
        <f t="shared" ref="P20:P21" si="75">+$P$18*M20</f>
        <v>0</v>
      </c>
      <c r="Q20" s="158">
        <f>+L20*P20</f>
        <v>0</v>
      </c>
      <c r="R20" s="186"/>
      <c r="S20" s="153"/>
      <c r="T20" s="154"/>
      <c r="U20" s="159"/>
      <c r="V20" s="154"/>
      <c r="W20" s="155"/>
      <c r="X20" s="158">
        <f t="shared" ref="X20:X21" si="76">+(U20*V20)</f>
        <v>0</v>
      </c>
      <c r="Y20" s="191">
        <f>+$Y$18*V20</f>
        <v>0</v>
      </c>
      <c r="Z20" s="158">
        <f>+U20*Y20</f>
        <v>0</v>
      </c>
      <c r="AA20" s="186"/>
      <c r="AB20" s="153"/>
      <c r="AC20" s="154"/>
      <c r="AD20" s="159"/>
      <c r="AE20" s="154"/>
      <c r="AF20" s="155"/>
      <c r="AG20" s="158">
        <f t="shared" ref="AG20:AG21" si="77">+(AD20*AE20)</f>
        <v>0</v>
      </c>
      <c r="AH20" s="191">
        <f>+$AH$18*AE20</f>
        <v>0</v>
      </c>
      <c r="AI20" s="158">
        <f>+AD20*AH20</f>
        <v>0</v>
      </c>
      <c r="AJ20" s="186"/>
      <c r="AK20" s="153"/>
      <c r="AL20" s="154"/>
      <c r="AM20" s="159"/>
      <c r="AN20" s="154"/>
      <c r="AO20" s="155"/>
      <c r="AP20" s="158">
        <f t="shared" ref="AP20:AP21" si="78">+(AM20*AN20)</f>
        <v>0</v>
      </c>
      <c r="AQ20" s="191">
        <f>+$AQ$18*AN20</f>
        <v>0</v>
      </c>
      <c r="AR20" s="158">
        <f>+AM20*AQ20</f>
        <v>0</v>
      </c>
      <c r="AS20" s="186"/>
      <c r="AT20" s="153"/>
      <c r="AU20" s="154"/>
      <c r="AV20" s="159"/>
      <c r="AW20" s="154"/>
      <c r="AX20" s="155"/>
      <c r="AY20" s="158">
        <f t="shared" ref="AY20:AY21" si="79">+(AV20*AW20)</f>
        <v>0</v>
      </c>
      <c r="AZ20" s="191">
        <f>+$AZ$18*AW20</f>
        <v>0</v>
      </c>
      <c r="BA20" s="158">
        <f>+AV20*AZ20</f>
        <v>0</v>
      </c>
      <c r="BB20" s="186"/>
      <c r="BC20" s="153"/>
      <c r="BD20" s="154"/>
      <c r="BE20" s="159"/>
      <c r="BF20" s="154"/>
      <c r="BG20" s="155"/>
      <c r="BH20" s="158">
        <f t="shared" ref="BH20:BH21" si="80">+(BE20*BF20)</f>
        <v>0</v>
      </c>
      <c r="BI20" s="191">
        <f>+$BI$18*BF20</f>
        <v>0</v>
      </c>
      <c r="BJ20" s="158">
        <f>+BE20*BI20</f>
        <v>0</v>
      </c>
      <c r="BK20" s="186"/>
      <c r="BL20" s="153"/>
      <c r="BM20" s="154"/>
      <c r="BN20" s="159"/>
      <c r="BO20" s="154"/>
      <c r="BP20" s="155"/>
      <c r="BQ20" s="158">
        <f t="shared" ref="BQ20:BQ21" si="81">+(BN20*BO20)</f>
        <v>0</v>
      </c>
      <c r="BR20" s="191">
        <f>+$BR$18*BO20</f>
        <v>0</v>
      </c>
      <c r="BS20" s="158">
        <f>+BN20*BR20</f>
        <v>0</v>
      </c>
      <c r="BT20" s="186"/>
      <c r="BU20" s="153"/>
      <c r="BV20" s="154"/>
      <c r="BW20" s="159"/>
      <c r="BX20" s="154"/>
      <c r="BY20" s="155"/>
      <c r="BZ20" s="158">
        <f t="shared" ref="BZ20:BZ21" si="82">+(BW20*BX20)</f>
        <v>0</v>
      </c>
      <c r="CA20" s="191">
        <f>+$CA$18*BX20</f>
        <v>0</v>
      </c>
      <c r="CB20" s="158">
        <f>+BW20*CA20</f>
        <v>0</v>
      </c>
      <c r="CC20" s="186"/>
      <c r="CD20" s="153"/>
      <c r="CE20" s="154"/>
      <c r="CF20" s="159"/>
      <c r="CG20" s="154"/>
      <c r="CH20" s="155"/>
      <c r="CI20" s="158">
        <f t="shared" ref="CI20:CI21" si="83">+(CF20*CG20)</f>
        <v>0</v>
      </c>
      <c r="CJ20" s="191">
        <f t="shared" ref="CJ20:CJ21" si="84">+$CJ$18*CG20</f>
        <v>0</v>
      </c>
      <c r="CK20" s="158">
        <f>+CF20*CJ20</f>
        <v>0</v>
      </c>
      <c r="CL20" s="186"/>
      <c r="CM20" s="153"/>
      <c r="CN20" s="154"/>
      <c r="CO20" s="159"/>
      <c r="CP20" s="154"/>
      <c r="CQ20" s="155"/>
      <c r="CR20" s="158">
        <f t="shared" ref="CR20:CR21" si="85">+(CO20*CP20)</f>
        <v>0</v>
      </c>
      <c r="CS20" s="191">
        <f>+$CS$18*CP20</f>
        <v>0</v>
      </c>
      <c r="CT20" s="158">
        <f>+CO20*CS20</f>
        <v>0</v>
      </c>
      <c r="CU20" s="186"/>
      <c r="CV20" s="153"/>
      <c r="CW20" s="154"/>
      <c r="CX20" s="159"/>
      <c r="CY20" s="154"/>
      <c r="CZ20" s="155"/>
      <c r="DA20" s="158">
        <f t="shared" ref="DA20:DA21" si="86">+(CX20*CY20)</f>
        <v>0</v>
      </c>
      <c r="DB20" s="191">
        <f>+$DB$18*CY20</f>
        <v>0</v>
      </c>
      <c r="DC20" s="158">
        <f>+CX20*DB20</f>
        <v>0</v>
      </c>
      <c r="DD20" s="186"/>
    </row>
    <row r="21" spans="1:108" x14ac:dyDescent="0.25">
      <c r="A21" s="153"/>
      <c r="B21" s="154"/>
      <c r="C21" s="159"/>
      <c r="D21" s="154"/>
      <c r="E21" s="155"/>
      <c r="F21" s="158">
        <f t="shared" si="72"/>
        <v>0</v>
      </c>
      <c r="G21" s="191">
        <f t="shared" si="73"/>
        <v>0</v>
      </c>
      <c r="H21" s="158">
        <f>+C21*G21</f>
        <v>0</v>
      </c>
      <c r="I21" s="186"/>
      <c r="J21" s="153"/>
      <c r="K21" s="154"/>
      <c r="L21" s="159"/>
      <c r="M21" s="154"/>
      <c r="N21" s="155"/>
      <c r="O21" s="158">
        <f t="shared" si="74"/>
        <v>0</v>
      </c>
      <c r="P21" s="191">
        <f t="shared" si="75"/>
        <v>0</v>
      </c>
      <c r="Q21" s="158">
        <f>+L21*P21</f>
        <v>0</v>
      </c>
      <c r="R21" s="186"/>
      <c r="S21" s="153"/>
      <c r="T21" s="154"/>
      <c r="U21" s="159"/>
      <c r="V21" s="154"/>
      <c r="W21" s="155"/>
      <c r="X21" s="158">
        <f t="shared" si="76"/>
        <v>0</v>
      </c>
      <c r="Y21" s="191">
        <f>+$Y$18*V21</f>
        <v>0</v>
      </c>
      <c r="Z21" s="158">
        <f>+U21*Y21</f>
        <v>0</v>
      </c>
      <c r="AA21" s="186"/>
      <c r="AB21" s="153"/>
      <c r="AC21" s="154"/>
      <c r="AD21" s="159"/>
      <c r="AE21" s="154"/>
      <c r="AF21" s="155"/>
      <c r="AG21" s="158">
        <f t="shared" si="77"/>
        <v>0</v>
      </c>
      <c r="AH21" s="191">
        <f>+$AH$18*AE21</f>
        <v>0</v>
      </c>
      <c r="AI21" s="158">
        <f>+AD21*AH21</f>
        <v>0</v>
      </c>
      <c r="AJ21" s="186"/>
      <c r="AK21" s="153"/>
      <c r="AL21" s="154"/>
      <c r="AM21" s="159"/>
      <c r="AN21" s="154"/>
      <c r="AO21" s="155"/>
      <c r="AP21" s="158">
        <f t="shared" si="78"/>
        <v>0</v>
      </c>
      <c r="AQ21" s="191">
        <f>+$AQ$18*AN21</f>
        <v>0</v>
      </c>
      <c r="AR21" s="158">
        <f>+AM21*AQ21</f>
        <v>0</v>
      </c>
      <c r="AS21" s="186"/>
      <c r="AT21" s="153"/>
      <c r="AU21" s="154"/>
      <c r="AV21" s="159"/>
      <c r="AW21" s="154"/>
      <c r="AX21" s="155"/>
      <c r="AY21" s="158">
        <f t="shared" si="79"/>
        <v>0</v>
      </c>
      <c r="AZ21" s="191">
        <f>+$AZ$18*AW21</f>
        <v>0</v>
      </c>
      <c r="BA21" s="158">
        <f>+AV21*AZ21</f>
        <v>0</v>
      </c>
      <c r="BB21" s="186"/>
      <c r="BC21" s="153"/>
      <c r="BD21" s="154"/>
      <c r="BE21" s="159"/>
      <c r="BF21" s="154"/>
      <c r="BG21" s="155"/>
      <c r="BH21" s="158">
        <f t="shared" si="80"/>
        <v>0</v>
      </c>
      <c r="BI21" s="191">
        <f>+$BI$18*BF21</f>
        <v>0</v>
      </c>
      <c r="BJ21" s="158">
        <f>+BE21*BI21</f>
        <v>0</v>
      </c>
      <c r="BK21" s="186"/>
      <c r="BL21" s="153"/>
      <c r="BM21" s="154"/>
      <c r="BN21" s="159"/>
      <c r="BO21" s="154"/>
      <c r="BP21" s="155"/>
      <c r="BQ21" s="158">
        <f t="shared" si="81"/>
        <v>0</v>
      </c>
      <c r="BR21" s="191">
        <f>+$BR$18*BO21</f>
        <v>0</v>
      </c>
      <c r="BS21" s="158">
        <f>+BN21*BR21</f>
        <v>0</v>
      </c>
      <c r="BT21" s="186"/>
      <c r="BU21" s="153"/>
      <c r="BV21" s="154"/>
      <c r="BW21" s="159"/>
      <c r="BX21" s="154"/>
      <c r="BY21" s="155"/>
      <c r="BZ21" s="158">
        <f t="shared" si="82"/>
        <v>0</v>
      </c>
      <c r="CA21" s="191">
        <f>+$CA$18*BX21</f>
        <v>0</v>
      </c>
      <c r="CB21" s="158">
        <f>+BW21*CA21</f>
        <v>0</v>
      </c>
      <c r="CC21" s="186"/>
      <c r="CD21" s="153"/>
      <c r="CE21" s="154"/>
      <c r="CF21" s="159"/>
      <c r="CG21" s="154"/>
      <c r="CH21" s="155"/>
      <c r="CI21" s="158">
        <f t="shared" si="83"/>
        <v>0</v>
      </c>
      <c r="CJ21" s="191">
        <f t="shared" si="84"/>
        <v>0</v>
      </c>
      <c r="CK21" s="158">
        <f>+CF21*CJ21</f>
        <v>0</v>
      </c>
      <c r="CL21" s="186"/>
      <c r="CM21" s="153"/>
      <c r="CN21" s="154"/>
      <c r="CO21" s="159"/>
      <c r="CP21" s="154"/>
      <c r="CQ21" s="155"/>
      <c r="CR21" s="158">
        <f t="shared" si="85"/>
        <v>0</v>
      </c>
      <c r="CS21" s="191">
        <f>+$CS$18*CP21</f>
        <v>0</v>
      </c>
      <c r="CT21" s="158">
        <f>+CO21*CS21</f>
        <v>0</v>
      </c>
      <c r="CU21" s="186"/>
      <c r="CV21" s="153"/>
      <c r="CW21" s="154"/>
      <c r="CX21" s="159"/>
      <c r="CY21" s="154"/>
      <c r="CZ21" s="155"/>
      <c r="DA21" s="158">
        <f t="shared" si="86"/>
        <v>0</v>
      </c>
      <c r="DB21" s="191">
        <f>+$DB$18*CY21</f>
        <v>0</v>
      </c>
      <c r="DC21" s="158">
        <f>+CX21*DB21</f>
        <v>0</v>
      </c>
      <c r="DD21" s="186"/>
    </row>
    <row r="22" spans="1:108" ht="15.75" thickBot="1" x14ac:dyDescent="0.3">
      <c r="A22" s="153"/>
      <c r="B22" s="156"/>
      <c r="C22" s="165"/>
      <c r="D22" s="156"/>
      <c r="E22" s="157"/>
      <c r="F22" s="177">
        <f>SUM(F19:F21)</f>
        <v>0</v>
      </c>
      <c r="G22" s="170"/>
      <c r="H22" s="172">
        <f>SUM(H19:H21)</f>
        <v>0</v>
      </c>
      <c r="I22" s="186"/>
      <c r="J22" s="153"/>
      <c r="K22" s="156"/>
      <c r="L22" s="165"/>
      <c r="M22" s="156"/>
      <c r="N22" s="157"/>
      <c r="O22" s="176">
        <f>SUM(O19:O21)</f>
        <v>0</v>
      </c>
      <c r="P22" s="170"/>
      <c r="Q22" s="172">
        <f>SUM(Q19:Q21)</f>
        <v>0</v>
      </c>
      <c r="R22" s="186"/>
      <c r="S22" s="153"/>
      <c r="T22" s="156"/>
      <c r="U22" s="165"/>
      <c r="V22" s="156"/>
      <c r="W22" s="157"/>
      <c r="X22" s="176">
        <f>SUM(X19:X21)</f>
        <v>0</v>
      </c>
      <c r="Y22" s="170"/>
      <c r="Z22" s="172">
        <f>SUM(Z19:Z21)</f>
        <v>0</v>
      </c>
      <c r="AA22" s="186"/>
      <c r="AB22" s="153"/>
      <c r="AC22" s="156"/>
      <c r="AD22" s="165"/>
      <c r="AE22" s="156"/>
      <c r="AF22" s="157"/>
      <c r="AG22" s="176">
        <f>SUM(AG19:AG21)</f>
        <v>0</v>
      </c>
      <c r="AH22" s="170"/>
      <c r="AI22" s="172">
        <f>SUM(AI19:AI21)</f>
        <v>0</v>
      </c>
      <c r="AJ22" s="186"/>
      <c r="AK22" s="153"/>
      <c r="AL22" s="156"/>
      <c r="AM22" s="165"/>
      <c r="AN22" s="156"/>
      <c r="AO22" s="157"/>
      <c r="AP22" s="176">
        <f>SUM(AP19:AP21)</f>
        <v>0</v>
      </c>
      <c r="AQ22" s="170"/>
      <c r="AR22" s="172">
        <f>SUM(AR19:AR21)</f>
        <v>0</v>
      </c>
      <c r="AS22" s="186"/>
      <c r="AT22" s="153"/>
      <c r="AU22" s="156"/>
      <c r="AV22" s="165"/>
      <c r="AW22" s="156"/>
      <c r="AX22" s="157"/>
      <c r="AY22" s="176">
        <f>SUM(AY19:AY21)</f>
        <v>0</v>
      </c>
      <c r="AZ22" s="170"/>
      <c r="BA22" s="172">
        <f>SUM(BA19:BA21)</f>
        <v>0</v>
      </c>
      <c r="BB22" s="186"/>
      <c r="BC22" s="153"/>
      <c r="BD22" s="156"/>
      <c r="BE22" s="165"/>
      <c r="BF22" s="156"/>
      <c r="BG22" s="157"/>
      <c r="BH22" s="176">
        <f>SUM(BH19:BH21)</f>
        <v>0</v>
      </c>
      <c r="BI22" s="170"/>
      <c r="BJ22" s="172">
        <f>SUM(BJ19:BJ21)</f>
        <v>0</v>
      </c>
      <c r="BK22" s="186"/>
      <c r="BL22" s="153"/>
      <c r="BM22" s="156"/>
      <c r="BN22" s="165"/>
      <c r="BO22" s="156"/>
      <c r="BP22" s="157"/>
      <c r="BQ22" s="176">
        <f>SUM(BQ19:BQ21)</f>
        <v>0</v>
      </c>
      <c r="BR22" s="170"/>
      <c r="BS22" s="172">
        <f>SUM(BS19:BS21)</f>
        <v>0</v>
      </c>
      <c r="BT22" s="186"/>
      <c r="BU22" s="153"/>
      <c r="BV22" s="156"/>
      <c r="BW22" s="165"/>
      <c r="BX22" s="156"/>
      <c r="BY22" s="157"/>
      <c r="BZ22" s="176">
        <f>SUM(BZ19:BZ21)</f>
        <v>0</v>
      </c>
      <c r="CA22" s="170"/>
      <c r="CB22" s="172">
        <f>SUM(CB19:CB21)</f>
        <v>0</v>
      </c>
      <c r="CC22" s="186"/>
      <c r="CD22" s="153"/>
      <c r="CE22" s="156"/>
      <c r="CF22" s="165"/>
      <c r="CG22" s="156"/>
      <c r="CH22" s="157"/>
      <c r="CI22" s="176">
        <f>SUM(CI19:CI21)</f>
        <v>0</v>
      </c>
      <c r="CJ22" s="170"/>
      <c r="CK22" s="172">
        <f>SUM(CK19:CK21)</f>
        <v>0</v>
      </c>
      <c r="CL22" s="186"/>
      <c r="CM22" s="153"/>
      <c r="CN22" s="156"/>
      <c r="CO22" s="165"/>
      <c r="CP22" s="156"/>
      <c r="CQ22" s="157"/>
      <c r="CR22" s="176">
        <f>SUM(CR19:CR21)</f>
        <v>0</v>
      </c>
      <c r="CS22" s="170"/>
      <c r="CT22" s="172">
        <f>SUM(CT19:CT21)</f>
        <v>0</v>
      </c>
      <c r="CU22" s="186"/>
      <c r="CV22" s="153"/>
      <c r="CW22" s="156"/>
      <c r="CX22" s="165"/>
      <c r="CY22" s="156"/>
      <c r="CZ22" s="157"/>
      <c r="DA22" s="176">
        <f>SUM(DA19:DA21)</f>
        <v>0</v>
      </c>
      <c r="DB22" s="170"/>
      <c r="DC22" s="172">
        <f>SUM(DC19:DC21)</f>
        <v>0</v>
      </c>
      <c r="DD22" s="186"/>
    </row>
    <row r="23" spans="1:108" s="135" customFormat="1" ht="15.75" thickBot="1" x14ac:dyDescent="0.3">
      <c r="A23" s="181"/>
      <c r="B23" s="182"/>
      <c r="C23" s="182"/>
      <c r="D23" s="182"/>
      <c r="E23" s="183"/>
      <c r="F23" s="185"/>
      <c r="G23" s="169"/>
      <c r="H23" s="184"/>
      <c r="I23" s="187"/>
      <c r="J23" s="181"/>
      <c r="K23" s="182"/>
      <c r="L23" s="182"/>
      <c r="M23" s="182"/>
      <c r="N23" s="183"/>
      <c r="O23" s="185"/>
      <c r="P23" s="169"/>
      <c r="Q23" s="184"/>
      <c r="R23" s="187"/>
      <c r="S23" s="181"/>
      <c r="T23" s="182"/>
      <c r="U23" s="182"/>
      <c r="V23" s="182"/>
      <c r="W23" s="183"/>
      <c r="X23" s="185"/>
      <c r="Y23" s="169"/>
      <c r="Z23" s="184"/>
      <c r="AA23" s="187"/>
      <c r="AB23" s="181"/>
      <c r="AC23" s="182"/>
      <c r="AD23" s="182"/>
      <c r="AE23" s="182"/>
      <c r="AF23" s="183"/>
      <c r="AG23" s="185"/>
      <c r="AH23" s="169"/>
      <c r="AI23" s="184"/>
      <c r="AJ23" s="187"/>
      <c r="AK23" s="181"/>
      <c r="AL23" s="182"/>
      <c r="AM23" s="182"/>
      <c r="AN23" s="182"/>
      <c r="AO23" s="183"/>
      <c r="AP23" s="185"/>
      <c r="AQ23" s="169"/>
      <c r="AR23" s="184"/>
      <c r="AS23" s="187"/>
      <c r="AT23" s="181"/>
      <c r="AU23" s="182"/>
      <c r="AV23" s="182"/>
      <c r="AW23" s="182"/>
      <c r="AX23" s="183"/>
      <c r="AY23" s="185"/>
      <c r="AZ23" s="169"/>
      <c r="BA23" s="184"/>
      <c r="BB23" s="187"/>
      <c r="BC23" s="181"/>
      <c r="BD23" s="182"/>
      <c r="BE23" s="182"/>
      <c r="BF23" s="182"/>
      <c r="BG23" s="183"/>
      <c r="BH23" s="185"/>
      <c r="BI23" s="169"/>
      <c r="BJ23" s="184"/>
      <c r="BK23" s="187"/>
      <c r="BL23" s="181"/>
      <c r="BM23" s="182"/>
      <c r="BN23" s="182"/>
      <c r="BO23" s="182"/>
      <c r="BP23" s="183"/>
      <c r="BQ23" s="185"/>
      <c r="BR23" s="169"/>
      <c r="BS23" s="184"/>
      <c r="BT23" s="187"/>
      <c r="BU23" s="181"/>
      <c r="BV23" s="182"/>
      <c r="BW23" s="182"/>
      <c r="BX23" s="182"/>
      <c r="BY23" s="183"/>
      <c r="BZ23" s="185"/>
      <c r="CA23" s="169"/>
      <c r="CB23" s="184"/>
      <c r="CC23" s="187"/>
      <c r="CD23" s="181"/>
      <c r="CE23" s="182"/>
      <c r="CF23" s="182"/>
      <c r="CG23" s="182"/>
      <c r="CH23" s="183"/>
      <c r="CI23" s="185"/>
      <c r="CJ23" s="169"/>
      <c r="CK23" s="184"/>
      <c r="CL23" s="187"/>
      <c r="CM23" s="181"/>
      <c r="CN23" s="182"/>
      <c r="CO23" s="182"/>
      <c r="CP23" s="182"/>
      <c r="CQ23" s="183"/>
      <c r="CR23" s="185"/>
      <c r="CS23" s="169"/>
      <c r="CT23" s="184"/>
      <c r="CU23" s="187"/>
      <c r="CV23" s="181"/>
      <c r="CW23" s="182"/>
      <c r="CX23" s="182"/>
      <c r="CY23" s="182"/>
      <c r="CZ23" s="183"/>
      <c r="DA23" s="185"/>
      <c r="DB23" s="169"/>
      <c r="DC23" s="184"/>
      <c r="DD23" s="187"/>
    </row>
    <row r="24" spans="1:108" ht="15" customHeight="1" x14ac:dyDescent="0.25">
      <c r="A24" s="123"/>
      <c r="B24" s="151"/>
      <c r="C24" s="173"/>
      <c r="D24" s="151"/>
      <c r="E24" s="152"/>
      <c r="F24" s="174">
        <f>+(C24*D24)</f>
        <v>0</v>
      </c>
      <c r="G24" s="191">
        <f>+$G$23*D24</f>
        <v>0</v>
      </c>
      <c r="H24" s="174">
        <f>+C24*G24</f>
        <v>0</v>
      </c>
      <c r="I24" s="186"/>
      <c r="K24" s="151"/>
      <c r="L24" s="173"/>
      <c r="M24" s="151"/>
      <c r="N24" s="152"/>
      <c r="O24" s="174">
        <f>+(L24*M24)</f>
        <v>0</v>
      </c>
      <c r="P24" s="191">
        <f>+$P$23*M24</f>
        <v>0</v>
      </c>
      <c r="Q24" s="174">
        <f>+L24*P24</f>
        <v>0</v>
      </c>
      <c r="R24" s="186"/>
      <c r="T24" s="151"/>
      <c r="U24" s="173"/>
      <c r="V24" s="151"/>
      <c r="W24" s="152"/>
      <c r="X24" s="174">
        <f>+(U24*V24)</f>
        <v>0</v>
      </c>
      <c r="Y24" s="191">
        <f>+$Y$23*V24</f>
        <v>0</v>
      </c>
      <c r="Z24" s="174">
        <f>+U24*Y24</f>
        <v>0</v>
      </c>
      <c r="AA24" s="186"/>
      <c r="AC24" s="151"/>
      <c r="AD24" s="173"/>
      <c r="AE24" s="151"/>
      <c r="AF24" s="152"/>
      <c r="AG24" s="174">
        <f>+(AD24*AE24)</f>
        <v>0</v>
      </c>
      <c r="AH24" s="191">
        <f>+$AH$23*AE24</f>
        <v>0</v>
      </c>
      <c r="AI24" s="174">
        <f>+AD24*AH24</f>
        <v>0</v>
      </c>
      <c r="AJ24" s="186"/>
      <c r="AL24" s="151"/>
      <c r="AM24" s="173"/>
      <c r="AN24" s="151"/>
      <c r="AO24" s="152"/>
      <c r="AP24" s="174">
        <f>+(AM24*AN24)</f>
        <v>0</v>
      </c>
      <c r="AQ24" s="191">
        <f>+$AQ$23*AN24</f>
        <v>0</v>
      </c>
      <c r="AR24" s="174">
        <f>+AM24*AQ24</f>
        <v>0</v>
      </c>
      <c r="AS24" s="186"/>
      <c r="AU24" s="151"/>
      <c r="AV24" s="173"/>
      <c r="AW24" s="151"/>
      <c r="AX24" s="152"/>
      <c r="AY24" s="174">
        <f>+(AV24*AW24)</f>
        <v>0</v>
      </c>
      <c r="AZ24" s="191">
        <f>+$AZ$23*AW24</f>
        <v>0</v>
      </c>
      <c r="BA24" s="174">
        <f>+AV24*AZ24</f>
        <v>0</v>
      </c>
      <c r="BB24" s="186"/>
      <c r="BD24" s="151"/>
      <c r="BE24" s="173"/>
      <c r="BF24" s="151"/>
      <c r="BG24" s="152"/>
      <c r="BH24" s="174">
        <f>+(BE24*BF24)</f>
        <v>0</v>
      </c>
      <c r="BI24" s="191">
        <f>+$BI$23*BF24</f>
        <v>0</v>
      </c>
      <c r="BJ24" s="174">
        <f>+BE24*BI24</f>
        <v>0</v>
      </c>
      <c r="BK24" s="186"/>
      <c r="BM24" s="151"/>
      <c r="BN24" s="173"/>
      <c r="BO24" s="151"/>
      <c r="BP24" s="152"/>
      <c r="BQ24" s="174">
        <f>+(BN24*BO24)</f>
        <v>0</v>
      </c>
      <c r="BR24" s="191">
        <f>+$BR$23*BO24</f>
        <v>0</v>
      </c>
      <c r="BS24" s="174">
        <f>+BN24*BR24</f>
        <v>0</v>
      </c>
      <c r="BT24" s="186"/>
      <c r="BV24" s="151"/>
      <c r="BW24" s="173"/>
      <c r="BX24" s="151"/>
      <c r="BY24" s="152"/>
      <c r="BZ24" s="174">
        <f>+(BW24*BX24)</f>
        <v>0</v>
      </c>
      <c r="CA24" s="191">
        <f>+$CA$23*BX24</f>
        <v>0</v>
      </c>
      <c r="CB24" s="174">
        <f>+BW24*CA24</f>
        <v>0</v>
      </c>
      <c r="CC24" s="186"/>
      <c r="CE24" s="151"/>
      <c r="CF24" s="173"/>
      <c r="CG24" s="151"/>
      <c r="CH24" s="152"/>
      <c r="CI24" s="174">
        <f>+(CF24*CG24)</f>
        <v>0</v>
      </c>
      <c r="CJ24" s="191">
        <f>+$CJ$23*CG24</f>
        <v>0</v>
      </c>
      <c r="CK24" s="174">
        <f>+CF24*CJ24</f>
        <v>0</v>
      </c>
      <c r="CL24" s="186"/>
      <c r="CN24" s="151"/>
      <c r="CO24" s="173"/>
      <c r="CP24" s="151"/>
      <c r="CQ24" s="152"/>
      <c r="CR24" s="174">
        <f>+(CO24*CP24)</f>
        <v>0</v>
      </c>
      <c r="CS24" s="191">
        <f>+$CS$23*CP24</f>
        <v>0</v>
      </c>
      <c r="CT24" s="174">
        <f>+CO24*CS24</f>
        <v>0</v>
      </c>
      <c r="CU24" s="186"/>
      <c r="CW24" s="151"/>
      <c r="CX24" s="173"/>
      <c r="CY24" s="151"/>
      <c r="CZ24" s="152"/>
      <c r="DA24" s="174">
        <f>+(CX24*CY24)</f>
        <v>0</v>
      </c>
      <c r="DB24" s="191">
        <f>+$DB$23*CY24</f>
        <v>0</v>
      </c>
      <c r="DC24" s="174">
        <f>+CX24*DB24</f>
        <v>0</v>
      </c>
      <c r="DD24" s="186"/>
    </row>
    <row r="25" spans="1:108" x14ac:dyDescent="0.25">
      <c r="A25" s="153"/>
      <c r="B25" s="154"/>
      <c r="C25" s="159"/>
      <c r="D25" s="154"/>
      <c r="E25" s="155"/>
      <c r="F25" s="158">
        <f t="shared" ref="F25:F26" si="87">+(C25*D25)</f>
        <v>0</v>
      </c>
      <c r="G25" s="191">
        <f t="shared" ref="G25:G26" si="88">+$G$23*D25</f>
        <v>0</v>
      </c>
      <c r="H25" s="158">
        <f>+C25*G25</f>
        <v>0</v>
      </c>
      <c r="I25" s="186"/>
      <c r="J25" s="153"/>
      <c r="K25" s="154"/>
      <c r="L25" s="159"/>
      <c r="M25" s="154"/>
      <c r="N25" s="155"/>
      <c r="O25" s="158">
        <f t="shared" ref="O25:O26" si="89">+(L25*M25)</f>
        <v>0</v>
      </c>
      <c r="P25" s="191">
        <f t="shared" ref="P25:P26" si="90">+$P$23*M25</f>
        <v>0</v>
      </c>
      <c r="Q25" s="158">
        <f>+L25*P25</f>
        <v>0</v>
      </c>
      <c r="R25" s="186"/>
      <c r="S25" s="153"/>
      <c r="T25" s="154"/>
      <c r="U25" s="159"/>
      <c r="V25" s="154"/>
      <c r="W25" s="155"/>
      <c r="X25" s="158">
        <f t="shared" ref="X25:X26" si="91">+(U25*V25)</f>
        <v>0</v>
      </c>
      <c r="Y25" s="191">
        <f>+$Y$23*V25</f>
        <v>0</v>
      </c>
      <c r="Z25" s="158">
        <f>+U25*Y25</f>
        <v>0</v>
      </c>
      <c r="AA25" s="186"/>
      <c r="AB25" s="153"/>
      <c r="AC25" s="154"/>
      <c r="AD25" s="159"/>
      <c r="AE25" s="154"/>
      <c r="AF25" s="155"/>
      <c r="AG25" s="158">
        <f t="shared" ref="AG25:AG26" si="92">+(AD25*AE25)</f>
        <v>0</v>
      </c>
      <c r="AH25" s="191">
        <f>+$AH$23*AE25</f>
        <v>0</v>
      </c>
      <c r="AI25" s="158">
        <f>+AD25*AH25</f>
        <v>0</v>
      </c>
      <c r="AJ25" s="186"/>
      <c r="AK25" s="153"/>
      <c r="AL25" s="154"/>
      <c r="AM25" s="159"/>
      <c r="AN25" s="154"/>
      <c r="AO25" s="155"/>
      <c r="AP25" s="158">
        <f t="shared" ref="AP25:AP26" si="93">+(AM25*AN25)</f>
        <v>0</v>
      </c>
      <c r="AQ25" s="191">
        <f>+$AQ$23*AN25</f>
        <v>0</v>
      </c>
      <c r="AR25" s="158">
        <f>+AM25*AQ25</f>
        <v>0</v>
      </c>
      <c r="AS25" s="186"/>
      <c r="AT25" s="153"/>
      <c r="AU25" s="154"/>
      <c r="AV25" s="159"/>
      <c r="AW25" s="154"/>
      <c r="AX25" s="155"/>
      <c r="AY25" s="158">
        <f t="shared" ref="AY25:AY26" si="94">+(AV25*AW25)</f>
        <v>0</v>
      </c>
      <c r="AZ25" s="191">
        <f>+$AZ$23*AW25</f>
        <v>0</v>
      </c>
      <c r="BA25" s="158">
        <f>+AV25*AZ25</f>
        <v>0</v>
      </c>
      <c r="BB25" s="186"/>
      <c r="BC25" s="153"/>
      <c r="BD25" s="154"/>
      <c r="BE25" s="159"/>
      <c r="BF25" s="154"/>
      <c r="BG25" s="155"/>
      <c r="BH25" s="158">
        <f t="shared" ref="BH25:BH26" si="95">+(BE25*BF25)</f>
        <v>0</v>
      </c>
      <c r="BI25" s="191">
        <f>+$BI$23*BF25</f>
        <v>0</v>
      </c>
      <c r="BJ25" s="158">
        <f>+BE25*BI25</f>
        <v>0</v>
      </c>
      <c r="BK25" s="186"/>
      <c r="BL25" s="153"/>
      <c r="BM25" s="154"/>
      <c r="BN25" s="159"/>
      <c r="BO25" s="154"/>
      <c r="BP25" s="155"/>
      <c r="BQ25" s="158">
        <f t="shared" ref="BQ25:BQ26" si="96">+(BN25*BO25)</f>
        <v>0</v>
      </c>
      <c r="BR25" s="191">
        <f>+$BR$23*BO25</f>
        <v>0</v>
      </c>
      <c r="BS25" s="158">
        <f>+BN25*BR25</f>
        <v>0</v>
      </c>
      <c r="BT25" s="186"/>
      <c r="BU25" s="153"/>
      <c r="BV25" s="154"/>
      <c r="BW25" s="159"/>
      <c r="BX25" s="154"/>
      <c r="BY25" s="155"/>
      <c r="BZ25" s="158">
        <f t="shared" ref="BZ25:BZ26" si="97">+(BW25*BX25)</f>
        <v>0</v>
      </c>
      <c r="CA25" s="191">
        <f>+$CA$23*BX25</f>
        <v>0</v>
      </c>
      <c r="CB25" s="158">
        <f>+BW25*CA25</f>
        <v>0</v>
      </c>
      <c r="CC25" s="186"/>
      <c r="CD25" s="153"/>
      <c r="CE25" s="154"/>
      <c r="CF25" s="159"/>
      <c r="CG25" s="154"/>
      <c r="CH25" s="155"/>
      <c r="CI25" s="158">
        <f t="shared" ref="CI25:CI26" si="98">+(CF25*CG25)</f>
        <v>0</v>
      </c>
      <c r="CJ25" s="191">
        <f t="shared" ref="CJ25:CJ26" si="99">+$CJ$23*CG25</f>
        <v>0</v>
      </c>
      <c r="CK25" s="158">
        <f>+CF25*CJ25</f>
        <v>0</v>
      </c>
      <c r="CL25" s="186"/>
      <c r="CM25" s="153"/>
      <c r="CN25" s="154"/>
      <c r="CO25" s="159"/>
      <c r="CP25" s="154"/>
      <c r="CQ25" s="155"/>
      <c r="CR25" s="158">
        <f t="shared" ref="CR25:CR26" si="100">+(CO25*CP25)</f>
        <v>0</v>
      </c>
      <c r="CS25" s="191">
        <f>+$CS$23*CP25</f>
        <v>0</v>
      </c>
      <c r="CT25" s="158">
        <f>+CO25*CS25</f>
        <v>0</v>
      </c>
      <c r="CU25" s="186"/>
      <c r="CV25" s="153"/>
      <c r="CW25" s="154"/>
      <c r="CX25" s="159"/>
      <c r="CY25" s="154"/>
      <c r="CZ25" s="155"/>
      <c r="DA25" s="158">
        <f t="shared" ref="DA25:DA26" si="101">+(CX25*CY25)</f>
        <v>0</v>
      </c>
      <c r="DB25" s="191">
        <f>+$DB$23*CY25</f>
        <v>0</v>
      </c>
      <c r="DC25" s="158">
        <f>+CX25*DB25</f>
        <v>0</v>
      </c>
      <c r="DD25" s="186"/>
    </row>
    <row r="26" spans="1:108" x14ac:dyDescent="0.25">
      <c r="A26" s="153"/>
      <c r="B26" s="154"/>
      <c r="C26" s="159"/>
      <c r="D26" s="154"/>
      <c r="E26" s="155"/>
      <c r="F26" s="158">
        <f t="shared" si="87"/>
        <v>0</v>
      </c>
      <c r="G26" s="191">
        <f t="shared" si="88"/>
        <v>0</v>
      </c>
      <c r="H26" s="158">
        <f>+C26*G26</f>
        <v>0</v>
      </c>
      <c r="I26" s="186"/>
      <c r="J26" s="153"/>
      <c r="K26" s="154"/>
      <c r="L26" s="159"/>
      <c r="M26" s="154"/>
      <c r="N26" s="155"/>
      <c r="O26" s="158">
        <f t="shared" si="89"/>
        <v>0</v>
      </c>
      <c r="P26" s="191">
        <f t="shared" si="90"/>
        <v>0</v>
      </c>
      <c r="Q26" s="158">
        <f>+L26*P26</f>
        <v>0</v>
      </c>
      <c r="R26" s="186"/>
      <c r="S26" s="153"/>
      <c r="T26" s="154"/>
      <c r="U26" s="159"/>
      <c r="V26" s="154"/>
      <c r="W26" s="155"/>
      <c r="X26" s="158">
        <f t="shared" si="91"/>
        <v>0</v>
      </c>
      <c r="Y26" s="191">
        <f>+$Y$23*V26</f>
        <v>0</v>
      </c>
      <c r="Z26" s="158">
        <f>+U26*Y26</f>
        <v>0</v>
      </c>
      <c r="AA26" s="186"/>
      <c r="AB26" s="153"/>
      <c r="AC26" s="154"/>
      <c r="AD26" s="159"/>
      <c r="AE26" s="154"/>
      <c r="AF26" s="155"/>
      <c r="AG26" s="158">
        <f t="shared" si="92"/>
        <v>0</v>
      </c>
      <c r="AH26" s="191">
        <f>+$AH$23*AE26</f>
        <v>0</v>
      </c>
      <c r="AI26" s="158">
        <f>+AD26*AH26</f>
        <v>0</v>
      </c>
      <c r="AJ26" s="186"/>
      <c r="AK26" s="153"/>
      <c r="AL26" s="154"/>
      <c r="AM26" s="159"/>
      <c r="AN26" s="154"/>
      <c r="AO26" s="155"/>
      <c r="AP26" s="158">
        <f t="shared" si="93"/>
        <v>0</v>
      </c>
      <c r="AQ26" s="191">
        <f>+$AQ$23*AN26</f>
        <v>0</v>
      </c>
      <c r="AR26" s="158">
        <f>+AM26*AQ26</f>
        <v>0</v>
      </c>
      <c r="AS26" s="186"/>
      <c r="AT26" s="153"/>
      <c r="AU26" s="154"/>
      <c r="AV26" s="159"/>
      <c r="AW26" s="154"/>
      <c r="AX26" s="155"/>
      <c r="AY26" s="158">
        <f t="shared" si="94"/>
        <v>0</v>
      </c>
      <c r="AZ26" s="191">
        <f>+$AZ$23*AW26</f>
        <v>0</v>
      </c>
      <c r="BA26" s="158">
        <f>+AV26*AZ26</f>
        <v>0</v>
      </c>
      <c r="BB26" s="186"/>
      <c r="BC26" s="153"/>
      <c r="BD26" s="154"/>
      <c r="BE26" s="159"/>
      <c r="BF26" s="154"/>
      <c r="BG26" s="155"/>
      <c r="BH26" s="158">
        <f t="shared" si="95"/>
        <v>0</v>
      </c>
      <c r="BI26" s="191">
        <f>+$BI$23*BF26</f>
        <v>0</v>
      </c>
      <c r="BJ26" s="158">
        <f>+BE26*BI26</f>
        <v>0</v>
      </c>
      <c r="BK26" s="186"/>
      <c r="BL26" s="153"/>
      <c r="BM26" s="154"/>
      <c r="BN26" s="159"/>
      <c r="BO26" s="154"/>
      <c r="BP26" s="155"/>
      <c r="BQ26" s="158">
        <f t="shared" si="96"/>
        <v>0</v>
      </c>
      <c r="BR26" s="191">
        <f>+$BR$23*BO26</f>
        <v>0</v>
      </c>
      <c r="BS26" s="158">
        <f>+BN26*BR26</f>
        <v>0</v>
      </c>
      <c r="BT26" s="186"/>
      <c r="BU26" s="153"/>
      <c r="BV26" s="154"/>
      <c r="BW26" s="159"/>
      <c r="BX26" s="154"/>
      <c r="BY26" s="155"/>
      <c r="BZ26" s="158">
        <f t="shared" si="97"/>
        <v>0</v>
      </c>
      <c r="CA26" s="191">
        <f>+$CA$23*BX26</f>
        <v>0</v>
      </c>
      <c r="CB26" s="158">
        <f>+BW26*CA26</f>
        <v>0</v>
      </c>
      <c r="CC26" s="186"/>
      <c r="CD26" s="153"/>
      <c r="CE26" s="154"/>
      <c r="CF26" s="159"/>
      <c r="CG26" s="154"/>
      <c r="CH26" s="155"/>
      <c r="CI26" s="158">
        <f t="shared" si="98"/>
        <v>0</v>
      </c>
      <c r="CJ26" s="191">
        <f t="shared" si="99"/>
        <v>0</v>
      </c>
      <c r="CK26" s="158">
        <f>+CF26*CJ26</f>
        <v>0</v>
      </c>
      <c r="CL26" s="186"/>
      <c r="CM26" s="153"/>
      <c r="CN26" s="154"/>
      <c r="CO26" s="159"/>
      <c r="CP26" s="154"/>
      <c r="CQ26" s="155"/>
      <c r="CR26" s="158">
        <f t="shared" si="100"/>
        <v>0</v>
      </c>
      <c r="CS26" s="191">
        <f>+$CS$23*CP26</f>
        <v>0</v>
      </c>
      <c r="CT26" s="158">
        <f>+CO26*CS26</f>
        <v>0</v>
      </c>
      <c r="CU26" s="186"/>
      <c r="CV26" s="153"/>
      <c r="CW26" s="154"/>
      <c r="CX26" s="159"/>
      <c r="CY26" s="154"/>
      <c r="CZ26" s="155"/>
      <c r="DA26" s="158">
        <f t="shared" si="101"/>
        <v>0</v>
      </c>
      <c r="DB26" s="191">
        <f>+$DB$23*CY26</f>
        <v>0</v>
      </c>
      <c r="DC26" s="158">
        <f>+CX26*DB26</f>
        <v>0</v>
      </c>
      <c r="DD26" s="186"/>
    </row>
    <row r="27" spans="1:108" ht="15.75" thickBot="1" x14ac:dyDescent="0.3">
      <c r="A27" s="153"/>
      <c r="B27" s="156"/>
      <c r="C27" s="165"/>
      <c r="D27" s="156"/>
      <c r="E27" s="157"/>
      <c r="F27" s="176">
        <f>SUM(F24:F26)</f>
        <v>0</v>
      </c>
      <c r="G27" s="170"/>
      <c r="H27" s="172">
        <f>SUM(H24:H26)</f>
        <v>0</v>
      </c>
      <c r="I27" s="186"/>
      <c r="J27" s="153"/>
      <c r="K27" s="156"/>
      <c r="L27" s="165"/>
      <c r="M27" s="156"/>
      <c r="N27" s="157"/>
      <c r="O27" s="176">
        <f>SUM(O24:O26)</f>
        <v>0</v>
      </c>
      <c r="P27" s="170"/>
      <c r="Q27" s="172">
        <f>SUM(Q24:Q26)</f>
        <v>0</v>
      </c>
      <c r="R27" s="186"/>
      <c r="S27" s="153"/>
      <c r="T27" s="156"/>
      <c r="U27" s="165"/>
      <c r="V27" s="156"/>
      <c r="W27" s="157"/>
      <c r="X27" s="176">
        <f>SUM(X24:X26)</f>
        <v>0</v>
      </c>
      <c r="Y27" s="170"/>
      <c r="Z27" s="172">
        <f>SUM(Z24:Z26)</f>
        <v>0</v>
      </c>
      <c r="AA27" s="186"/>
      <c r="AB27" s="153"/>
      <c r="AC27" s="156"/>
      <c r="AD27" s="165"/>
      <c r="AE27" s="156"/>
      <c r="AF27" s="157"/>
      <c r="AG27" s="176">
        <f>SUM(AG24:AG26)</f>
        <v>0</v>
      </c>
      <c r="AH27" s="170"/>
      <c r="AI27" s="172">
        <f>SUM(AI24:AI26)</f>
        <v>0</v>
      </c>
      <c r="AJ27" s="186"/>
      <c r="AK27" s="153"/>
      <c r="AL27" s="156"/>
      <c r="AM27" s="165"/>
      <c r="AN27" s="156"/>
      <c r="AO27" s="157"/>
      <c r="AP27" s="176">
        <f>SUM(AP24:AP26)</f>
        <v>0</v>
      </c>
      <c r="AQ27" s="170"/>
      <c r="AR27" s="172">
        <f>SUM(AR24:AR26)</f>
        <v>0</v>
      </c>
      <c r="AS27" s="186"/>
      <c r="AT27" s="153"/>
      <c r="AU27" s="156"/>
      <c r="AV27" s="165"/>
      <c r="AW27" s="156"/>
      <c r="AX27" s="157"/>
      <c r="AY27" s="176">
        <f>SUM(AY24:AY26)</f>
        <v>0</v>
      </c>
      <c r="AZ27" s="170"/>
      <c r="BA27" s="172">
        <f>SUM(BA24:BA26)</f>
        <v>0</v>
      </c>
      <c r="BB27" s="186"/>
      <c r="BC27" s="153"/>
      <c r="BD27" s="156"/>
      <c r="BE27" s="165"/>
      <c r="BF27" s="156"/>
      <c r="BG27" s="157"/>
      <c r="BH27" s="176">
        <f>SUM(BH24:BH26)</f>
        <v>0</v>
      </c>
      <c r="BI27" s="170"/>
      <c r="BJ27" s="172">
        <f>SUM(BJ24:BJ26)</f>
        <v>0</v>
      </c>
      <c r="BK27" s="186"/>
      <c r="BL27" s="153"/>
      <c r="BM27" s="156"/>
      <c r="BN27" s="165"/>
      <c r="BO27" s="156"/>
      <c r="BP27" s="157"/>
      <c r="BQ27" s="176">
        <f>SUM(BQ24:BQ26)</f>
        <v>0</v>
      </c>
      <c r="BR27" s="170"/>
      <c r="BS27" s="172">
        <f>SUM(BS24:BS26)</f>
        <v>0</v>
      </c>
      <c r="BT27" s="186"/>
      <c r="BU27" s="153"/>
      <c r="BV27" s="156"/>
      <c r="BW27" s="165"/>
      <c r="BX27" s="156"/>
      <c r="BY27" s="157"/>
      <c r="BZ27" s="176">
        <f>SUM(BZ24:BZ26)</f>
        <v>0</v>
      </c>
      <c r="CA27" s="170"/>
      <c r="CB27" s="172">
        <f>SUM(CB24:CB26)</f>
        <v>0</v>
      </c>
      <c r="CC27" s="186"/>
      <c r="CD27" s="153"/>
      <c r="CE27" s="156"/>
      <c r="CF27" s="165"/>
      <c r="CG27" s="156"/>
      <c r="CH27" s="157"/>
      <c r="CI27" s="176">
        <f>SUM(CI24:CI26)</f>
        <v>0</v>
      </c>
      <c r="CJ27" s="170"/>
      <c r="CK27" s="172">
        <f>SUM(CK24:CK26)</f>
        <v>0</v>
      </c>
      <c r="CL27" s="186"/>
      <c r="CM27" s="153"/>
      <c r="CN27" s="156"/>
      <c r="CO27" s="165"/>
      <c r="CP27" s="156"/>
      <c r="CQ27" s="157"/>
      <c r="CR27" s="176">
        <f>SUM(CR24:CR26)</f>
        <v>0</v>
      </c>
      <c r="CS27" s="170"/>
      <c r="CT27" s="172">
        <f>SUM(CT24:CT26)</f>
        <v>0</v>
      </c>
      <c r="CU27" s="186"/>
      <c r="CV27" s="153"/>
      <c r="CW27" s="156"/>
      <c r="CX27" s="165"/>
      <c r="CY27" s="156"/>
      <c r="CZ27" s="157"/>
      <c r="DA27" s="176">
        <f>SUM(DA24:DA26)</f>
        <v>0</v>
      </c>
      <c r="DB27" s="170"/>
      <c r="DC27" s="172">
        <f>SUM(DC24:DC26)</f>
        <v>0</v>
      </c>
      <c r="DD27" s="186"/>
    </row>
    <row r="28" spans="1:108" s="135" customFormat="1" ht="15.75" thickBot="1" x14ac:dyDescent="0.3">
      <c r="A28" s="149"/>
      <c r="B28" s="149"/>
      <c r="C28" s="149"/>
      <c r="D28" s="149"/>
      <c r="E28" s="175"/>
      <c r="F28" s="166"/>
      <c r="G28" s="169"/>
      <c r="H28" s="150"/>
      <c r="I28" s="187"/>
      <c r="J28" s="149"/>
      <c r="K28" s="149"/>
      <c r="L28" s="149"/>
      <c r="M28" s="149"/>
      <c r="N28" s="175"/>
      <c r="O28" s="166"/>
      <c r="P28" s="169"/>
      <c r="Q28" s="150"/>
      <c r="R28" s="187"/>
      <c r="S28" s="149"/>
      <c r="T28" s="149"/>
      <c r="U28" s="149"/>
      <c r="V28" s="149"/>
      <c r="W28" s="175"/>
      <c r="X28" s="166"/>
      <c r="Y28" s="169"/>
      <c r="Z28" s="150"/>
      <c r="AA28" s="187"/>
      <c r="AB28" s="149"/>
      <c r="AC28" s="149"/>
      <c r="AD28" s="149"/>
      <c r="AE28" s="149"/>
      <c r="AF28" s="175"/>
      <c r="AG28" s="166"/>
      <c r="AH28" s="169"/>
      <c r="AI28" s="150"/>
      <c r="AJ28" s="187"/>
      <c r="AK28" s="149"/>
      <c r="AL28" s="149"/>
      <c r="AM28" s="149"/>
      <c r="AN28" s="149"/>
      <c r="AO28" s="175"/>
      <c r="AP28" s="166"/>
      <c r="AQ28" s="169"/>
      <c r="AR28" s="150"/>
      <c r="AS28" s="187"/>
      <c r="AT28" s="149"/>
      <c r="AU28" s="149"/>
      <c r="AV28" s="149"/>
      <c r="AW28" s="149"/>
      <c r="AX28" s="175"/>
      <c r="AY28" s="166"/>
      <c r="AZ28" s="169"/>
      <c r="BA28" s="150"/>
      <c r="BB28" s="187"/>
      <c r="BC28" s="149"/>
      <c r="BD28" s="149"/>
      <c r="BE28" s="149"/>
      <c r="BF28" s="149"/>
      <c r="BG28" s="175"/>
      <c r="BH28" s="166"/>
      <c r="BI28" s="169"/>
      <c r="BJ28" s="150"/>
      <c r="BK28" s="187"/>
      <c r="BL28" s="149"/>
      <c r="BM28" s="149"/>
      <c r="BN28" s="149"/>
      <c r="BO28" s="149"/>
      <c r="BP28" s="175"/>
      <c r="BQ28" s="166"/>
      <c r="BR28" s="169"/>
      <c r="BS28" s="150"/>
      <c r="BT28" s="187"/>
      <c r="BU28" s="149"/>
      <c r="BV28" s="149"/>
      <c r="BW28" s="149"/>
      <c r="BX28" s="149"/>
      <c r="BY28" s="175"/>
      <c r="BZ28" s="166"/>
      <c r="CA28" s="169"/>
      <c r="CB28" s="150"/>
      <c r="CC28" s="187"/>
      <c r="CD28" s="149"/>
      <c r="CE28" s="149"/>
      <c r="CF28" s="149"/>
      <c r="CG28" s="149"/>
      <c r="CH28" s="175"/>
      <c r="CI28" s="166"/>
      <c r="CJ28" s="169"/>
      <c r="CK28" s="150"/>
      <c r="CL28" s="187"/>
      <c r="CM28" s="149"/>
      <c r="CN28" s="149"/>
      <c r="CO28" s="149"/>
      <c r="CP28" s="149"/>
      <c r="CQ28" s="175"/>
      <c r="CR28" s="166"/>
      <c r="CS28" s="169"/>
      <c r="CT28" s="150"/>
      <c r="CU28" s="187"/>
      <c r="CV28" s="149"/>
      <c r="CW28" s="149"/>
      <c r="CX28" s="149"/>
      <c r="CY28" s="149"/>
      <c r="CZ28" s="175"/>
      <c r="DA28" s="166"/>
      <c r="DB28" s="169"/>
      <c r="DC28" s="150"/>
      <c r="DD28" s="187"/>
    </row>
    <row r="29" spans="1:108" x14ac:dyDescent="0.25">
      <c r="A29" s="123"/>
      <c r="B29" s="154"/>
      <c r="C29" s="164"/>
      <c r="D29" s="151"/>
      <c r="E29" s="152"/>
      <c r="F29" s="174">
        <f>+(C29*D29)</f>
        <v>0</v>
      </c>
      <c r="G29" s="191">
        <f>+$G$28*D29</f>
        <v>0</v>
      </c>
      <c r="H29" s="158">
        <f>+C29*G29</f>
        <v>0</v>
      </c>
      <c r="I29" s="186"/>
      <c r="K29" s="154"/>
      <c r="L29" s="164"/>
      <c r="M29" s="151"/>
      <c r="N29" s="152"/>
      <c r="O29" s="174">
        <f>+(L29*M29)</f>
        <v>0</v>
      </c>
      <c r="P29" s="191">
        <f>+$P$28*M29</f>
        <v>0</v>
      </c>
      <c r="Q29" s="158">
        <f>+L29*P29</f>
        <v>0</v>
      </c>
      <c r="R29" s="186"/>
      <c r="T29" s="154"/>
      <c r="U29" s="164"/>
      <c r="V29" s="151"/>
      <c r="W29" s="152"/>
      <c r="X29" s="174">
        <f>+(U29*V29)</f>
        <v>0</v>
      </c>
      <c r="Y29" s="191">
        <f>+$Y$28*V29</f>
        <v>0</v>
      </c>
      <c r="Z29" s="158">
        <f>+U29*Y29</f>
        <v>0</v>
      </c>
      <c r="AA29" s="186"/>
      <c r="AC29" s="154"/>
      <c r="AD29" s="164"/>
      <c r="AE29" s="151"/>
      <c r="AF29" s="152"/>
      <c r="AG29" s="174">
        <f>+(AD29*AE29)</f>
        <v>0</v>
      </c>
      <c r="AH29" s="191">
        <f>+$AH$28*AE29</f>
        <v>0</v>
      </c>
      <c r="AI29" s="158">
        <f>+AD29*AH29</f>
        <v>0</v>
      </c>
      <c r="AJ29" s="186"/>
      <c r="AL29" s="154"/>
      <c r="AM29" s="164"/>
      <c r="AN29" s="151"/>
      <c r="AO29" s="152"/>
      <c r="AP29" s="174">
        <f>+(AM29*AN29)</f>
        <v>0</v>
      </c>
      <c r="AQ29" s="191">
        <f>+$AQ$28*AN29</f>
        <v>0</v>
      </c>
      <c r="AR29" s="158">
        <f>+AM29*AQ29</f>
        <v>0</v>
      </c>
      <c r="AS29" s="186"/>
      <c r="AU29" s="154"/>
      <c r="AV29" s="164"/>
      <c r="AW29" s="151"/>
      <c r="AX29" s="152"/>
      <c r="AY29" s="174">
        <f>+(AV29*AW29)</f>
        <v>0</v>
      </c>
      <c r="AZ29" s="191">
        <f>+$AZ$28*AW29</f>
        <v>0</v>
      </c>
      <c r="BA29" s="158">
        <f>+AV29*AZ29</f>
        <v>0</v>
      </c>
      <c r="BB29" s="186"/>
      <c r="BD29" s="154"/>
      <c r="BE29" s="164"/>
      <c r="BF29" s="151"/>
      <c r="BG29" s="152"/>
      <c r="BH29" s="174">
        <f>+(BE29*BF29)</f>
        <v>0</v>
      </c>
      <c r="BI29" s="191">
        <f>+$BI$28*BF29</f>
        <v>0</v>
      </c>
      <c r="BJ29" s="158">
        <f>+BE29*BI29</f>
        <v>0</v>
      </c>
      <c r="BK29" s="186"/>
      <c r="BM29" s="154"/>
      <c r="BN29" s="164"/>
      <c r="BO29" s="151"/>
      <c r="BP29" s="152"/>
      <c r="BQ29" s="174">
        <f>+(BN29*BO29)</f>
        <v>0</v>
      </c>
      <c r="BR29" s="191">
        <f>+$BR$28*BO29</f>
        <v>0</v>
      </c>
      <c r="BS29" s="158">
        <f>+BN29*BR29</f>
        <v>0</v>
      </c>
      <c r="BT29" s="186"/>
      <c r="BV29" s="154"/>
      <c r="BW29" s="164"/>
      <c r="BX29" s="151"/>
      <c r="BY29" s="152"/>
      <c r="BZ29" s="174">
        <f>+(BW29*BX29)</f>
        <v>0</v>
      </c>
      <c r="CA29" s="191">
        <f>+$CA$28*BX29</f>
        <v>0</v>
      </c>
      <c r="CB29" s="158">
        <f>+BW29*CA29</f>
        <v>0</v>
      </c>
      <c r="CC29" s="186"/>
      <c r="CE29" s="154"/>
      <c r="CF29" s="164"/>
      <c r="CG29" s="151"/>
      <c r="CH29" s="152"/>
      <c r="CI29" s="174">
        <f>+(CF29*CG29)</f>
        <v>0</v>
      </c>
      <c r="CJ29" s="191">
        <f>+$CJ$28*CG29</f>
        <v>0</v>
      </c>
      <c r="CK29" s="158">
        <f>+CF29*CJ29</f>
        <v>0</v>
      </c>
      <c r="CL29" s="186"/>
      <c r="CN29" s="154"/>
      <c r="CO29" s="164"/>
      <c r="CP29" s="151"/>
      <c r="CQ29" s="152"/>
      <c r="CR29" s="174">
        <f>+(CO29*CP29)</f>
        <v>0</v>
      </c>
      <c r="CS29" s="191">
        <f>+$CS$28*CP29</f>
        <v>0</v>
      </c>
      <c r="CT29" s="158">
        <f>+CO29*CS29</f>
        <v>0</v>
      </c>
      <c r="CU29" s="186"/>
      <c r="CW29" s="154"/>
      <c r="CX29" s="164"/>
      <c r="CY29" s="151"/>
      <c r="CZ29" s="152"/>
      <c r="DA29" s="174">
        <f>+(CX29*CY29)</f>
        <v>0</v>
      </c>
      <c r="DB29" s="191">
        <f>+$DB$28*CY29</f>
        <v>0</v>
      </c>
      <c r="DC29" s="158">
        <f>+CX29*DB29</f>
        <v>0</v>
      </c>
      <c r="DD29" s="186"/>
    </row>
    <row r="30" spans="1:108" x14ac:dyDescent="0.25">
      <c r="A30" s="153"/>
      <c r="B30" s="154"/>
      <c r="C30" s="159"/>
      <c r="D30" s="154"/>
      <c r="E30" s="155"/>
      <c r="F30" s="158">
        <f t="shared" ref="F30:F31" si="102">+(C30*D30)</f>
        <v>0</v>
      </c>
      <c r="G30" s="191">
        <f t="shared" ref="G30:G31" si="103">+$G$28*D30</f>
        <v>0</v>
      </c>
      <c r="H30" s="158">
        <f>+C30*G30</f>
        <v>0</v>
      </c>
      <c r="I30" s="186"/>
      <c r="J30" s="153"/>
      <c r="K30" s="154"/>
      <c r="L30" s="159"/>
      <c r="M30" s="154"/>
      <c r="N30" s="155"/>
      <c r="O30" s="158">
        <f t="shared" ref="O30:O31" si="104">+(L30*M30)</f>
        <v>0</v>
      </c>
      <c r="P30" s="191">
        <f t="shared" ref="P30:P31" si="105">+$P$28*M30</f>
        <v>0</v>
      </c>
      <c r="Q30" s="158">
        <f>+L30*P30</f>
        <v>0</v>
      </c>
      <c r="R30" s="186"/>
      <c r="S30" s="153"/>
      <c r="T30" s="154"/>
      <c r="U30" s="159"/>
      <c r="V30" s="154"/>
      <c r="W30" s="155"/>
      <c r="X30" s="158">
        <f t="shared" ref="X30:X31" si="106">+(U30*V30)</f>
        <v>0</v>
      </c>
      <c r="Y30" s="191">
        <f>+$Y$28*V30</f>
        <v>0</v>
      </c>
      <c r="Z30" s="158">
        <f>+U30*Y30</f>
        <v>0</v>
      </c>
      <c r="AA30" s="186"/>
      <c r="AB30" s="153"/>
      <c r="AC30" s="154"/>
      <c r="AD30" s="159"/>
      <c r="AE30" s="154"/>
      <c r="AF30" s="155"/>
      <c r="AG30" s="158">
        <f t="shared" ref="AG30:AG31" si="107">+(AD30*AE30)</f>
        <v>0</v>
      </c>
      <c r="AH30" s="191">
        <f>+$AH$28*AE30</f>
        <v>0</v>
      </c>
      <c r="AI30" s="158">
        <f>+AD30*AH30</f>
        <v>0</v>
      </c>
      <c r="AJ30" s="186"/>
      <c r="AK30" s="153"/>
      <c r="AL30" s="154"/>
      <c r="AM30" s="159"/>
      <c r="AN30" s="154"/>
      <c r="AO30" s="155"/>
      <c r="AP30" s="158">
        <f t="shared" ref="AP30:AP31" si="108">+(AM30*AN30)</f>
        <v>0</v>
      </c>
      <c r="AQ30" s="191">
        <f>+$AQ$28*AN30</f>
        <v>0</v>
      </c>
      <c r="AR30" s="158">
        <f>+AM30*AQ30</f>
        <v>0</v>
      </c>
      <c r="AS30" s="186"/>
      <c r="AT30" s="153"/>
      <c r="AU30" s="154"/>
      <c r="AV30" s="159"/>
      <c r="AW30" s="154"/>
      <c r="AX30" s="155"/>
      <c r="AY30" s="158">
        <f t="shared" ref="AY30:AY31" si="109">+(AV30*AW30)</f>
        <v>0</v>
      </c>
      <c r="AZ30" s="191">
        <f>+$AZ$28*AW30</f>
        <v>0</v>
      </c>
      <c r="BA30" s="158">
        <f>+AV30*AZ30</f>
        <v>0</v>
      </c>
      <c r="BB30" s="186"/>
      <c r="BC30" s="153"/>
      <c r="BD30" s="154"/>
      <c r="BE30" s="159"/>
      <c r="BF30" s="154"/>
      <c r="BG30" s="155"/>
      <c r="BH30" s="158">
        <f t="shared" ref="BH30:BH31" si="110">+(BE30*BF30)</f>
        <v>0</v>
      </c>
      <c r="BI30" s="191">
        <f>+$BI$28*BF30</f>
        <v>0</v>
      </c>
      <c r="BJ30" s="158">
        <f>+BE30*BI30</f>
        <v>0</v>
      </c>
      <c r="BK30" s="186"/>
      <c r="BL30" s="153"/>
      <c r="BM30" s="154"/>
      <c r="BN30" s="159"/>
      <c r="BO30" s="154"/>
      <c r="BP30" s="155"/>
      <c r="BQ30" s="158">
        <f t="shared" ref="BQ30:BQ31" si="111">+(BN30*BO30)</f>
        <v>0</v>
      </c>
      <c r="BR30" s="191">
        <f>+$BR$28*BO30</f>
        <v>0</v>
      </c>
      <c r="BS30" s="158">
        <f>+BN30*BR30</f>
        <v>0</v>
      </c>
      <c r="BT30" s="186"/>
      <c r="BU30" s="153"/>
      <c r="BV30" s="154"/>
      <c r="BW30" s="159"/>
      <c r="BX30" s="154"/>
      <c r="BY30" s="155"/>
      <c r="BZ30" s="158">
        <f t="shared" ref="BZ30:BZ31" si="112">+(BW30*BX30)</f>
        <v>0</v>
      </c>
      <c r="CA30" s="191">
        <f>+$CA$28*BX30</f>
        <v>0</v>
      </c>
      <c r="CB30" s="158">
        <f>+BW30*CA30</f>
        <v>0</v>
      </c>
      <c r="CC30" s="186"/>
      <c r="CD30" s="153"/>
      <c r="CE30" s="154"/>
      <c r="CF30" s="159"/>
      <c r="CG30" s="154"/>
      <c r="CH30" s="155"/>
      <c r="CI30" s="158">
        <f t="shared" ref="CI30:CI31" si="113">+(CF30*CG30)</f>
        <v>0</v>
      </c>
      <c r="CJ30" s="191">
        <f t="shared" ref="CJ30:CJ31" si="114">+$CJ$28*CG30</f>
        <v>0</v>
      </c>
      <c r="CK30" s="158">
        <f>+CF30*CJ30</f>
        <v>0</v>
      </c>
      <c r="CL30" s="186"/>
      <c r="CM30" s="153"/>
      <c r="CN30" s="154"/>
      <c r="CO30" s="159"/>
      <c r="CP30" s="154"/>
      <c r="CQ30" s="155"/>
      <c r="CR30" s="158">
        <f t="shared" ref="CR30:CR31" si="115">+(CO30*CP30)</f>
        <v>0</v>
      </c>
      <c r="CS30" s="191">
        <f>+$CS$28*CP30</f>
        <v>0</v>
      </c>
      <c r="CT30" s="158">
        <f>+CO30*CS30</f>
        <v>0</v>
      </c>
      <c r="CU30" s="186"/>
      <c r="CV30" s="153"/>
      <c r="CW30" s="154"/>
      <c r="CX30" s="159"/>
      <c r="CY30" s="154"/>
      <c r="CZ30" s="155"/>
      <c r="DA30" s="158">
        <f t="shared" ref="DA30:DA31" si="116">+(CX30*CY30)</f>
        <v>0</v>
      </c>
      <c r="DB30" s="191">
        <f>+$DB$28*CY30</f>
        <v>0</v>
      </c>
      <c r="DC30" s="158">
        <f>+CX30*DB30</f>
        <v>0</v>
      </c>
      <c r="DD30" s="186"/>
    </row>
    <row r="31" spans="1:108" x14ac:dyDescent="0.25">
      <c r="A31" s="153"/>
      <c r="B31" s="154"/>
      <c r="C31" s="159"/>
      <c r="D31" s="154"/>
      <c r="E31" s="155"/>
      <c r="F31" s="158">
        <f t="shared" si="102"/>
        <v>0</v>
      </c>
      <c r="G31" s="191">
        <f t="shared" si="103"/>
        <v>0</v>
      </c>
      <c r="H31" s="158">
        <f>+C31*G31</f>
        <v>0</v>
      </c>
      <c r="I31" s="186"/>
      <c r="J31" s="153"/>
      <c r="K31" s="154"/>
      <c r="L31" s="159"/>
      <c r="M31" s="154"/>
      <c r="N31" s="155"/>
      <c r="O31" s="158">
        <f t="shared" si="104"/>
        <v>0</v>
      </c>
      <c r="P31" s="191">
        <f t="shared" si="105"/>
        <v>0</v>
      </c>
      <c r="Q31" s="158">
        <f>+L31*P31</f>
        <v>0</v>
      </c>
      <c r="R31" s="186"/>
      <c r="S31" s="153"/>
      <c r="T31" s="154"/>
      <c r="U31" s="159"/>
      <c r="V31" s="154"/>
      <c r="W31" s="155"/>
      <c r="X31" s="158">
        <f t="shared" si="106"/>
        <v>0</v>
      </c>
      <c r="Y31" s="191">
        <f>+$Y$28*V31</f>
        <v>0</v>
      </c>
      <c r="Z31" s="158">
        <f>+U31*Y31</f>
        <v>0</v>
      </c>
      <c r="AA31" s="186"/>
      <c r="AB31" s="153"/>
      <c r="AC31" s="154"/>
      <c r="AD31" s="159"/>
      <c r="AE31" s="154"/>
      <c r="AF31" s="155"/>
      <c r="AG31" s="158">
        <f t="shared" si="107"/>
        <v>0</v>
      </c>
      <c r="AH31" s="191">
        <f>+$AH$28*AE31</f>
        <v>0</v>
      </c>
      <c r="AI31" s="158">
        <f>+AD31*AH31</f>
        <v>0</v>
      </c>
      <c r="AJ31" s="186"/>
      <c r="AK31" s="153"/>
      <c r="AL31" s="154"/>
      <c r="AM31" s="159"/>
      <c r="AN31" s="154"/>
      <c r="AO31" s="155"/>
      <c r="AP31" s="158">
        <f t="shared" si="108"/>
        <v>0</v>
      </c>
      <c r="AQ31" s="191">
        <f>+$AQ$28*AN31</f>
        <v>0</v>
      </c>
      <c r="AR31" s="158">
        <f>+AM31*AQ31</f>
        <v>0</v>
      </c>
      <c r="AS31" s="186"/>
      <c r="AT31" s="153"/>
      <c r="AU31" s="154"/>
      <c r="AV31" s="159"/>
      <c r="AW31" s="154"/>
      <c r="AX31" s="155"/>
      <c r="AY31" s="158">
        <f t="shared" si="109"/>
        <v>0</v>
      </c>
      <c r="AZ31" s="191">
        <f>+$AZ$28*AW31</f>
        <v>0</v>
      </c>
      <c r="BA31" s="158">
        <f>+AV31*AZ31</f>
        <v>0</v>
      </c>
      <c r="BB31" s="186"/>
      <c r="BC31" s="153"/>
      <c r="BD31" s="154"/>
      <c r="BE31" s="159"/>
      <c r="BF31" s="154"/>
      <c r="BG31" s="155"/>
      <c r="BH31" s="158">
        <f t="shared" si="110"/>
        <v>0</v>
      </c>
      <c r="BI31" s="191">
        <f>+$BI$28*BF31</f>
        <v>0</v>
      </c>
      <c r="BJ31" s="158">
        <f>+BE31*BI31</f>
        <v>0</v>
      </c>
      <c r="BK31" s="186"/>
      <c r="BL31" s="153"/>
      <c r="BM31" s="154"/>
      <c r="BN31" s="159"/>
      <c r="BO31" s="154"/>
      <c r="BP31" s="155"/>
      <c r="BQ31" s="158">
        <f t="shared" si="111"/>
        <v>0</v>
      </c>
      <c r="BR31" s="191">
        <f>+$BR$28*BO31</f>
        <v>0</v>
      </c>
      <c r="BS31" s="158">
        <f>+BN31*BR31</f>
        <v>0</v>
      </c>
      <c r="BT31" s="186"/>
      <c r="BU31" s="153"/>
      <c r="BV31" s="154"/>
      <c r="BW31" s="159"/>
      <c r="BX31" s="154"/>
      <c r="BY31" s="155"/>
      <c r="BZ31" s="158">
        <f t="shared" si="112"/>
        <v>0</v>
      </c>
      <c r="CA31" s="191">
        <f>+$CA$28*BX31</f>
        <v>0</v>
      </c>
      <c r="CB31" s="158">
        <f>+BW31*CA31</f>
        <v>0</v>
      </c>
      <c r="CC31" s="186"/>
      <c r="CD31" s="153"/>
      <c r="CE31" s="154"/>
      <c r="CF31" s="159"/>
      <c r="CG31" s="154"/>
      <c r="CH31" s="155"/>
      <c r="CI31" s="158">
        <f t="shared" si="113"/>
        <v>0</v>
      </c>
      <c r="CJ31" s="191">
        <f t="shared" si="114"/>
        <v>0</v>
      </c>
      <c r="CK31" s="158">
        <f>+CF31*CJ31</f>
        <v>0</v>
      </c>
      <c r="CL31" s="186"/>
      <c r="CM31" s="153"/>
      <c r="CN31" s="154"/>
      <c r="CO31" s="159"/>
      <c r="CP31" s="154"/>
      <c r="CQ31" s="155"/>
      <c r="CR31" s="158">
        <f t="shared" si="115"/>
        <v>0</v>
      </c>
      <c r="CS31" s="191">
        <f>+$CS$28*CP31</f>
        <v>0</v>
      </c>
      <c r="CT31" s="158">
        <f>+CO31*CS31</f>
        <v>0</v>
      </c>
      <c r="CU31" s="186"/>
      <c r="CV31" s="153"/>
      <c r="CW31" s="154"/>
      <c r="CX31" s="159"/>
      <c r="CY31" s="154"/>
      <c r="CZ31" s="155"/>
      <c r="DA31" s="158">
        <f t="shared" si="116"/>
        <v>0</v>
      </c>
      <c r="DB31" s="191">
        <f>+$DB$28*CY31</f>
        <v>0</v>
      </c>
      <c r="DC31" s="158">
        <f>+CX31*DB31</f>
        <v>0</v>
      </c>
      <c r="DD31" s="186"/>
    </row>
    <row r="32" spans="1:108" ht="15.75" thickBot="1" x14ac:dyDescent="0.3">
      <c r="A32" s="153"/>
      <c r="B32" s="156"/>
      <c r="C32" s="156"/>
      <c r="D32" s="156"/>
      <c r="E32" s="157"/>
      <c r="F32" s="177">
        <f>SUM(F29:F31)</f>
        <v>0</v>
      </c>
      <c r="G32" s="170"/>
      <c r="H32" s="159">
        <f>SUM(H29:H31)</f>
        <v>0</v>
      </c>
      <c r="I32" s="186"/>
      <c r="J32" s="153"/>
      <c r="K32" s="156"/>
      <c r="L32" s="156"/>
      <c r="M32" s="156"/>
      <c r="N32" s="157"/>
      <c r="O32" s="177">
        <f>SUM(O29:O31)</f>
        <v>0</v>
      </c>
      <c r="P32" s="170"/>
      <c r="Q32" s="159">
        <f>SUM(Q29:Q31)</f>
        <v>0</v>
      </c>
      <c r="R32" s="186"/>
      <c r="S32" s="153"/>
      <c r="T32" s="156"/>
      <c r="U32" s="156"/>
      <c r="V32" s="156"/>
      <c r="W32" s="157"/>
      <c r="X32" s="177">
        <f>SUM(X29:X31)</f>
        <v>0</v>
      </c>
      <c r="Y32" s="170"/>
      <c r="Z32" s="159">
        <f>SUM(Z29:Z31)</f>
        <v>0</v>
      </c>
      <c r="AA32" s="186"/>
      <c r="AB32" s="153"/>
      <c r="AC32" s="156"/>
      <c r="AD32" s="156"/>
      <c r="AE32" s="156"/>
      <c r="AF32" s="157"/>
      <c r="AG32" s="177">
        <f>SUM(AG29:AG31)</f>
        <v>0</v>
      </c>
      <c r="AH32" s="170"/>
      <c r="AI32" s="159">
        <f>SUM(AI29:AI31)</f>
        <v>0</v>
      </c>
      <c r="AJ32" s="186"/>
      <c r="AK32" s="153"/>
      <c r="AL32" s="156"/>
      <c r="AM32" s="156"/>
      <c r="AN32" s="156"/>
      <c r="AO32" s="157"/>
      <c r="AP32" s="177">
        <f>SUM(AP29:AP31)</f>
        <v>0</v>
      </c>
      <c r="AQ32" s="170"/>
      <c r="AR32" s="159">
        <f>SUM(AR29:AR31)</f>
        <v>0</v>
      </c>
      <c r="AS32" s="186"/>
      <c r="AT32" s="153"/>
      <c r="AU32" s="156"/>
      <c r="AV32" s="156"/>
      <c r="AW32" s="156"/>
      <c r="AX32" s="157"/>
      <c r="AY32" s="177">
        <f>SUM(AY29:AY31)</f>
        <v>0</v>
      </c>
      <c r="AZ32" s="170"/>
      <c r="BA32" s="159">
        <f>SUM(BA29:BA31)</f>
        <v>0</v>
      </c>
      <c r="BB32" s="186"/>
      <c r="BC32" s="153"/>
      <c r="BD32" s="156"/>
      <c r="BE32" s="156"/>
      <c r="BF32" s="156"/>
      <c r="BG32" s="157"/>
      <c r="BH32" s="177">
        <f>SUM(BH29:BH31)</f>
        <v>0</v>
      </c>
      <c r="BI32" s="170"/>
      <c r="BJ32" s="159">
        <f>SUM(BJ29:BJ31)</f>
        <v>0</v>
      </c>
      <c r="BK32" s="186"/>
      <c r="BL32" s="153"/>
      <c r="BM32" s="156"/>
      <c r="BN32" s="156"/>
      <c r="BO32" s="156"/>
      <c r="BP32" s="157"/>
      <c r="BQ32" s="177">
        <f>SUM(BQ29:BQ31)</f>
        <v>0</v>
      </c>
      <c r="BR32" s="170"/>
      <c r="BS32" s="159">
        <f>SUM(BS29:BS31)</f>
        <v>0</v>
      </c>
      <c r="BT32" s="186"/>
      <c r="BU32" s="153"/>
      <c r="BV32" s="156"/>
      <c r="BW32" s="156"/>
      <c r="BX32" s="156"/>
      <c r="BY32" s="157"/>
      <c r="BZ32" s="177">
        <f>SUM(BZ29:BZ31)</f>
        <v>0</v>
      </c>
      <c r="CA32" s="170"/>
      <c r="CB32" s="159">
        <f>SUM(CB29:CB31)</f>
        <v>0</v>
      </c>
      <c r="CC32" s="186"/>
      <c r="CD32" s="153"/>
      <c r="CE32" s="156"/>
      <c r="CF32" s="156"/>
      <c r="CG32" s="156"/>
      <c r="CH32" s="157"/>
      <c r="CI32" s="177">
        <f>SUM(CI29:CI31)</f>
        <v>0</v>
      </c>
      <c r="CJ32" s="170"/>
      <c r="CK32" s="159">
        <f>SUM(CK29:CK31)</f>
        <v>0</v>
      </c>
      <c r="CL32" s="186"/>
      <c r="CM32" s="153"/>
      <c r="CN32" s="156"/>
      <c r="CO32" s="156"/>
      <c r="CP32" s="156"/>
      <c r="CQ32" s="157"/>
      <c r="CR32" s="177">
        <f>SUM(CR29:CR31)</f>
        <v>0</v>
      </c>
      <c r="CS32" s="170"/>
      <c r="CT32" s="159">
        <f>SUM(CT29:CT31)</f>
        <v>0</v>
      </c>
      <c r="CU32" s="186"/>
      <c r="CV32" s="153"/>
      <c r="CW32" s="156"/>
      <c r="CX32" s="156"/>
      <c r="CY32" s="156"/>
      <c r="CZ32" s="157"/>
      <c r="DA32" s="177">
        <f>SUM(DA29:DA31)</f>
        <v>0</v>
      </c>
      <c r="DB32" s="170"/>
      <c r="DC32" s="159">
        <f>SUM(DC29:DC31)</f>
        <v>0</v>
      </c>
      <c r="DD32" s="186"/>
    </row>
    <row r="33" spans="1:108" ht="15.75" thickBot="1" x14ac:dyDescent="0.3">
      <c r="A33" s="181"/>
      <c r="B33" s="182"/>
      <c r="C33" s="182"/>
      <c r="D33" s="182"/>
      <c r="E33" s="183"/>
      <c r="F33" s="185"/>
      <c r="G33" s="169"/>
      <c r="H33" s="184"/>
      <c r="I33" s="187"/>
      <c r="J33" s="181"/>
      <c r="K33" s="182"/>
      <c r="L33" s="182"/>
      <c r="M33" s="182"/>
      <c r="N33" s="183"/>
      <c r="O33" s="185"/>
      <c r="P33" s="169"/>
      <c r="Q33" s="184"/>
      <c r="R33" s="187"/>
      <c r="S33" s="181"/>
      <c r="T33" s="182"/>
      <c r="U33" s="182"/>
      <c r="V33" s="182"/>
      <c r="W33" s="183"/>
      <c r="X33" s="185"/>
      <c r="Y33" s="169"/>
      <c r="Z33" s="184"/>
      <c r="AA33" s="187"/>
      <c r="AB33" s="181"/>
      <c r="AC33" s="182"/>
      <c r="AD33" s="182"/>
      <c r="AE33" s="182"/>
      <c r="AF33" s="183"/>
      <c r="AG33" s="185"/>
      <c r="AH33" s="169"/>
      <c r="AI33" s="184"/>
      <c r="AJ33" s="187"/>
      <c r="AK33" s="181"/>
      <c r="AL33" s="182"/>
      <c r="AM33" s="182"/>
      <c r="AN33" s="182"/>
      <c r="AO33" s="183"/>
      <c r="AP33" s="185"/>
      <c r="AQ33" s="169"/>
      <c r="AR33" s="184"/>
      <c r="AS33" s="187"/>
      <c r="AT33" s="181"/>
      <c r="AU33" s="182"/>
      <c r="AV33" s="182"/>
      <c r="AW33" s="182"/>
      <c r="AX33" s="183"/>
      <c r="AY33" s="185"/>
      <c r="AZ33" s="169"/>
      <c r="BA33" s="184"/>
      <c r="BB33" s="187"/>
      <c r="BC33" s="181"/>
      <c r="BD33" s="182"/>
      <c r="BE33" s="182"/>
      <c r="BF33" s="182"/>
      <c r="BG33" s="183"/>
      <c r="BH33" s="185"/>
      <c r="BI33" s="169"/>
      <c r="BJ33" s="184"/>
      <c r="BK33" s="187"/>
      <c r="BL33" s="181"/>
      <c r="BM33" s="182"/>
      <c r="BN33" s="182"/>
      <c r="BO33" s="182"/>
      <c r="BP33" s="183"/>
      <c r="BQ33" s="185"/>
      <c r="BR33" s="169"/>
      <c r="BS33" s="184"/>
      <c r="BT33" s="187"/>
      <c r="BU33" s="181"/>
      <c r="BV33" s="182"/>
      <c r="BW33" s="182"/>
      <c r="BX33" s="182"/>
      <c r="BY33" s="183"/>
      <c r="BZ33" s="185"/>
      <c r="CA33" s="169"/>
      <c r="CB33" s="184"/>
      <c r="CC33" s="187"/>
      <c r="CD33" s="181"/>
      <c r="CE33" s="182"/>
      <c r="CF33" s="182"/>
      <c r="CG33" s="182"/>
      <c r="CH33" s="183"/>
      <c r="CI33" s="185"/>
      <c r="CJ33" s="169"/>
      <c r="CK33" s="184"/>
      <c r="CL33" s="187"/>
      <c r="CM33" s="181"/>
      <c r="CN33" s="182"/>
      <c r="CO33" s="182"/>
      <c r="CP33" s="182"/>
      <c r="CQ33" s="183"/>
      <c r="CR33" s="185"/>
      <c r="CS33" s="169"/>
      <c r="CT33" s="184"/>
      <c r="CU33" s="187"/>
      <c r="CV33" s="181"/>
      <c r="CW33" s="182"/>
      <c r="CX33" s="182"/>
      <c r="CY33" s="182"/>
      <c r="CZ33" s="183"/>
      <c r="DA33" s="185"/>
      <c r="DB33" s="169"/>
      <c r="DC33" s="184"/>
      <c r="DD33" s="187"/>
    </row>
    <row r="34" spans="1:108" x14ac:dyDescent="0.25">
      <c r="A34" s="153"/>
      <c r="B34" s="151"/>
      <c r="C34" s="164"/>
      <c r="D34" s="151"/>
      <c r="E34" s="152"/>
      <c r="F34" s="174">
        <f>+(C34*D34)</f>
        <v>0</v>
      </c>
      <c r="G34" s="191">
        <f>+$G$33*D34</f>
        <v>0</v>
      </c>
      <c r="H34" s="174">
        <f>+C34*G34</f>
        <v>0</v>
      </c>
      <c r="I34" s="186"/>
      <c r="J34" s="153"/>
      <c r="K34" s="151"/>
      <c r="L34" s="164"/>
      <c r="M34" s="151"/>
      <c r="N34" s="152"/>
      <c r="O34" s="174">
        <f>+(L34*M34)</f>
        <v>0</v>
      </c>
      <c r="P34" s="191">
        <f>+$P$33*M34</f>
        <v>0</v>
      </c>
      <c r="Q34" s="174">
        <f>+L34*P34</f>
        <v>0</v>
      </c>
      <c r="R34" s="186"/>
      <c r="S34" s="153"/>
      <c r="T34" s="151"/>
      <c r="U34" s="164"/>
      <c r="V34" s="151"/>
      <c r="W34" s="152"/>
      <c r="X34" s="174">
        <f>+(U34*V34)</f>
        <v>0</v>
      </c>
      <c r="Y34" s="191">
        <f>+$Y$33*V34</f>
        <v>0</v>
      </c>
      <c r="Z34" s="174">
        <f>+U34*Y34</f>
        <v>0</v>
      </c>
      <c r="AA34" s="186"/>
      <c r="AB34" s="153"/>
      <c r="AC34" s="151"/>
      <c r="AD34" s="164"/>
      <c r="AE34" s="151"/>
      <c r="AF34" s="152"/>
      <c r="AG34" s="174">
        <f>+(AD34*AE34)</f>
        <v>0</v>
      </c>
      <c r="AH34" s="191">
        <f>+$AH$33*AE34</f>
        <v>0</v>
      </c>
      <c r="AI34" s="174">
        <f>+AD34*AH34</f>
        <v>0</v>
      </c>
      <c r="AJ34" s="186"/>
      <c r="AK34" s="153"/>
      <c r="AL34" s="151"/>
      <c r="AM34" s="164"/>
      <c r="AN34" s="151"/>
      <c r="AO34" s="152"/>
      <c r="AP34" s="174">
        <f>+(AM34*AN34)</f>
        <v>0</v>
      </c>
      <c r="AQ34" s="191">
        <f>+$AQ$33*AN34</f>
        <v>0</v>
      </c>
      <c r="AR34" s="174">
        <f>+AM34*AQ34</f>
        <v>0</v>
      </c>
      <c r="AS34" s="186"/>
      <c r="AT34" s="153"/>
      <c r="AU34" s="151"/>
      <c r="AV34" s="164"/>
      <c r="AW34" s="151"/>
      <c r="AX34" s="152"/>
      <c r="AY34" s="174">
        <f>+(AV34*AW34)</f>
        <v>0</v>
      </c>
      <c r="AZ34" s="191">
        <f>+$AZ$33*AW34</f>
        <v>0</v>
      </c>
      <c r="BA34" s="174">
        <f>+AV34*AZ34</f>
        <v>0</v>
      </c>
      <c r="BB34" s="186"/>
      <c r="BC34" s="153"/>
      <c r="BD34" s="151"/>
      <c r="BE34" s="164"/>
      <c r="BF34" s="151"/>
      <c r="BG34" s="152"/>
      <c r="BH34" s="174">
        <f>+(BE34*BF34)</f>
        <v>0</v>
      </c>
      <c r="BI34" s="191">
        <f>+$BI$33*BF34</f>
        <v>0</v>
      </c>
      <c r="BJ34" s="174">
        <f>+BE34*BI34</f>
        <v>0</v>
      </c>
      <c r="BK34" s="186"/>
      <c r="BL34" s="153"/>
      <c r="BM34" s="151"/>
      <c r="BN34" s="164"/>
      <c r="BO34" s="151"/>
      <c r="BP34" s="152"/>
      <c r="BQ34" s="174">
        <f>+(BN34*BO34)</f>
        <v>0</v>
      </c>
      <c r="BR34" s="191">
        <f>+$BR$33*BO34</f>
        <v>0</v>
      </c>
      <c r="BS34" s="174">
        <f>+BN34*BR34</f>
        <v>0</v>
      </c>
      <c r="BT34" s="186"/>
      <c r="BU34" s="153"/>
      <c r="BV34" s="151"/>
      <c r="BW34" s="164"/>
      <c r="BX34" s="151"/>
      <c r="BY34" s="152"/>
      <c r="BZ34" s="174">
        <f>+(BW34*BX34)</f>
        <v>0</v>
      </c>
      <c r="CA34" s="191">
        <f>+$CA$33*BX34</f>
        <v>0</v>
      </c>
      <c r="CB34" s="174">
        <f>+BW34*CA34</f>
        <v>0</v>
      </c>
      <c r="CC34" s="186"/>
      <c r="CD34" s="153"/>
      <c r="CE34" s="151"/>
      <c r="CF34" s="164"/>
      <c r="CG34" s="151"/>
      <c r="CH34" s="152"/>
      <c r="CI34" s="174">
        <f>+(CF34*CG34)</f>
        <v>0</v>
      </c>
      <c r="CJ34" s="191">
        <f>+$CJ$33*CG34</f>
        <v>0</v>
      </c>
      <c r="CK34" s="174">
        <f>+CF34*CJ34</f>
        <v>0</v>
      </c>
      <c r="CL34" s="186"/>
      <c r="CM34" s="153"/>
      <c r="CN34" s="151"/>
      <c r="CO34" s="164"/>
      <c r="CP34" s="151"/>
      <c r="CQ34" s="152"/>
      <c r="CR34" s="174">
        <f>+(CO34*CP34)</f>
        <v>0</v>
      </c>
      <c r="CS34" s="191">
        <f>+$CS$33*CP34</f>
        <v>0</v>
      </c>
      <c r="CT34" s="174">
        <f>+CO34*CS34</f>
        <v>0</v>
      </c>
      <c r="CU34" s="186"/>
      <c r="CV34" s="153"/>
      <c r="CW34" s="151"/>
      <c r="CX34" s="164"/>
      <c r="CY34" s="151"/>
      <c r="CZ34" s="152"/>
      <c r="DA34" s="174">
        <f>+(CX34*CY34)</f>
        <v>0</v>
      </c>
      <c r="DB34" s="191">
        <f>+$DB$33*CY34</f>
        <v>0</v>
      </c>
      <c r="DC34" s="174">
        <f>+CX34*DB34</f>
        <v>0</v>
      </c>
      <c r="DD34" s="186"/>
    </row>
    <row r="35" spans="1:108" x14ac:dyDescent="0.25">
      <c r="A35" s="153"/>
      <c r="B35" s="154"/>
      <c r="C35" s="159"/>
      <c r="D35" s="154"/>
      <c r="E35" s="155"/>
      <c r="F35" s="158">
        <f t="shared" ref="F35:F36" si="117">+(C35*D35)</f>
        <v>0</v>
      </c>
      <c r="G35" s="191">
        <f t="shared" ref="G35:G36" si="118">+$G$33*D35</f>
        <v>0</v>
      </c>
      <c r="H35" s="158">
        <f>+C35*G35</f>
        <v>0</v>
      </c>
      <c r="I35" s="186"/>
      <c r="J35" s="153"/>
      <c r="K35" s="154"/>
      <c r="L35" s="159"/>
      <c r="M35" s="154"/>
      <c r="N35" s="155"/>
      <c r="O35" s="158">
        <f t="shared" ref="O35:O36" si="119">+(L35*M35)</f>
        <v>0</v>
      </c>
      <c r="P35" s="191">
        <f t="shared" ref="P35:P36" si="120">+$P$33*M35</f>
        <v>0</v>
      </c>
      <c r="Q35" s="158">
        <f>+L35*P35</f>
        <v>0</v>
      </c>
      <c r="R35" s="186"/>
      <c r="S35" s="153"/>
      <c r="T35" s="154"/>
      <c r="U35" s="159"/>
      <c r="V35" s="154"/>
      <c r="W35" s="155"/>
      <c r="X35" s="158">
        <f t="shared" ref="X35:X36" si="121">+(U35*V35)</f>
        <v>0</v>
      </c>
      <c r="Y35" s="191">
        <f>+$Y$33*V35</f>
        <v>0</v>
      </c>
      <c r="Z35" s="158">
        <f>+U35*Y35</f>
        <v>0</v>
      </c>
      <c r="AA35" s="186"/>
      <c r="AB35" s="153"/>
      <c r="AC35" s="154"/>
      <c r="AD35" s="159"/>
      <c r="AE35" s="154"/>
      <c r="AF35" s="155"/>
      <c r="AG35" s="158">
        <f t="shared" ref="AG35:AG36" si="122">+(AD35*AE35)</f>
        <v>0</v>
      </c>
      <c r="AH35" s="191">
        <f>+$AH$33*AE35</f>
        <v>0</v>
      </c>
      <c r="AI35" s="158">
        <f>+AD35*AH35</f>
        <v>0</v>
      </c>
      <c r="AJ35" s="186"/>
      <c r="AK35" s="153"/>
      <c r="AL35" s="154"/>
      <c r="AM35" s="159"/>
      <c r="AN35" s="154"/>
      <c r="AO35" s="155"/>
      <c r="AP35" s="158">
        <f t="shared" ref="AP35:AP36" si="123">+(AM35*AN35)</f>
        <v>0</v>
      </c>
      <c r="AQ35" s="191">
        <f>+$AQ$33*AN35</f>
        <v>0</v>
      </c>
      <c r="AR35" s="158">
        <f>+AM35*AQ35</f>
        <v>0</v>
      </c>
      <c r="AS35" s="186"/>
      <c r="AT35" s="153"/>
      <c r="AU35" s="154"/>
      <c r="AV35" s="159"/>
      <c r="AW35" s="154"/>
      <c r="AX35" s="155"/>
      <c r="AY35" s="158">
        <f t="shared" ref="AY35:AY36" si="124">+(AV35*AW35)</f>
        <v>0</v>
      </c>
      <c r="AZ35" s="191">
        <f>+$AZ$33*AW35</f>
        <v>0</v>
      </c>
      <c r="BA35" s="158">
        <f>+AV35*AZ35</f>
        <v>0</v>
      </c>
      <c r="BB35" s="186"/>
      <c r="BC35" s="153"/>
      <c r="BD35" s="154"/>
      <c r="BE35" s="159"/>
      <c r="BF35" s="154"/>
      <c r="BG35" s="155"/>
      <c r="BH35" s="158">
        <f t="shared" ref="BH35:BH36" si="125">+(BE35*BF35)</f>
        <v>0</v>
      </c>
      <c r="BI35" s="191">
        <f>+$BI$33*BF35</f>
        <v>0</v>
      </c>
      <c r="BJ35" s="158">
        <f>+BE35*BI35</f>
        <v>0</v>
      </c>
      <c r="BK35" s="186"/>
      <c r="BL35" s="153"/>
      <c r="BM35" s="154"/>
      <c r="BN35" s="159"/>
      <c r="BO35" s="154"/>
      <c r="BP35" s="155"/>
      <c r="BQ35" s="158">
        <f t="shared" ref="BQ35:BQ36" si="126">+(BN35*BO35)</f>
        <v>0</v>
      </c>
      <c r="BR35" s="191">
        <f>+$BR$33*BO35</f>
        <v>0</v>
      </c>
      <c r="BS35" s="158">
        <f>+BN35*BR35</f>
        <v>0</v>
      </c>
      <c r="BT35" s="186"/>
      <c r="BU35" s="153"/>
      <c r="BV35" s="154"/>
      <c r="BW35" s="159"/>
      <c r="BX35" s="154"/>
      <c r="BY35" s="155"/>
      <c r="BZ35" s="158">
        <f t="shared" ref="BZ35:BZ36" si="127">+(BW35*BX35)</f>
        <v>0</v>
      </c>
      <c r="CA35" s="191">
        <f>+$CA$33*BX35</f>
        <v>0</v>
      </c>
      <c r="CB35" s="158">
        <f>+BW35*CA35</f>
        <v>0</v>
      </c>
      <c r="CC35" s="186"/>
      <c r="CD35" s="153"/>
      <c r="CE35" s="154"/>
      <c r="CF35" s="159"/>
      <c r="CG35" s="154"/>
      <c r="CH35" s="155"/>
      <c r="CI35" s="158">
        <f t="shared" ref="CI35:CI36" si="128">+(CF35*CG35)</f>
        <v>0</v>
      </c>
      <c r="CJ35" s="191">
        <f t="shared" ref="CJ35:CJ36" si="129">+$CJ$33*CG35</f>
        <v>0</v>
      </c>
      <c r="CK35" s="158">
        <f>+CF35*CJ35</f>
        <v>0</v>
      </c>
      <c r="CL35" s="186"/>
      <c r="CM35" s="153"/>
      <c r="CN35" s="154"/>
      <c r="CO35" s="159"/>
      <c r="CP35" s="154"/>
      <c r="CQ35" s="155"/>
      <c r="CR35" s="158">
        <f t="shared" ref="CR35:CR36" si="130">+(CO35*CP35)</f>
        <v>0</v>
      </c>
      <c r="CS35" s="191">
        <f>+$CS$33*CP35</f>
        <v>0</v>
      </c>
      <c r="CT35" s="158">
        <f>+CO35*CS35</f>
        <v>0</v>
      </c>
      <c r="CU35" s="186"/>
      <c r="CV35" s="153"/>
      <c r="CW35" s="154"/>
      <c r="CX35" s="159"/>
      <c r="CY35" s="154"/>
      <c r="CZ35" s="155"/>
      <c r="DA35" s="158">
        <f t="shared" ref="DA35:DA36" si="131">+(CX35*CY35)</f>
        <v>0</v>
      </c>
      <c r="DB35" s="191">
        <f>+$DB$33*CY35</f>
        <v>0</v>
      </c>
      <c r="DC35" s="158">
        <f>+CX35*DB35</f>
        <v>0</v>
      </c>
      <c r="DD35" s="186"/>
    </row>
    <row r="36" spans="1:108" x14ac:dyDescent="0.25">
      <c r="A36" s="153"/>
      <c r="B36" s="154"/>
      <c r="C36" s="159"/>
      <c r="D36" s="154"/>
      <c r="E36" s="155"/>
      <c r="F36" s="158">
        <f t="shared" si="117"/>
        <v>0</v>
      </c>
      <c r="G36" s="191">
        <f t="shared" si="118"/>
        <v>0</v>
      </c>
      <c r="H36" s="158">
        <f>+C36*G36</f>
        <v>0</v>
      </c>
      <c r="I36" s="186"/>
      <c r="J36" s="153"/>
      <c r="K36" s="154"/>
      <c r="L36" s="159"/>
      <c r="M36" s="154"/>
      <c r="N36" s="155"/>
      <c r="O36" s="158">
        <f t="shared" si="119"/>
        <v>0</v>
      </c>
      <c r="P36" s="191">
        <f t="shared" si="120"/>
        <v>0</v>
      </c>
      <c r="Q36" s="158">
        <f>+L36*P36</f>
        <v>0</v>
      </c>
      <c r="R36" s="186"/>
      <c r="S36" s="153"/>
      <c r="T36" s="154"/>
      <c r="U36" s="159"/>
      <c r="V36" s="154"/>
      <c r="W36" s="155"/>
      <c r="X36" s="158">
        <f t="shared" si="121"/>
        <v>0</v>
      </c>
      <c r="Y36" s="191">
        <f>+$Y$33*V36</f>
        <v>0</v>
      </c>
      <c r="Z36" s="158">
        <f>+U36*Y36</f>
        <v>0</v>
      </c>
      <c r="AA36" s="186"/>
      <c r="AB36" s="153"/>
      <c r="AC36" s="154"/>
      <c r="AD36" s="159"/>
      <c r="AE36" s="154"/>
      <c r="AF36" s="155"/>
      <c r="AG36" s="158">
        <f t="shared" si="122"/>
        <v>0</v>
      </c>
      <c r="AH36" s="191">
        <f>+$AH$33*AE36</f>
        <v>0</v>
      </c>
      <c r="AI36" s="158">
        <f>+AD36*AH36</f>
        <v>0</v>
      </c>
      <c r="AJ36" s="186"/>
      <c r="AK36" s="153"/>
      <c r="AL36" s="154"/>
      <c r="AM36" s="159"/>
      <c r="AN36" s="154"/>
      <c r="AO36" s="155"/>
      <c r="AP36" s="158">
        <f t="shared" si="123"/>
        <v>0</v>
      </c>
      <c r="AQ36" s="191">
        <f>+$AQ$33*AN36</f>
        <v>0</v>
      </c>
      <c r="AR36" s="158">
        <f>+AM36*AQ36</f>
        <v>0</v>
      </c>
      <c r="AS36" s="186"/>
      <c r="AT36" s="153"/>
      <c r="AU36" s="154"/>
      <c r="AV36" s="159"/>
      <c r="AW36" s="154"/>
      <c r="AX36" s="155"/>
      <c r="AY36" s="158">
        <f t="shared" si="124"/>
        <v>0</v>
      </c>
      <c r="AZ36" s="191">
        <f>+$AZ$33*AW36</f>
        <v>0</v>
      </c>
      <c r="BA36" s="158">
        <f>+AV36*AZ36</f>
        <v>0</v>
      </c>
      <c r="BB36" s="186"/>
      <c r="BC36" s="153"/>
      <c r="BD36" s="154"/>
      <c r="BE36" s="159"/>
      <c r="BF36" s="154"/>
      <c r="BG36" s="155"/>
      <c r="BH36" s="158">
        <f t="shared" si="125"/>
        <v>0</v>
      </c>
      <c r="BI36" s="191">
        <f>+$BI$33*BF36</f>
        <v>0</v>
      </c>
      <c r="BJ36" s="158">
        <f>+BE36*BI36</f>
        <v>0</v>
      </c>
      <c r="BK36" s="186"/>
      <c r="BL36" s="153"/>
      <c r="BM36" s="154"/>
      <c r="BN36" s="159"/>
      <c r="BO36" s="154"/>
      <c r="BP36" s="155"/>
      <c r="BQ36" s="158">
        <f t="shared" si="126"/>
        <v>0</v>
      </c>
      <c r="BR36" s="191">
        <f>+$BR$33*BO36</f>
        <v>0</v>
      </c>
      <c r="BS36" s="158">
        <f>+BN36*BR36</f>
        <v>0</v>
      </c>
      <c r="BT36" s="186"/>
      <c r="BU36" s="153"/>
      <c r="BV36" s="154"/>
      <c r="BW36" s="159"/>
      <c r="BX36" s="154"/>
      <c r="BY36" s="155"/>
      <c r="BZ36" s="158">
        <f t="shared" si="127"/>
        <v>0</v>
      </c>
      <c r="CA36" s="191">
        <f>+$CA$33*BX36</f>
        <v>0</v>
      </c>
      <c r="CB36" s="158">
        <f>+BW36*CA36</f>
        <v>0</v>
      </c>
      <c r="CC36" s="186"/>
      <c r="CD36" s="153"/>
      <c r="CE36" s="154"/>
      <c r="CF36" s="159"/>
      <c r="CG36" s="154"/>
      <c r="CH36" s="155"/>
      <c r="CI36" s="158">
        <f t="shared" si="128"/>
        <v>0</v>
      </c>
      <c r="CJ36" s="191">
        <f t="shared" si="129"/>
        <v>0</v>
      </c>
      <c r="CK36" s="158">
        <f>+CF36*CJ36</f>
        <v>0</v>
      </c>
      <c r="CL36" s="186"/>
      <c r="CM36" s="153"/>
      <c r="CN36" s="154"/>
      <c r="CO36" s="159"/>
      <c r="CP36" s="154"/>
      <c r="CQ36" s="155"/>
      <c r="CR36" s="158">
        <f t="shared" si="130"/>
        <v>0</v>
      </c>
      <c r="CS36" s="191">
        <f>+$CS$33*CP36</f>
        <v>0</v>
      </c>
      <c r="CT36" s="158">
        <f>+CO36*CS36</f>
        <v>0</v>
      </c>
      <c r="CU36" s="186"/>
      <c r="CV36" s="153"/>
      <c r="CW36" s="154"/>
      <c r="CX36" s="159"/>
      <c r="CY36" s="154"/>
      <c r="CZ36" s="155"/>
      <c r="DA36" s="158">
        <f t="shared" si="131"/>
        <v>0</v>
      </c>
      <c r="DB36" s="191">
        <f>+$DB$33*CY36</f>
        <v>0</v>
      </c>
      <c r="DC36" s="158">
        <f>+CX36*DB36</f>
        <v>0</v>
      </c>
      <c r="DD36" s="186"/>
    </row>
    <row r="37" spans="1:108" ht="15.75" thickBot="1" x14ac:dyDescent="0.3">
      <c r="A37" s="153"/>
      <c r="B37" s="156"/>
      <c r="C37" s="165"/>
      <c r="D37" s="156"/>
      <c r="E37" s="157"/>
      <c r="F37" s="176">
        <f>SUM(F34:F36)</f>
        <v>0</v>
      </c>
      <c r="G37" s="170"/>
      <c r="H37" s="172">
        <f>SUM(H34:H36)</f>
        <v>0</v>
      </c>
      <c r="I37" s="186"/>
      <c r="J37" s="153"/>
      <c r="K37" s="156"/>
      <c r="L37" s="165"/>
      <c r="M37" s="156"/>
      <c r="N37" s="157"/>
      <c r="O37" s="176">
        <f>SUM(O34:O36)</f>
        <v>0</v>
      </c>
      <c r="P37" s="170"/>
      <c r="Q37" s="172">
        <f>SUM(Q34:Q36)</f>
        <v>0</v>
      </c>
      <c r="R37" s="186"/>
      <c r="S37" s="153"/>
      <c r="T37" s="156"/>
      <c r="U37" s="165"/>
      <c r="V37" s="156"/>
      <c r="W37" s="157"/>
      <c r="X37" s="176">
        <f>SUM(X34:X36)</f>
        <v>0</v>
      </c>
      <c r="Y37" s="170"/>
      <c r="Z37" s="172">
        <f>SUM(Z34:Z36)</f>
        <v>0</v>
      </c>
      <c r="AA37" s="186"/>
      <c r="AB37" s="153"/>
      <c r="AC37" s="156"/>
      <c r="AD37" s="165"/>
      <c r="AE37" s="156"/>
      <c r="AF37" s="157"/>
      <c r="AG37" s="176">
        <f>SUM(AG34:AG36)</f>
        <v>0</v>
      </c>
      <c r="AH37" s="170"/>
      <c r="AI37" s="172">
        <f>SUM(AI34:AI36)</f>
        <v>0</v>
      </c>
      <c r="AJ37" s="186"/>
      <c r="AK37" s="153"/>
      <c r="AL37" s="156"/>
      <c r="AM37" s="165"/>
      <c r="AN37" s="156"/>
      <c r="AO37" s="157"/>
      <c r="AP37" s="176">
        <f>SUM(AP34:AP36)</f>
        <v>0</v>
      </c>
      <c r="AQ37" s="170"/>
      <c r="AR37" s="172">
        <f>SUM(AR34:AR36)</f>
        <v>0</v>
      </c>
      <c r="AS37" s="186"/>
      <c r="AT37" s="153"/>
      <c r="AU37" s="156"/>
      <c r="AV37" s="165"/>
      <c r="AW37" s="156"/>
      <c r="AX37" s="157"/>
      <c r="AY37" s="176">
        <f>SUM(AY34:AY36)</f>
        <v>0</v>
      </c>
      <c r="AZ37" s="170"/>
      <c r="BA37" s="172">
        <f>SUM(BA34:BA36)</f>
        <v>0</v>
      </c>
      <c r="BB37" s="186"/>
      <c r="BC37" s="153"/>
      <c r="BD37" s="156"/>
      <c r="BE37" s="165"/>
      <c r="BF37" s="156"/>
      <c r="BG37" s="157"/>
      <c r="BH37" s="176">
        <f>SUM(BH34:BH36)</f>
        <v>0</v>
      </c>
      <c r="BI37" s="170"/>
      <c r="BJ37" s="172">
        <f>SUM(BJ34:BJ36)</f>
        <v>0</v>
      </c>
      <c r="BK37" s="186"/>
      <c r="BL37" s="153"/>
      <c r="BM37" s="156"/>
      <c r="BN37" s="165"/>
      <c r="BO37" s="156"/>
      <c r="BP37" s="157"/>
      <c r="BQ37" s="176">
        <f>SUM(BQ34:BQ36)</f>
        <v>0</v>
      </c>
      <c r="BR37" s="170"/>
      <c r="BS37" s="172">
        <f>SUM(BS34:BS36)</f>
        <v>0</v>
      </c>
      <c r="BT37" s="186"/>
      <c r="BU37" s="153"/>
      <c r="BV37" s="156"/>
      <c r="BW37" s="165"/>
      <c r="BX37" s="156"/>
      <c r="BY37" s="157"/>
      <c r="BZ37" s="176">
        <f>SUM(BZ34:BZ36)</f>
        <v>0</v>
      </c>
      <c r="CA37" s="170"/>
      <c r="CB37" s="172">
        <f>SUM(CB34:CB36)</f>
        <v>0</v>
      </c>
      <c r="CC37" s="186"/>
      <c r="CD37" s="153"/>
      <c r="CE37" s="156"/>
      <c r="CF37" s="165"/>
      <c r="CG37" s="156"/>
      <c r="CH37" s="157"/>
      <c r="CI37" s="176">
        <f>SUM(CI34:CI36)</f>
        <v>0</v>
      </c>
      <c r="CJ37" s="170"/>
      <c r="CK37" s="172">
        <f>SUM(CK34:CK36)</f>
        <v>0</v>
      </c>
      <c r="CL37" s="186"/>
      <c r="CM37" s="153"/>
      <c r="CN37" s="156"/>
      <c r="CO37" s="165"/>
      <c r="CP37" s="156"/>
      <c r="CQ37" s="157"/>
      <c r="CR37" s="176">
        <f>SUM(CR34:CR36)</f>
        <v>0</v>
      </c>
      <c r="CS37" s="170"/>
      <c r="CT37" s="172">
        <f>SUM(CT34:CT36)</f>
        <v>0</v>
      </c>
      <c r="CU37" s="186"/>
      <c r="CV37" s="153"/>
      <c r="CW37" s="156"/>
      <c r="CX37" s="165"/>
      <c r="CY37" s="156"/>
      <c r="CZ37" s="157"/>
      <c r="DA37" s="176">
        <f>SUM(DA34:DA36)</f>
        <v>0</v>
      </c>
      <c r="DB37" s="170"/>
      <c r="DC37" s="172">
        <f>SUM(DC34:DC36)</f>
        <v>0</v>
      </c>
      <c r="DD37" s="186"/>
    </row>
    <row r="38" spans="1:108" ht="15.75" thickBot="1" x14ac:dyDescent="0.3">
      <c r="A38" s="181"/>
      <c r="B38" s="182"/>
      <c r="C38" s="182"/>
      <c r="D38" s="182"/>
      <c r="E38" s="183"/>
      <c r="F38" s="185"/>
      <c r="G38" s="169"/>
      <c r="H38" s="184"/>
      <c r="I38" s="187"/>
      <c r="J38" s="181"/>
      <c r="K38" s="182"/>
      <c r="L38" s="182"/>
      <c r="M38" s="182"/>
      <c r="N38" s="183"/>
      <c r="O38" s="185"/>
      <c r="P38" s="169"/>
      <c r="Q38" s="184"/>
      <c r="R38" s="187"/>
      <c r="S38" s="181"/>
      <c r="T38" s="182"/>
      <c r="U38" s="182"/>
      <c r="V38" s="182"/>
      <c r="W38" s="183"/>
      <c r="X38" s="185"/>
      <c r="Y38" s="169"/>
      <c r="Z38" s="184"/>
      <c r="AA38" s="187"/>
      <c r="AB38" s="181"/>
      <c r="AC38" s="182"/>
      <c r="AD38" s="182"/>
      <c r="AE38" s="182"/>
      <c r="AF38" s="183"/>
      <c r="AG38" s="185"/>
      <c r="AH38" s="169"/>
      <c r="AI38" s="184"/>
      <c r="AJ38" s="187"/>
      <c r="AK38" s="181"/>
      <c r="AL38" s="182"/>
      <c r="AM38" s="182"/>
      <c r="AN38" s="182"/>
      <c r="AO38" s="183"/>
      <c r="AP38" s="185"/>
      <c r="AQ38" s="169"/>
      <c r="AR38" s="184"/>
      <c r="AS38" s="187"/>
      <c r="AT38" s="181"/>
      <c r="AU38" s="182"/>
      <c r="AV38" s="182"/>
      <c r="AW38" s="182"/>
      <c r="AX38" s="183"/>
      <c r="AY38" s="185"/>
      <c r="AZ38" s="169"/>
      <c r="BA38" s="184"/>
      <c r="BB38" s="187"/>
      <c r="BC38" s="181"/>
      <c r="BD38" s="182"/>
      <c r="BE38" s="182"/>
      <c r="BF38" s="182"/>
      <c r="BG38" s="183"/>
      <c r="BH38" s="185"/>
      <c r="BI38" s="169"/>
      <c r="BJ38" s="184"/>
      <c r="BK38" s="187"/>
      <c r="BL38" s="181"/>
      <c r="BM38" s="182"/>
      <c r="BN38" s="182"/>
      <c r="BO38" s="182"/>
      <c r="BP38" s="183"/>
      <c r="BQ38" s="185"/>
      <c r="BR38" s="169"/>
      <c r="BS38" s="184"/>
      <c r="BT38" s="187"/>
      <c r="BU38" s="181"/>
      <c r="BV38" s="182"/>
      <c r="BW38" s="182"/>
      <c r="BX38" s="182"/>
      <c r="BY38" s="183"/>
      <c r="BZ38" s="185"/>
      <c r="CA38" s="169"/>
      <c r="CB38" s="184"/>
      <c r="CC38" s="187"/>
      <c r="CD38" s="181"/>
      <c r="CE38" s="182"/>
      <c r="CF38" s="182"/>
      <c r="CG38" s="182"/>
      <c r="CH38" s="183"/>
      <c r="CI38" s="185"/>
      <c r="CJ38" s="169"/>
      <c r="CK38" s="184"/>
      <c r="CL38" s="187"/>
      <c r="CM38" s="181"/>
      <c r="CN38" s="182"/>
      <c r="CO38" s="182"/>
      <c r="CP38" s="182"/>
      <c r="CQ38" s="183"/>
      <c r="CR38" s="185"/>
      <c r="CS38" s="169"/>
      <c r="CT38" s="184"/>
      <c r="CU38" s="187"/>
      <c r="CV38" s="181"/>
      <c r="CW38" s="182"/>
      <c r="CX38" s="182"/>
      <c r="CY38" s="182"/>
      <c r="CZ38" s="183"/>
      <c r="DA38" s="185"/>
      <c r="DB38" s="169"/>
      <c r="DC38" s="184"/>
      <c r="DD38" s="187"/>
    </row>
    <row r="39" spans="1:108" x14ac:dyDescent="0.25">
      <c r="A39" s="123"/>
      <c r="B39" s="151"/>
      <c r="C39" s="173"/>
      <c r="D39" s="151"/>
      <c r="E39" s="152"/>
      <c r="F39" s="174">
        <f>+(C39*D39)</f>
        <v>0</v>
      </c>
      <c r="G39" s="191">
        <f>+$G$38*D39</f>
        <v>0</v>
      </c>
      <c r="H39" s="174">
        <f>+C39*G39</f>
        <v>0</v>
      </c>
      <c r="I39" s="186"/>
      <c r="K39" s="151"/>
      <c r="L39" s="173"/>
      <c r="M39" s="151"/>
      <c r="N39" s="152"/>
      <c r="O39" s="174">
        <f>+(L39*M39)</f>
        <v>0</v>
      </c>
      <c r="P39" s="191">
        <f>+$P$38*M39</f>
        <v>0</v>
      </c>
      <c r="Q39" s="174">
        <f>+L39*P39</f>
        <v>0</v>
      </c>
      <c r="R39" s="186"/>
      <c r="T39" s="151"/>
      <c r="U39" s="173"/>
      <c r="V39" s="151"/>
      <c r="W39" s="152"/>
      <c r="X39" s="174">
        <f>+(U39*V39)</f>
        <v>0</v>
      </c>
      <c r="Y39" s="191">
        <f>+$Y$38*V39</f>
        <v>0</v>
      </c>
      <c r="Z39" s="174">
        <f>+U39*Y39</f>
        <v>0</v>
      </c>
      <c r="AA39" s="186"/>
      <c r="AC39" s="151"/>
      <c r="AD39" s="173"/>
      <c r="AE39" s="151"/>
      <c r="AF39" s="152"/>
      <c r="AG39" s="174">
        <f>+(AD39*AE39)</f>
        <v>0</v>
      </c>
      <c r="AH39" s="191">
        <f>+$AH$38*AE39</f>
        <v>0</v>
      </c>
      <c r="AI39" s="174">
        <f>+AD39*AH39</f>
        <v>0</v>
      </c>
      <c r="AJ39" s="186"/>
      <c r="AL39" s="151"/>
      <c r="AM39" s="173"/>
      <c r="AN39" s="151"/>
      <c r="AO39" s="152"/>
      <c r="AP39" s="174">
        <f>+(AM39*AN39)</f>
        <v>0</v>
      </c>
      <c r="AQ39" s="191">
        <f>+$AQ$38*AN39</f>
        <v>0</v>
      </c>
      <c r="AR39" s="174">
        <f>+AM39*AQ39</f>
        <v>0</v>
      </c>
      <c r="AS39" s="186"/>
      <c r="AU39" s="151"/>
      <c r="AV39" s="173"/>
      <c r="AW39" s="151"/>
      <c r="AX39" s="152"/>
      <c r="AY39" s="174">
        <f>+(AV39*AW39)</f>
        <v>0</v>
      </c>
      <c r="AZ39" s="191">
        <f>+$AZ$38*AW39</f>
        <v>0</v>
      </c>
      <c r="BA39" s="174">
        <f>+AV39*AZ39</f>
        <v>0</v>
      </c>
      <c r="BB39" s="186"/>
      <c r="BD39" s="151"/>
      <c r="BE39" s="173"/>
      <c r="BF39" s="151"/>
      <c r="BG39" s="152"/>
      <c r="BH39" s="174">
        <f>+(BE39*BF39)</f>
        <v>0</v>
      </c>
      <c r="BI39" s="191">
        <f>+$BI$38*BF39</f>
        <v>0</v>
      </c>
      <c r="BJ39" s="174">
        <f>+BE39*BI39</f>
        <v>0</v>
      </c>
      <c r="BK39" s="186"/>
      <c r="BM39" s="151"/>
      <c r="BN39" s="173"/>
      <c r="BO39" s="151"/>
      <c r="BP39" s="152"/>
      <c r="BQ39" s="174">
        <f>+(BN39*BO39)</f>
        <v>0</v>
      </c>
      <c r="BR39" s="191">
        <f>+$BR$38*BO39</f>
        <v>0</v>
      </c>
      <c r="BS39" s="174">
        <f>+BN39*BR39</f>
        <v>0</v>
      </c>
      <c r="BT39" s="186"/>
      <c r="BV39" s="151"/>
      <c r="BW39" s="173"/>
      <c r="BX39" s="151"/>
      <c r="BY39" s="152"/>
      <c r="BZ39" s="174">
        <f>+(BW39*BX39)</f>
        <v>0</v>
      </c>
      <c r="CA39" s="191">
        <f>+$CA$38*BX39</f>
        <v>0</v>
      </c>
      <c r="CB39" s="174">
        <f>+BW39*CA39</f>
        <v>0</v>
      </c>
      <c r="CC39" s="186"/>
      <c r="CE39" s="151"/>
      <c r="CF39" s="173"/>
      <c r="CG39" s="151"/>
      <c r="CH39" s="152"/>
      <c r="CI39" s="174">
        <f>+(CF39*CG39)</f>
        <v>0</v>
      </c>
      <c r="CJ39" s="191">
        <f>+$CJ$38*CG39</f>
        <v>0</v>
      </c>
      <c r="CK39" s="174">
        <f>+CF39*CJ39</f>
        <v>0</v>
      </c>
      <c r="CL39" s="186"/>
      <c r="CN39" s="151"/>
      <c r="CO39" s="173"/>
      <c r="CP39" s="151"/>
      <c r="CQ39" s="152"/>
      <c r="CR39" s="174">
        <f>+(CO39*CP39)</f>
        <v>0</v>
      </c>
      <c r="CS39" s="191">
        <f>+$CS$38*CP39</f>
        <v>0</v>
      </c>
      <c r="CT39" s="174">
        <f>+CO39*CS39</f>
        <v>0</v>
      </c>
      <c r="CU39" s="186"/>
      <c r="CW39" s="151"/>
      <c r="CX39" s="173"/>
      <c r="CY39" s="151"/>
      <c r="CZ39" s="152"/>
      <c r="DA39" s="174">
        <f>+(CX39*CY39)</f>
        <v>0</v>
      </c>
      <c r="DB39" s="191">
        <f>+$DB$38*CY39</f>
        <v>0</v>
      </c>
      <c r="DC39" s="174">
        <f>+CX39*DB39</f>
        <v>0</v>
      </c>
      <c r="DD39" s="186"/>
    </row>
    <row r="40" spans="1:108" x14ac:dyDescent="0.25">
      <c r="A40" s="153"/>
      <c r="B40" s="154"/>
      <c r="C40" s="159"/>
      <c r="D40" s="154"/>
      <c r="E40" s="155"/>
      <c r="F40" s="158">
        <f t="shared" ref="F40:F41" si="132">+(C40*D40)</f>
        <v>0</v>
      </c>
      <c r="G40" s="191">
        <f t="shared" ref="G40:G41" si="133">+$G$38*D40</f>
        <v>0</v>
      </c>
      <c r="H40" s="158">
        <f>+C40*G40</f>
        <v>0</v>
      </c>
      <c r="I40" s="186"/>
      <c r="J40" s="153"/>
      <c r="K40" s="154"/>
      <c r="L40" s="159"/>
      <c r="M40" s="154"/>
      <c r="N40" s="155"/>
      <c r="O40" s="158">
        <f t="shared" ref="O40:O41" si="134">+(L40*M40)</f>
        <v>0</v>
      </c>
      <c r="P40" s="191">
        <f t="shared" ref="P40:P41" si="135">+$P$38*M40</f>
        <v>0</v>
      </c>
      <c r="Q40" s="158">
        <f>+L40*P40</f>
        <v>0</v>
      </c>
      <c r="R40" s="186"/>
      <c r="S40" s="153"/>
      <c r="T40" s="154"/>
      <c r="U40" s="159"/>
      <c r="V40" s="154"/>
      <c r="W40" s="155"/>
      <c r="X40" s="158">
        <f t="shared" ref="X40:X41" si="136">+(U40*V40)</f>
        <v>0</v>
      </c>
      <c r="Y40" s="191">
        <f>+$Y$38*V40</f>
        <v>0</v>
      </c>
      <c r="Z40" s="158">
        <f>+U40*Y40</f>
        <v>0</v>
      </c>
      <c r="AA40" s="186"/>
      <c r="AB40" s="153"/>
      <c r="AC40" s="154"/>
      <c r="AD40" s="159"/>
      <c r="AE40" s="154"/>
      <c r="AF40" s="155"/>
      <c r="AG40" s="158">
        <f t="shared" ref="AG40:AG41" si="137">+(AD40*AE40)</f>
        <v>0</v>
      </c>
      <c r="AH40" s="191">
        <f>+$AH$38*AE40</f>
        <v>0</v>
      </c>
      <c r="AI40" s="158">
        <f>+AD40*AH40</f>
        <v>0</v>
      </c>
      <c r="AJ40" s="186"/>
      <c r="AK40" s="153"/>
      <c r="AL40" s="154"/>
      <c r="AM40" s="159"/>
      <c r="AN40" s="154"/>
      <c r="AO40" s="155"/>
      <c r="AP40" s="158">
        <f t="shared" ref="AP40:AP41" si="138">+(AM40*AN40)</f>
        <v>0</v>
      </c>
      <c r="AQ40" s="191">
        <f>+$AQ$38*AN40</f>
        <v>0</v>
      </c>
      <c r="AR40" s="158">
        <f>+AM40*AQ40</f>
        <v>0</v>
      </c>
      <c r="AS40" s="186"/>
      <c r="AT40" s="153"/>
      <c r="AU40" s="154"/>
      <c r="AV40" s="159"/>
      <c r="AW40" s="154"/>
      <c r="AX40" s="155"/>
      <c r="AY40" s="158">
        <f t="shared" ref="AY40:AY41" si="139">+(AV40*AW40)</f>
        <v>0</v>
      </c>
      <c r="AZ40" s="191">
        <f>+$AZ$38*AW40</f>
        <v>0</v>
      </c>
      <c r="BA40" s="158">
        <f>+AV40*AZ40</f>
        <v>0</v>
      </c>
      <c r="BB40" s="186"/>
      <c r="BC40" s="153"/>
      <c r="BD40" s="154"/>
      <c r="BE40" s="159"/>
      <c r="BF40" s="154"/>
      <c r="BG40" s="155"/>
      <c r="BH40" s="158">
        <f t="shared" ref="BH40:BH41" si="140">+(BE40*BF40)</f>
        <v>0</v>
      </c>
      <c r="BI40" s="191">
        <f>+$BI$38*BF40</f>
        <v>0</v>
      </c>
      <c r="BJ40" s="158">
        <f>+BE40*BI40</f>
        <v>0</v>
      </c>
      <c r="BK40" s="186"/>
      <c r="BL40" s="153"/>
      <c r="BM40" s="154"/>
      <c r="BN40" s="159"/>
      <c r="BO40" s="154"/>
      <c r="BP40" s="155"/>
      <c r="BQ40" s="158">
        <f t="shared" ref="BQ40:BQ41" si="141">+(BN40*BO40)</f>
        <v>0</v>
      </c>
      <c r="BR40" s="191">
        <f>+$BR$38*BO40</f>
        <v>0</v>
      </c>
      <c r="BS40" s="158">
        <f>+BN40*BR40</f>
        <v>0</v>
      </c>
      <c r="BT40" s="186"/>
      <c r="BU40" s="153"/>
      <c r="BV40" s="154"/>
      <c r="BW40" s="159"/>
      <c r="BX40" s="154"/>
      <c r="BY40" s="155"/>
      <c r="BZ40" s="158">
        <f t="shared" ref="BZ40:BZ41" si="142">+(BW40*BX40)</f>
        <v>0</v>
      </c>
      <c r="CA40" s="191">
        <f>+$CA$38*BX40</f>
        <v>0</v>
      </c>
      <c r="CB40" s="158">
        <f>+BW40*CA40</f>
        <v>0</v>
      </c>
      <c r="CC40" s="186"/>
      <c r="CD40" s="153"/>
      <c r="CE40" s="154"/>
      <c r="CF40" s="159"/>
      <c r="CG40" s="154"/>
      <c r="CH40" s="155"/>
      <c r="CI40" s="158">
        <f t="shared" ref="CI40:CI41" si="143">+(CF40*CG40)</f>
        <v>0</v>
      </c>
      <c r="CJ40" s="191">
        <f t="shared" ref="CJ40:CJ41" si="144">+$CJ$38*CG40</f>
        <v>0</v>
      </c>
      <c r="CK40" s="158">
        <f>+CF40*CJ40</f>
        <v>0</v>
      </c>
      <c r="CL40" s="186"/>
      <c r="CM40" s="153"/>
      <c r="CN40" s="154"/>
      <c r="CO40" s="159"/>
      <c r="CP40" s="154"/>
      <c r="CQ40" s="155"/>
      <c r="CR40" s="158">
        <f t="shared" ref="CR40:CR41" si="145">+(CO40*CP40)</f>
        <v>0</v>
      </c>
      <c r="CS40" s="191">
        <f>+$CS$38*CP40</f>
        <v>0</v>
      </c>
      <c r="CT40" s="158">
        <f>+CO40*CS40</f>
        <v>0</v>
      </c>
      <c r="CU40" s="186"/>
      <c r="CV40" s="153"/>
      <c r="CW40" s="154"/>
      <c r="CX40" s="159"/>
      <c r="CY40" s="154"/>
      <c r="CZ40" s="155"/>
      <c r="DA40" s="158">
        <f t="shared" ref="DA40:DA41" si="146">+(CX40*CY40)</f>
        <v>0</v>
      </c>
      <c r="DB40" s="191">
        <f>+$DB$38*CY40</f>
        <v>0</v>
      </c>
      <c r="DC40" s="158">
        <f>+CX40*DB40</f>
        <v>0</v>
      </c>
      <c r="DD40" s="186"/>
    </row>
    <row r="41" spans="1:108" x14ac:dyDescent="0.25">
      <c r="A41" s="153"/>
      <c r="B41" s="154"/>
      <c r="C41" s="159"/>
      <c r="D41" s="154"/>
      <c r="E41" s="155"/>
      <c r="F41" s="158">
        <f t="shared" si="132"/>
        <v>0</v>
      </c>
      <c r="G41" s="191">
        <f t="shared" si="133"/>
        <v>0</v>
      </c>
      <c r="H41" s="158">
        <f>+C41*G41</f>
        <v>0</v>
      </c>
      <c r="I41" s="186"/>
      <c r="J41" s="153"/>
      <c r="K41" s="154"/>
      <c r="L41" s="159"/>
      <c r="M41" s="154"/>
      <c r="N41" s="155"/>
      <c r="O41" s="158">
        <f t="shared" si="134"/>
        <v>0</v>
      </c>
      <c r="P41" s="191">
        <f t="shared" si="135"/>
        <v>0</v>
      </c>
      <c r="Q41" s="158">
        <f>+L41*P41</f>
        <v>0</v>
      </c>
      <c r="R41" s="186"/>
      <c r="S41" s="153"/>
      <c r="T41" s="154"/>
      <c r="U41" s="159"/>
      <c r="V41" s="154"/>
      <c r="W41" s="155"/>
      <c r="X41" s="158">
        <f t="shared" si="136"/>
        <v>0</v>
      </c>
      <c r="Y41" s="191">
        <f>+$Y$38*V41</f>
        <v>0</v>
      </c>
      <c r="Z41" s="158">
        <f>+U41*Y41</f>
        <v>0</v>
      </c>
      <c r="AA41" s="186"/>
      <c r="AB41" s="153"/>
      <c r="AC41" s="154"/>
      <c r="AD41" s="159"/>
      <c r="AE41" s="154"/>
      <c r="AF41" s="155"/>
      <c r="AG41" s="158">
        <f t="shared" si="137"/>
        <v>0</v>
      </c>
      <c r="AH41" s="191">
        <f>+$AH$38*AE41</f>
        <v>0</v>
      </c>
      <c r="AI41" s="158">
        <f>+AD41*AH41</f>
        <v>0</v>
      </c>
      <c r="AJ41" s="186"/>
      <c r="AK41" s="153"/>
      <c r="AL41" s="154"/>
      <c r="AM41" s="159"/>
      <c r="AN41" s="154"/>
      <c r="AO41" s="155"/>
      <c r="AP41" s="158">
        <f t="shared" si="138"/>
        <v>0</v>
      </c>
      <c r="AQ41" s="191">
        <f>+$AQ$38*AN41</f>
        <v>0</v>
      </c>
      <c r="AR41" s="158">
        <f>+AM41*AQ41</f>
        <v>0</v>
      </c>
      <c r="AS41" s="186"/>
      <c r="AT41" s="153"/>
      <c r="AU41" s="154"/>
      <c r="AV41" s="159"/>
      <c r="AW41" s="154"/>
      <c r="AX41" s="155"/>
      <c r="AY41" s="158">
        <f t="shared" si="139"/>
        <v>0</v>
      </c>
      <c r="AZ41" s="191">
        <f>+$AZ$38*AW41</f>
        <v>0</v>
      </c>
      <c r="BA41" s="158">
        <f>+AV41*AZ41</f>
        <v>0</v>
      </c>
      <c r="BB41" s="186"/>
      <c r="BC41" s="153"/>
      <c r="BD41" s="154"/>
      <c r="BE41" s="159"/>
      <c r="BF41" s="154"/>
      <c r="BG41" s="155"/>
      <c r="BH41" s="158">
        <f t="shared" si="140"/>
        <v>0</v>
      </c>
      <c r="BI41" s="191">
        <f>+$BI$38*BF41</f>
        <v>0</v>
      </c>
      <c r="BJ41" s="158">
        <f>+BE41*BI41</f>
        <v>0</v>
      </c>
      <c r="BK41" s="186"/>
      <c r="BL41" s="153"/>
      <c r="BM41" s="154"/>
      <c r="BN41" s="159"/>
      <c r="BO41" s="154"/>
      <c r="BP41" s="155"/>
      <c r="BQ41" s="158">
        <f t="shared" si="141"/>
        <v>0</v>
      </c>
      <c r="BR41" s="191">
        <f>+$BR$38*BO41</f>
        <v>0</v>
      </c>
      <c r="BS41" s="158">
        <f>+BN41*BR41</f>
        <v>0</v>
      </c>
      <c r="BT41" s="186"/>
      <c r="BU41" s="153"/>
      <c r="BV41" s="154"/>
      <c r="BW41" s="159"/>
      <c r="BX41" s="154"/>
      <c r="BY41" s="155"/>
      <c r="BZ41" s="158">
        <f t="shared" si="142"/>
        <v>0</v>
      </c>
      <c r="CA41" s="191">
        <f>+$CA$38*BX41</f>
        <v>0</v>
      </c>
      <c r="CB41" s="158">
        <f>+BW41*CA41</f>
        <v>0</v>
      </c>
      <c r="CC41" s="186"/>
      <c r="CD41" s="153"/>
      <c r="CE41" s="154"/>
      <c r="CF41" s="159"/>
      <c r="CG41" s="154"/>
      <c r="CH41" s="155"/>
      <c r="CI41" s="158">
        <f t="shared" si="143"/>
        <v>0</v>
      </c>
      <c r="CJ41" s="191">
        <f t="shared" si="144"/>
        <v>0</v>
      </c>
      <c r="CK41" s="158">
        <f>+CF41*CJ41</f>
        <v>0</v>
      </c>
      <c r="CL41" s="186"/>
      <c r="CM41" s="153"/>
      <c r="CN41" s="154"/>
      <c r="CO41" s="159"/>
      <c r="CP41" s="154"/>
      <c r="CQ41" s="155"/>
      <c r="CR41" s="158">
        <f t="shared" si="145"/>
        <v>0</v>
      </c>
      <c r="CS41" s="191">
        <f>+$CS$38*CP41</f>
        <v>0</v>
      </c>
      <c r="CT41" s="158">
        <f>+CO41*CS41</f>
        <v>0</v>
      </c>
      <c r="CU41" s="186"/>
      <c r="CV41" s="153"/>
      <c r="CW41" s="154"/>
      <c r="CX41" s="159"/>
      <c r="CY41" s="154"/>
      <c r="CZ41" s="155"/>
      <c r="DA41" s="158">
        <f t="shared" si="146"/>
        <v>0</v>
      </c>
      <c r="DB41" s="191">
        <f>+$DB$38*CY41</f>
        <v>0</v>
      </c>
      <c r="DC41" s="158">
        <f>+CX41*DB41</f>
        <v>0</v>
      </c>
      <c r="DD41" s="186"/>
    </row>
    <row r="42" spans="1:108" ht="15.75" thickBot="1" x14ac:dyDescent="0.3">
      <c r="A42" s="153"/>
      <c r="B42" s="156"/>
      <c r="C42" s="165"/>
      <c r="D42" s="156"/>
      <c r="E42" s="157"/>
      <c r="F42" s="176">
        <f>SUM(F39:F41)</f>
        <v>0</v>
      </c>
      <c r="G42" s="170"/>
      <c r="H42" s="172">
        <f>SUM(H39:H41)</f>
        <v>0</v>
      </c>
      <c r="I42" s="186"/>
      <c r="J42" s="153"/>
      <c r="K42" s="156"/>
      <c r="L42" s="165"/>
      <c r="M42" s="156"/>
      <c r="N42" s="157"/>
      <c r="O42" s="176">
        <f>SUM(O39:O41)</f>
        <v>0</v>
      </c>
      <c r="P42" s="170"/>
      <c r="Q42" s="172">
        <f>SUM(Q39:Q41)</f>
        <v>0</v>
      </c>
      <c r="R42" s="186"/>
      <c r="S42" s="153"/>
      <c r="T42" s="156"/>
      <c r="U42" s="165"/>
      <c r="V42" s="156"/>
      <c r="W42" s="157"/>
      <c r="X42" s="176">
        <f>SUM(X39:X41)</f>
        <v>0</v>
      </c>
      <c r="Y42" s="170"/>
      <c r="Z42" s="172">
        <f>SUM(Z39:Z41)</f>
        <v>0</v>
      </c>
      <c r="AA42" s="186"/>
      <c r="AB42" s="153"/>
      <c r="AC42" s="156"/>
      <c r="AD42" s="165"/>
      <c r="AE42" s="156"/>
      <c r="AF42" s="157"/>
      <c r="AG42" s="176">
        <f>SUM(AG39:AG41)</f>
        <v>0</v>
      </c>
      <c r="AH42" s="170"/>
      <c r="AI42" s="172">
        <f>SUM(AI39:AI41)</f>
        <v>0</v>
      </c>
      <c r="AJ42" s="186"/>
      <c r="AK42" s="153"/>
      <c r="AL42" s="156"/>
      <c r="AM42" s="165"/>
      <c r="AN42" s="156"/>
      <c r="AO42" s="157"/>
      <c r="AP42" s="176">
        <f>SUM(AP39:AP41)</f>
        <v>0</v>
      </c>
      <c r="AQ42" s="170"/>
      <c r="AR42" s="172">
        <f>SUM(AR39:AR41)</f>
        <v>0</v>
      </c>
      <c r="AS42" s="186"/>
      <c r="AT42" s="153"/>
      <c r="AU42" s="156"/>
      <c r="AV42" s="165"/>
      <c r="AW42" s="156"/>
      <c r="AX42" s="157"/>
      <c r="AY42" s="176">
        <f>SUM(AY39:AY41)</f>
        <v>0</v>
      </c>
      <c r="AZ42" s="170"/>
      <c r="BA42" s="172">
        <f>SUM(BA39:BA41)</f>
        <v>0</v>
      </c>
      <c r="BB42" s="186"/>
      <c r="BC42" s="153"/>
      <c r="BD42" s="156"/>
      <c r="BE42" s="165"/>
      <c r="BF42" s="156"/>
      <c r="BG42" s="157"/>
      <c r="BH42" s="176">
        <f>SUM(BH39:BH41)</f>
        <v>0</v>
      </c>
      <c r="BI42" s="170"/>
      <c r="BJ42" s="172">
        <f>SUM(BJ39:BJ41)</f>
        <v>0</v>
      </c>
      <c r="BK42" s="186"/>
      <c r="BL42" s="153"/>
      <c r="BM42" s="156"/>
      <c r="BN42" s="165"/>
      <c r="BO42" s="156"/>
      <c r="BP42" s="157"/>
      <c r="BQ42" s="176">
        <f>SUM(BQ39:BQ41)</f>
        <v>0</v>
      </c>
      <c r="BR42" s="170"/>
      <c r="BS42" s="172">
        <f>SUM(BS39:BS41)</f>
        <v>0</v>
      </c>
      <c r="BT42" s="186"/>
      <c r="BU42" s="153"/>
      <c r="BV42" s="156"/>
      <c r="BW42" s="165"/>
      <c r="BX42" s="156"/>
      <c r="BY42" s="157"/>
      <c r="BZ42" s="176">
        <f>SUM(BZ39:BZ41)</f>
        <v>0</v>
      </c>
      <c r="CA42" s="170"/>
      <c r="CB42" s="172">
        <f>SUM(CB39:CB41)</f>
        <v>0</v>
      </c>
      <c r="CC42" s="186"/>
      <c r="CD42" s="153"/>
      <c r="CE42" s="156"/>
      <c r="CF42" s="165"/>
      <c r="CG42" s="156"/>
      <c r="CH42" s="157"/>
      <c r="CI42" s="176">
        <f>SUM(CI39:CI41)</f>
        <v>0</v>
      </c>
      <c r="CJ42" s="170"/>
      <c r="CK42" s="172">
        <f>SUM(CK39:CK41)</f>
        <v>0</v>
      </c>
      <c r="CL42" s="186"/>
      <c r="CM42" s="153"/>
      <c r="CN42" s="156"/>
      <c r="CO42" s="165"/>
      <c r="CP42" s="156"/>
      <c r="CQ42" s="157"/>
      <c r="CR42" s="176">
        <f>SUM(CR39:CR41)</f>
        <v>0</v>
      </c>
      <c r="CS42" s="170"/>
      <c r="CT42" s="172">
        <f>SUM(CT39:CT41)</f>
        <v>0</v>
      </c>
      <c r="CU42" s="186"/>
      <c r="CV42" s="153"/>
      <c r="CW42" s="156"/>
      <c r="CX42" s="165"/>
      <c r="CY42" s="156"/>
      <c r="CZ42" s="157"/>
      <c r="DA42" s="176">
        <f>SUM(DA39:DA41)</f>
        <v>0</v>
      </c>
      <c r="DB42" s="170"/>
      <c r="DC42" s="172">
        <f>SUM(DC39:DC41)</f>
        <v>0</v>
      </c>
      <c r="DD42" s="186"/>
    </row>
    <row r="43" spans="1:108" ht="15.75" thickBot="1" x14ac:dyDescent="0.3">
      <c r="A43" s="149"/>
      <c r="B43" s="149"/>
      <c r="C43" s="149"/>
      <c r="D43" s="149"/>
      <c r="E43" s="175"/>
      <c r="F43" s="166"/>
      <c r="G43" s="169"/>
      <c r="H43" s="150"/>
      <c r="I43" s="187"/>
      <c r="J43" s="149"/>
      <c r="K43" s="149"/>
      <c r="L43" s="149"/>
      <c r="M43" s="149"/>
      <c r="N43" s="175"/>
      <c r="O43" s="166"/>
      <c r="P43" s="169"/>
      <c r="Q43" s="150"/>
      <c r="R43" s="187"/>
      <c r="S43" s="149"/>
      <c r="T43" s="149"/>
      <c r="U43" s="149"/>
      <c r="V43" s="149"/>
      <c r="W43" s="175"/>
      <c r="X43" s="166"/>
      <c r="Y43" s="169"/>
      <c r="Z43" s="150"/>
      <c r="AA43" s="187"/>
      <c r="AB43" s="149"/>
      <c r="AC43" s="149"/>
      <c r="AD43" s="149"/>
      <c r="AE43" s="149"/>
      <c r="AF43" s="175"/>
      <c r="AG43" s="166"/>
      <c r="AH43" s="169"/>
      <c r="AI43" s="150"/>
      <c r="AJ43" s="187"/>
      <c r="AK43" s="149"/>
      <c r="AL43" s="149"/>
      <c r="AM43" s="149"/>
      <c r="AN43" s="149"/>
      <c r="AO43" s="175"/>
      <c r="AP43" s="166"/>
      <c r="AQ43" s="169"/>
      <c r="AR43" s="150"/>
      <c r="AS43" s="187"/>
      <c r="AT43" s="149"/>
      <c r="AU43" s="149"/>
      <c r="AV43" s="149"/>
      <c r="AW43" s="149"/>
      <c r="AX43" s="175"/>
      <c r="AY43" s="166"/>
      <c r="AZ43" s="169"/>
      <c r="BA43" s="150"/>
      <c r="BB43" s="187"/>
      <c r="BC43" s="149"/>
      <c r="BD43" s="149"/>
      <c r="BE43" s="149"/>
      <c r="BF43" s="149"/>
      <c r="BG43" s="175"/>
      <c r="BH43" s="166"/>
      <c r="BI43" s="169"/>
      <c r="BJ43" s="150"/>
      <c r="BK43" s="187"/>
      <c r="BL43" s="149"/>
      <c r="BM43" s="149"/>
      <c r="BN43" s="149"/>
      <c r="BO43" s="149"/>
      <c r="BP43" s="175"/>
      <c r="BQ43" s="166"/>
      <c r="BR43" s="169"/>
      <c r="BS43" s="150"/>
      <c r="BT43" s="187"/>
      <c r="BU43" s="149"/>
      <c r="BV43" s="149"/>
      <c r="BW43" s="149"/>
      <c r="BX43" s="149"/>
      <c r="BY43" s="175"/>
      <c r="BZ43" s="166"/>
      <c r="CA43" s="169"/>
      <c r="CB43" s="150"/>
      <c r="CC43" s="187"/>
      <c r="CD43" s="149"/>
      <c r="CE43" s="149"/>
      <c r="CF43" s="149"/>
      <c r="CG43" s="149"/>
      <c r="CH43" s="175"/>
      <c r="CI43" s="166"/>
      <c r="CJ43" s="169"/>
      <c r="CK43" s="150"/>
      <c r="CL43" s="187"/>
      <c r="CM43" s="149"/>
      <c r="CN43" s="149"/>
      <c r="CO43" s="149"/>
      <c r="CP43" s="149"/>
      <c r="CQ43" s="175"/>
      <c r="CR43" s="166"/>
      <c r="CS43" s="169"/>
      <c r="CT43" s="150"/>
      <c r="CU43" s="187"/>
      <c r="CV43" s="149"/>
      <c r="CW43" s="149"/>
      <c r="CX43" s="149"/>
      <c r="CY43" s="149"/>
      <c r="CZ43" s="175"/>
      <c r="DA43" s="166"/>
      <c r="DB43" s="169"/>
      <c r="DC43" s="150"/>
      <c r="DD43" s="187"/>
    </row>
    <row r="44" spans="1:108" x14ac:dyDescent="0.25">
      <c r="A44" s="123"/>
      <c r="B44" s="154"/>
      <c r="C44" s="164"/>
      <c r="D44" s="151"/>
      <c r="E44" s="152"/>
      <c r="F44" s="174">
        <f>+(C44*D44)</f>
        <v>0</v>
      </c>
      <c r="G44" s="191">
        <f>+$G$43*D44</f>
        <v>0</v>
      </c>
      <c r="H44" s="158">
        <f>+C44*G44</f>
        <v>0</v>
      </c>
      <c r="I44" s="186"/>
      <c r="K44" s="154"/>
      <c r="L44" s="164"/>
      <c r="M44" s="151"/>
      <c r="N44" s="152"/>
      <c r="O44" s="174">
        <f>+(L44*M44)</f>
        <v>0</v>
      </c>
      <c r="P44" s="191">
        <f>+$P$43*M44</f>
        <v>0</v>
      </c>
      <c r="Q44" s="158">
        <f>+L44*P44</f>
        <v>0</v>
      </c>
      <c r="R44" s="186"/>
      <c r="T44" s="154"/>
      <c r="U44" s="164"/>
      <c r="V44" s="151"/>
      <c r="W44" s="152"/>
      <c r="X44" s="174">
        <f>+(U44*V44)</f>
        <v>0</v>
      </c>
      <c r="Y44" s="191">
        <f>+$Y$43*V44</f>
        <v>0</v>
      </c>
      <c r="Z44" s="158">
        <f>+U44*Y44</f>
        <v>0</v>
      </c>
      <c r="AA44" s="186"/>
      <c r="AC44" s="154"/>
      <c r="AD44" s="164"/>
      <c r="AE44" s="151"/>
      <c r="AF44" s="152"/>
      <c r="AG44" s="174">
        <f>+(AD44*AE44)</f>
        <v>0</v>
      </c>
      <c r="AH44" s="191">
        <f>+$AH$43*AE44</f>
        <v>0</v>
      </c>
      <c r="AI44" s="158">
        <f>+AD44*AH44</f>
        <v>0</v>
      </c>
      <c r="AJ44" s="186"/>
      <c r="AL44" s="154"/>
      <c r="AM44" s="164"/>
      <c r="AN44" s="151"/>
      <c r="AO44" s="152"/>
      <c r="AP44" s="174">
        <f>+(AM44*AN44)</f>
        <v>0</v>
      </c>
      <c r="AQ44" s="191">
        <f>+$AQ$43*AN44</f>
        <v>0</v>
      </c>
      <c r="AR44" s="158">
        <f>+AM44*AQ44</f>
        <v>0</v>
      </c>
      <c r="AS44" s="186"/>
      <c r="AU44" s="154"/>
      <c r="AV44" s="164"/>
      <c r="AW44" s="151"/>
      <c r="AX44" s="152"/>
      <c r="AY44" s="174">
        <f>+(AV44*AW44)</f>
        <v>0</v>
      </c>
      <c r="AZ44" s="191">
        <f>+$AZ$43*AW44</f>
        <v>0</v>
      </c>
      <c r="BA44" s="158">
        <f>+AV44*AZ44</f>
        <v>0</v>
      </c>
      <c r="BB44" s="186"/>
      <c r="BD44" s="154"/>
      <c r="BE44" s="164"/>
      <c r="BF44" s="151"/>
      <c r="BG44" s="152"/>
      <c r="BH44" s="174">
        <f>+(BE44*BF44)</f>
        <v>0</v>
      </c>
      <c r="BI44" s="191">
        <f>+$BI$43*BF44</f>
        <v>0</v>
      </c>
      <c r="BJ44" s="158">
        <f>+BE44*BI44</f>
        <v>0</v>
      </c>
      <c r="BK44" s="186"/>
      <c r="BM44" s="154"/>
      <c r="BN44" s="164"/>
      <c r="BO44" s="151"/>
      <c r="BP44" s="152"/>
      <c r="BQ44" s="174">
        <f>+(BN44*BO44)</f>
        <v>0</v>
      </c>
      <c r="BR44" s="191">
        <f>+$BR$43*BO44</f>
        <v>0</v>
      </c>
      <c r="BS44" s="158">
        <f>+BN44*BR44</f>
        <v>0</v>
      </c>
      <c r="BT44" s="186"/>
      <c r="BV44" s="154"/>
      <c r="BW44" s="164"/>
      <c r="BX44" s="151"/>
      <c r="BY44" s="152"/>
      <c r="BZ44" s="174">
        <f>+(BW44*BX44)</f>
        <v>0</v>
      </c>
      <c r="CA44" s="191">
        <f>+$CA$43*BX44</f>
        <v>0</v>
      </c>
      <c r="CB44" s="158">
        <f>+BW44*CA44</f>
        <v>0</v>
      </c>
      <c r="CC44" s="186"/>
      <c r="CE44" s="154"/>
      <c r="CF44" s="164"/>
      <c r="CG44" s="151"/>
      <c r="CH44" s="152"/>
      <c r="CI44" s="174">
        <f>+(CF44*CG44)</f>
        <v>0</v>
      </c>
      <c r="CJ44" s="191">
        <f>+$CJ$43*CG44</f>
        <v>0</v>
      </c>
      <c r="CK44" s="158">
        <f>+CF44*CJ44</f>
        <v>0</v>
      </c>
      <c r="CL44" s="186"/>
      <c r="CN44" s="154"/>
      <c r="CO44" s="164"/>
      <c r="CP44" s="151"/>
      <c r="CQ44" s="152"/>
      <c r="CR44" s="174">
        <f>+(CO44*CP44)</f>
        <v>0</v>
      </c>
      <c r="CS44" s="191">
        <f>+$CS$43*CP44</f>
        <v>0</v>
      </c>
      <c r="CT44" s="158">
        <f>+CO44*CS44</f>
        <v>0</v>
      </c>
      <c r="CU44" s="186"/>
      <c r="CW44" s="154"/>
      <c r="CX44" s="164"/>
      <c r="CY44" s="151"/>
      <c r="CZ44" s="152"/>
      <c r="DA44" s="174">
        <f>+(CX44*CY44)</f>
        <v>0</v>
      </c>
      <c r="DB44" s="191">
        <f>+$DB$43*CY44</f>
        <v>0</v>
      </c>
      <c r="DC44" s="158">
        <f>+CX44*DB44</f>
        <v>0</v>
      </c>
      <c r="DD44" s="186"/>
    </row>
    <row r="45" spans="1:108" x14ac:dyDescent="0.25">
      <c r="A45" s="153"/>
      <c r="B45" s="154"/>
      <c r="C45" s="159"/>
      <c r="D45" s="154"/>
      <c r="E45" s="155"/>
      <c r="F45" s="158">
        <f t="shared" ref="F45:F46" si="147">+(C45*D45)</f>
        <v>0</v>
      </c>
      <c r="G45" s="191">
        <f t="shared" ref="G45:G46" si="148">+$G$43*D45</f>
        <v>0</v>
      </c>
      <c r="H45" s="158">
        <f>+C45*G45</f>
        <v>0</v>
      </c>
      <c r="I45" s="186"/>
      <c r="J45" s="153"/>
      <c r="K45" s="154"/>
      <c r="L45" s="159"/>
      <c r="M45" s="154"/>
      <c r="N45" s="155"/>
      <c r="O45" s="158">
        <f t="shared" ref="O45:O46" si="149">+(L45*M45)</f>
        <v>0</v>
      </c>
      <c r="P45" s="191">
        <f t="shared" ref="P45:P46" si="150">+$P$43*M45</f>
        <v>0</v>
      </c>
      <c r="Q45" s="158">
        <f>+L45*P45</f>
        <v>0</v>
      </c>
      <c r="R45" s="186"/>
      <c r="S45" s="153"/>
      <c r="T45" s="154"/>
      <c r="U45" s="159"/>
      <c r="V45" s="154"/>
      <c r="W45" s="155"/>
      <c r="X45" s="158">
        <f t="shared" ref="X45:X46" si="151">+(U45*V45)</f>
        <v>0</v>
      </c>
      <c r="Y45" s="191">
        <f>+$Y$43*V45</f>
        <v>0</v>
      </c>
      <c r="Z45" s="158">
        <f>+U45*Y45</f>
        <v>0</v>
      </c>
      <c r="AA45" s="186"/>
      <c r="AB45" s="153"/>
      <c r="AC45" s="154"/>
      <c r="AD45" s="159"/>
      <c r="AE45" s="154"/>
      <c r="AF45" s="155"/>
      <c r="AG45" s="158">
        <f t="shared" ref="AG45:AG46" si="152">+(AD45*AE45)</f>
        <v>0</v>
      </c>
      <c r="AH45" s="191">
        <f>+$AH$43*AE45</f>
        <v>0</v>
      </c>
      <c r="AI45" s="158">
        <f>+AD45*AH45</f>
        <v>0</v>
      </c>
      <c r="AJ45" s="186"/>
      <c r="AK45" s="153"/>
      <c r="AL45" s="154"/>
      <c r="AM45" s="159"/>
      <c r="AN45" s="154"/>
      <c r="AO45" s="155"/>
      <c r="AP45" s="158">
        <f t="shared" ref="AP45:AP46" si="153">+(AM45*AN45)</f>
        <v>0</v>
      </c>
      <c r="AQ45" s="191">
        <f>+$AQ$43*AN45</f>
        <v>0</v>
      </c>
      <c r="AR45" s="158">
        <f>+AM45*AQ45</f>
        <v>0</v>
      </c>
      <c r="AS45" s="186"/>
      <c r="AT45" s="153"/>
      <c r="AU45" s="154"/>
      <c r="AV45" s="159"/>
      <c r="AW45" s="154"/>
      <c r="AX45" s="155"/>
      <c r="AY45" s="158">
        <f t="shared" ref="AY45:AY46" si="154">+(AV45*AW45)</f>
        <v>0</v>
      </c>
      <c r="AZ45" s="191">
        <f>+$AZ$43*AW45</f>
        <v>0</v>
      </c>
      <c r="BA45" s="158">
        <f>+AV45*AZ45</f>
        <v>0</v>
      </c>
      <c r="BB45" s="186"/>
      <c r="BC45" s="153"/>
      <c r="BD45" s="154"/>
      <c r="BE45" s="159"/>
      <c r="BF45" s="154"/>
      <c r="BG45" s="155"/>
      <c r="BH45" s="158">
        <f t="shared" ref="BH45:BH46" si="155">+(BE45*BF45)</f>
        <v>0</v>
      </c>
      <c r="BI45" s="191">
        <f>+$BI$43*BF45</f>
        <v>0</v>
      </c>
      <c r="BJ45" s="158">
        <f>+BE45*BI45</f>
        <v>0</v>
      </c>
      <c r="BK45" s="186"/>
      <c r="BL45" s="153"/>
      <c r="BM45" s="154"/>
      <c r="BN45" s="159"/>
      <c r="BO45" s="154"/>
      <c r="BP45" s="155"/>
      <c r="BQ45" s="158">
        <f t="shared" ref="BQ45:BQ46" si="156">+(BN45*BO45)</f>
        <v>0</v>
      </c>
      <c r="BR45" s="191">
        <f>+$BR$43*BO45</f>
        <v>0</v>
      </c>
      <c r="BS45" s="158">
        <f>+BN45*BR45</f>
        <v>0</v>
      </c>
      <c r="BT45" s="186"/>
      <c r="BU45" s="153"/>
      <c r="BV45" s="154"/>
      <c r="BW45" s="159"/>
      <c r="BX45" s="154"/>
      <c r="BY45" s="155"/>
      <c r="BZ45" s="158">
        <f t="shared" ref="BZ45:BZ46" si="157">+(BW45*BX45)</f>
        <v>0</v>
      </c>
      <c r="CA45" s="191">
        <f>+$CA$43*BX45</f>
        <v>0</v>
      </c>
      <c r="CB45" s="158">
        <f>+BW45*CA45</f>
        <v>0</v>
      </c>
      <c r="CC45" s="186"/>
      <c r="CD45" s="153"/>
      <c r="CE45" s="154"/>
      <c r="CF45" s="159"/>
      <c r="CG45" s="154"/>
      <c r="CH45" s="155"/>
      <c r="CI45" s="158">
        <f t="shared" ref="CI45:CI46" si="158">+(CF45*CG45)</f>
        <v>0</v>
      </c>
      <c r="CJ45" s="191">
        <f t="shared" ref="CJ45:CJ46" si="159">+$CJ$43*CG45</f>
        <v>0</v>
      </c>
      <c r="CK45" s="158">
        <f>+CF45*CJ45</f>
        <v>0</v>
      </c>
      <c r="CL45" s="186"/>
      <c r="CM45" s="153"/>
      <c r="CN45" s="154"/>
      <c r="CO45" s="159"/>
      <c r="CP45" s="154"/>
      <c r="CQ45" s="155"/>
      <c r="CR45" s="158">
        <f t="shared" ref="CR45:CR46" si="160">+(CO45*CP45)</f>
        <v>0</v>
      </c>
      <c r="CS45" s="191">
        <f>+$CS$43*CP45</f>
        <v>0</v>
      </c>
      <c r="CT45" s="158">
        <f>+CO45*CS45</f>
        <v>0</v>
      </c>
      <c r="CU45" s="186"/>
      <c r="CV45" s="153"/>
      <c r="CW45" s="154"/>
      <c r="CX45" s="159"/>
      <c r="CY45" s="154"/>
      <c r="CZ45" s="155"/>
      <c r="DA45" s="158">
        <f t="shared" ref="DA45:DA46" si="161">+(CX45*CY45)</f>
        <v>0</v>
      </c>
      <c r="DB45" s="191">
        <f>+$DB$43*CY45</f>
        <v>0</v>
      </c>
      <c r="DC45" s="158">
        <f>+CX45*DB45</f>
        <v>0</v>
      </c>
      <c r="DD45" s="186"/>
    </row>
    <row r="46" spans="1:108" x14ac:dyDescent="0.25">
      <c r="A46" s="153"/>
      <c r="B46" s="154"/>
      <c r="C46" s="159"/>
      <c r="D46" s="154"/>
      <c r="E46" s="155"/>
      <c r="F46" s="158">
        <f t="shared" si="147"/>
        <v>0</v>
      </c>
      <c r="G46" s="191">
        <f t="shared" si="148"/>
        <v>0</v>
      </c>
      <c r="H46" s="158">
        <f>+C46*G46</f>
        <v>0</v>
      </c>
      <c r="I46" s="186"/>
      <c r="J46" s="153"/>
      <c r="K46" s="154"/>
      <c r="L46" s="159"/>
      <c r="M46" s="154"/>
      <c r="N46" s="155"/>
      <c r="O46" s="158">
        <f t="shared" si="149"/>
        <v>0</v>
      </c>
      <c r="P46" s="191">
        <f t="shared" si="150"/>
        <v>0</v>
      </c>
      <c r="Q46" s="158">
        <f>+L46*P46</f>
        <v>0</v>
      </c>
      <c r="R46" s="186"/>
      <c r="S46" s="153"/>
      <c r="T46" s="154"/>
      <c r="U46" s="159"/>
      <c r="V46" s="154"/>
      <c r="W46" s="155"/>
      <c r="X46" s="158">
        <f t="shared" si="151"/>
        <v>0</v>
      </c>
      <c r="Y46" s="191">
        <f>+$Y$43*V46</f>
        <v>0</v>
      </c>
      <c r="Z46" s="158">
        <f>+U46*Y46</f>
        <v>0</v>
      </c>
      <c r="AA46" s="186"/>
      <c r="AB46" s="153"/>
      <c r="AC46" s="154"/>
      <c r="AD46" s="159"/>
      <c r="AE46" s="154"/>
      <c r="AF46" s="155"/>
      <c r="AG46" s="158">
        <f t="shared" si="152"/>
        <v>0</v>
      </c>
      <c r="AH46" s="191">
        <f>+$AH$43*AE46</f>
        <v>0</v>
      </c>
      <c r="AI46" s="158">
        <f>+AD46*AH46</f>
        <v>0</v>
      </c>
      <c r="AJ46" s="186"/>
      <c r="AK46" s="153"/>
      <c r="AL46" s="154"/>
      <c r="AM46" s="159"/>
      <c r="AN46" s="154"/>
      <c r="AO46" s="155"/>
      <c r="AP46" s="158">
        <f t="shared" si="153"/>
        <v>0</v>
      </c>
      <c r="AQ46" s="191">
        <f>+$AQ$43*AN46</f>
        <v>0</v>
      </c>
      <c r="AR46" s="158">
        <f>+AM46*AQ46</f>
        <v>0</v>
      </c>
      <c r="AS46" s="186"/>
      <c r="AT46" s="153"/>
      <c r="AU46" s="154"/>
      <c r="AV46" s="159"/>
      <c r="AW46" s="154"/>
      <c r="AX46" s="155"/>
      <c r="AY46" s="158">
        <f t="shared" si="154"/>
        <v>0</v>
      </c>
      <c r="AZ46" s="191">
        <f>+$AZ$43*AW46</f>
        <v>0</v>
      </c>
      <c r="BA46" s="158">
        <f>+AV46*AZ46</f>
        <v>0</v>
      </c>
      <c r="BB46" s="186"/>
      <c r="BC46" s="153"/>
      <c r="BD46" s="154"/>
      <c r="BE46" s="159"/>
      <c r="BF46" s="154"/>
      <c r="BG46" s="155"/>
      <c r="BH46" s="158">
        <f t="shared" si="155"/>
        <v>0</v>
      </c>
      <c r="BI46" s="191">
        <f>+$BI$43*BF46</f>
        <v>0</v>
      </c>
      <c r="BJ46" s="158">
        <f>+BE46*BI46</f>
        <v>0</v>
      </c>
      <c r="BK46" s="186"/>
      <c r="BL46" s="153"/>
      <c r="BM46" s="154"/>
      <c r="BN46" s="159"/>
      <c r="BO46" s="154"/>
      <c r="BP46" s="155"/>
      <c r="BQ46" s="158">
        <f t="shared" si="156"/>
        <v>0</v>
      </c>
      <c r="BR46" s="191">
        <f>+$BR$43*BO46</f>
        <v>0</v>
      </c>
      <c r="BS46" s="158">
        <f>+BN46*BR46</f>
        <v>0</v>
      </c>
      <c r="BT46" s="186"/>
      <c r="BU46" s="153"/>
      <c r="BV46" s="154"/>
      <c r="BW46" s="159"/>
      <c r="BX46" s="154"/>
      <c r="BY46" s="155"/>
      <c r="BZ46" s="158">
        <f t="shared" si="157"/>
        <v>0</v>
      </c>
      <c r="CA46" s="191">
        <f>+$CA$43*BX46</f>
        <v>0</v>
      </c>
      <c r="CB46" s="158">
        <f>+BW46*CA46</f>
        <v>0</v>
      </c>
      <c r="CC46" s="186"/>
      <c r="CD46" s="153"/>
      <c r="CE46" s="154"/>
      <c r="CF46" s="159"/>
      <c r="CG46" s="154"/>
      <c r="CH46" s="155"/>
      <c r="CI46" s="158">
        <f t="shared" si="158"/>
        <v>0</v>
      </c>
      <c r="CJ46" s="191">
        <f t="shared" si="159"/>
        <v>0</v>
      </c>
      <c r="CK46" s="158">
        <f>+CF46*CJ46</f>
        <v>0</v>
      </c>
      <c r="CL46" s="186"/>
      <c r="CM46" s="153"/>
      <c r="CN46" s="154"/>
      <c r="CO46" s="159"/>
      <c r="CP46" s="154"/>
      <c r="CQ46" s="155"/>
      <c r="CR46" s="158">
        <f t="shared" si="160"/>
        <v>0</v>
      </c>
      <c r="CS46" s="191">
        <f>+$CS$43*CP46</f>
        <v>0</v>
      </c>
      <c r="CT46" s="158">
        <f>+CO46*CS46</f>
        <v>0</v>
      </c>
      <c r="CU46" s="186"/>
      <c r="CV46" s="153"/>
      <c r="CW46" s="154"/>
      <c r="CX46" s="159"/>
      <c r="CY46" s="154"/>
      <c r="CZ46" s="155"/>
      <c r="DA46" s="158">
        <f t="shared" si="161"/>
        <v>0</v>
      </c>
      <c r="DB46" s="191">
        <f>+$DB$43*CY46</f>
        <v>0</v>
      </c>
      <c r="DC46" s="158">
        <f>+CX46*DB46</f>
        <v>0</v>
      </c>
      <c r="DD46" s="186"/>
    </row>
    <row r="47" spans="1:108" ht="15.75" thickBot="1" x14ac:dyDescent="0.3">
      <c r="A47" s="153"/>
      <c r="B47" s="156"/>
      <c r="C47" s="156"/>
      <c r="D47" s="156"/>
      <c r="E47" s="157"/>
      <c r="F47" s="177">
        <f>SUM(F44:F46)</f>
        <v>0</v>
      </c>
      <c r="G47" s="170"/>
      <c r="H47" s="159">
        <f>SUM(H44:H46)</f>
        <v>0</v>
      </c>
      <c r="I47" s="186"/>
      <c r="J47" s="153"/>
      <c r="K47" s="156"/>
      <c r="L47" s="156"/>
      <c r="M47" s="156"/>
      <c r="N47" s="157"/>
      <c r="O47" s="177">
        <f>SUM(O44:O46)</f>
        <v>0</v>
      </c>
      <c r="P47" s="170"/>
      <c r="Q47" s="159">
        <f>SUM(Q44:Q46)</f>
        <v>0</v>
      </c>
      <c r="R47" s="186"/>
      <c r="S47" s="153"/>
      <c r="T47" s="156"/>
      <c r="U47" s="156"/>
      <c r="V47" s="156"/>
      <c r="W47" s="157"/>
      <c r="X47" s="177">
        <f>SUM(X44:X46)</f>
        <v>0</v>
      </c>
      <c r="Y47" s="170"/>
      <c r="Z47" s="159">
        <f>SUM(Z44:Z46)</f>
        <v>0</v>
      </c>
      <c r="AA47" s="186"/>
      <c r="AB47" s="153"/>
      <c r="AC47" s="156"/>
      <c r="AD47" s="156"/>
      <c r="AE47" s="156"/>
      <c r="AF47" s="157"/>
      <c r="AG47" s="177">
        <f>SUM(AG44:AG46)</f>
        <v>0</v>
      </c>
      <c r="AH47" s="170"/>
      <c r="AI47" s="159">
        <f>SUM(AI44:AI46)</f>
        <v>0</v>
      </c>
      <c r="AJ47" s="186"/>
      <c r="AK47" s="153"/>
      <c r="AL47" s="156"/>
      <c r="AM47" s="156"/>
      <c r="AN47" s="156"/>
      <c r="AO47" s="157"/>
      <c r="AP47" s="177">
        <f>SUM(AP44:AP46)</f>
        <v>0</v>
      </c>
      <c r="AQ47" s="170"/>
      <c r="AR47" s="159">
        <f>SUM(AR44:AR46)</f>
        <v>0</v>
      </c>
      <c r="AS47" s="186"/>
      <c r="AT47" s="153"/>
      <c r="AU47" s="156"/>
      <c r="AV47" s="156"/>
      <c r="AW47" s="156"/>
      <c r="AX47" s="157"/>
      <c r="AY47" s="177">
        <f>SUM(AY44:AY46)</f>
        <v>0</v>
      </c>
      <c r="AZ47" s="170"/>
      <c r="BA47" s="159">
        <f>SUM(BA44:BA46)</f>
        <v>0</v>
      </c>
      <c r="BB47" s="186"/>
      <c r="BC47" s="153"/>
      <c r="BD47" s="156"/>
      <c r="BE47" s="156"/>
      <c r="BF47" s="156"/>
      <c r="BG47" s="157"/>
      <c r="BH47" s="177">
        <f>SUM(BH44:BH46)</f>
        <v>0</v>
      </c>
      <c r="BI47" s="170"/>
      <c r="BJ47" s="159">
        <f>SUM(BJ44:BJ46)</f>
        <v>0</v>
      </c>
      <c r="BK47" s="186"/>
      <c r="BL47" s="153"/>
      <c r="BM47" s="156"/>
      <c r="BN47" s="156"/>
      <c r="BO47" s="156"/>
      <c r="BP47" s="157"/>
      <c r="BQ47" s="177">
        <f>SUM(BQ44:BQ46)</f>
        <v>0</v>
      </c>
      <c r="BR47" s="170"/>
      <c r="BS47" s="159">
        <f>SUM(BS44:BS46)</f>
        <v>0</v>
      </c>
      <c r="BT47" s="186"/>
      <c r="BU47" s="153"/>
      <c r="BV47" s="156"/>
      <c r="BW47" s="156"/>
      <c r="BX47" s="156"/>
      <c r="BY47" s="157"/>
      <c r="BZ47" s="177">
        <f>SUM(BZ44:BZ46)</f>
        <v>0</v>
      </c>
      <c r="CA47" s="170"/>
      <c r="CB47" s="159">
        <f>SUM(CB44:CB46)</f>
        <v>0</v>
      </c>
      <c r="CC47" s="186"/>
      <c r="CD47" s="153"/>
      <c r="CE47" s="156"/>
      <c r="CF47" s="156"/>
      <c r="CG47" s="156"/>
      <c r="CH47" s="157"/>
      <c r="CI47" s="177">
        <f>SUM(CI44:CI46)</f>
        <v>0</v>
      </c>
      <c r="CJ47" s="170"/>
      <c r="CK47" s="159">
        <f>SUM(CK44:CK46)</f>
        <v>0</v>
      </c>
      <c r="CL47" s="186"/>
      <c r="CM47" s="153"/>
      <c r="CN47" s="156"/>
      <c r="CO47" s="156"/>
      <c r="CP47" s="156"/>
      <c r="CQ47" s="157"/>
      <c r="CR47" s="177">
        <f>SUM(CR44:CR46)</f>
        <v>0</v>
      </c>
      <c r="CS47" s="170"/>
      <c r="CT47" s="159">
        <f>SUM(CT44:CT46)</f>
        <v>0</v>
      </c>
      <c r="CU47" s="186"/>
      <c r="CV47" s="153"/>
      <c r="CW47" s="156"/>
      <c r="CX47" s="156"/>
      <c r="CY47" s="156"/>
      <c r="CZ47" s="157"/>
      <c r="DA47" s="177">
        <f>SUM(DA44:DA46)</f>
        <v>0</v>
      </c>
      <c r="DB47" s="170"/>
      <c r="DC47" s="159">
        <f>SUM(DC44:DC46)</f>
        <v>0</v>
      </c>
      <c r="DD47" s="186"/>
    </row>
    <row r="48" spans="1:108" ht="15.75" thickBot="1" x14ac:dyDescent="0.3">
      <c r="A48" s="181"/>
      <c r="B48" s="182"/>
      <c r="C48" s="182"/>
      <c r="D48" s="182"/>
      <c r="E48" s="183"/>
      <c r="F48" s="185"/>
      <c r="G48" s="169"/>
      <c r="H48" s="184"/>
      <c r="I48" s="187"/>
      <c r="J48" s="181"/>
      <c r="K48" s="182"/>
      <c r="L48" s="182"/>
      <c r="M48" s="182"/>
      <c r="N48" s="183"/>
      <c r="O48" s="185"/>
      <c r="P48" s="169"/>
      <c r="Q48" s="184"/>
      <c r="R48" s="187"/>
      <c r="S48" s="181"/>
      <c r="T48" s="182"/>
      <c r="U48" s="182"/>
      <c r="V48" s="182"/>
      <c r="W48" s="183"/>
      <c r="X48" s="185"/>
      <c r="Y48" s="169"/>
      <c r="Z48" s="184"/>
      <c r="AA48" s="187"/>
      <c r="AB48" s="181"/>
      <c r="AC48" s="182"/>
      <c r="AD48" s="182"/>
      <c r="AE48" s="182"/>
      <c r="AF48" s="183"/>
      <c r="AG48" s="185"/>
      <c r="AH48" s="169"/>
      <c r="AI48" s="184"/>
      <c r="AJ48" s="187"/>
      <c r="AK48" s="181"/>
      <c r="AL48" s="182"/>
      <c r="AM48" s="182"/>
      <c r="AN48" s="182"/>
      <c r="AO48" s="183"/>
      <c r="AP48" s="185"/>
      <c r="AQ48" s="169"/>
      <c r="AR48" s="184"/>
      <c r="AS48" s="187"/>
      <c r="AT48" s="181"/>
      <c r="AU48" s="182"/>
      <c r="AV48" s="182"/>
      <c r="AW48" s="182"/>
      <c r="AX48" s="183"/>
      <c r="AY48" s="185"/>
      <c r="AZ48" s="169"/>
      <c r="BA48" s="184"/>
      <c r="BB48" s="187"/>
      <c r="BC48" s="181"/>
      <c r="BD48" s="182"/>
      <c r="BE48" s="182"/>
      <c r="BF48" s="182"/>
      <c r="BG48" s="183"/>
      <c r="BH48" s="185"/>
      <c r="BI48" s="169"/>
      <c r="BJ48" s="184"/>
      <c r="BK48" s="187"/>
      <c r="BL48" s="181"/>
      <c r="BM48" s="182"/>
      <c r="BN48" s="182"/>
      <c r="BO48" s="182"/>
      <c r="BP48" s="183"/>
      <c r="BQ48" s="185"/>
      <c r="BR48" s="169"/>
      <c r="BS48" s="184"/>
      <c r="BT48" s="187"/>
      <c r="BU48" s="181"/>
      <c r="BV48" s="182"/>
      <c r="BW48" s="182"/>
      <c r="BX48" s="182"/>
      <c r="BY48" s="183"/>
      <c r="BZ48" s="185"/>
      <c r="CA48" s="169"/>
      <c r="CB48" s="184"/>
      <c r="CC48" s="187"/>
      <c r="CD48" s="181"/>
      <c r="CE48" s="182"/>
      <c r="CF48" s="182"/>
      <c r="CG48" s="182"/>
      <c r="CH48" s="183"/>
      <c r="CI48" s="185"/>
      <c r="CJ48" s="169"/>
      <c r="CK48" s="184"/>
      <c r="CL48" s="187"/>
      <c r="CM48" s="181"/>
      <c r="CN48" s="182"/>
      <c r="CO48" s="182"/>
      <c r="CP48" s="182"/>
      <c r="CQ48" s="183"/>
      <c r="CR48" s="185"/>
      <c r="CS48" s="169"/>
      <c r="CT48" s="184"/>
      <c r="CU48" s="187"/>
      <c r="CV48" s="181"/>
      <c r="CW48" s="182"/>
      <c r="CX48" s="182"/>
      <c r="CY48" s="182"/>
      <c r="CZ48" s="183"/>
      <c r="DA48" s="185"/>
      <c r="DB48" s="169"/>
      <c r="DC48" s="184"/>
      <c r="DD48" s="187"/>
    </row>
    <row r="49" spans="1:108" x14ac:dyDescent="0.25">
      <c r="A49" s="153"/>
      <c r="B49" s="151"/>
      <c r="C49" s="164"/>
      <c r="D49" s="151"/>
      <c r="E49" s="152"/>
      <c r="F49" s="174">
        <f>+(C49*D49)</f>
        <v>0</v>
      </c>
      <c r="G49" s="191">
        <f>+$G$48*D49</f>
        <v>0</v>
      </c>
      <c r="H49" s="174">
        <f>+C49*G49</f>
        <v>0</v>
      </c>
      <c r="I49" s="186"/>
      <c r="J49" s="153"/>
      <c r="K49" s="151"/>
      <c r="L49" s="164"/>
      <c r="M49" s="151"/>
      <c r="N49" s="152"/>
      <c r="O49" s="174">
        <f>+(L49*M49)</f>
        <v>0</v>
      </c>
      <c r="P49" s="191">
        <f>+$P$48*M49</f>
        <v>0</v>
      </c>
      <c r="Q49" s="174">
        <f>+L49*P49</f>
        <v>0</v>
      </c>
      <c r="R49" s="186"/>
      <c r="S49" s="153"/>
      <c r="T49" s="151"/>
      <c r="U49" s="164"/>
      <c r="V49" s="151"/>
      <c r="W49" s="152"/>
      <c r="X49" s="174">
        <f>+(U49*V49)</f>
        <v>0</v>
      </c>
      <c r="Y49" s="191">
        <f>+$Y$48*V49</f>
        <v>0</v>
      </c>
      <c r="Z49" s="174">
        <f>+U49*Y49</f>
        <v>0</v>
      </c>
      <c r="AA49" s="186"/>
      <c r="AB49" s="153"/>
      <c r="AC49" s="151"/>
      <c r="AD49" s="164"/>
      <c r="AE49" s="151"/>
      <c r="AF49" s="152"/>
      <c r="AG49" s="174">
        <f>+(AD49*AE49)</f>
        <v>0</v>
      </c>
      <c r="AH49" s="191">
        <f>+$AH$48*AE49</f>
        <v>0</v>
      </c>
      <c r="AI49" s="174">
        <f>+AD49*AH49</f>
        <v>0</v>
      </c>
      <c r="AJ49" s="186"/>
      <c r="AK49" s="153"/>
      <c r="AL49" s="151"/>
      <c r="AM49" s="164"/>
      <c r="AN49" s="151"/>
      <c r="AO49" s="152"/>
      <c r="AP49" s="174">
        <f>+(AM49*AN49)</f>
        <v>0</v>
      </c>
      <c r="AQ49" s="191">
        <f>+$AQ$48*AN49</f>
        <v>0</v>
      </c>
      <c r="AR49" s="174">
        <f>+AM49*AQ49</f>
        <v>0</v>
      </c>
      <c r="AS49" s="186"/>
      <c r="AT49" s="153"/>
      <c r="AU49" s="151"/>
      <c r="AV49" s="164"/>
      <c r="AW49" s="151"/>
      <c r="AX49" s="152"/>
      <c r="AY49" s="174">
        <f>+(AV49*AW49)</f>
        <v>0</v>
      </c>
      <c r="AZ49" s="191">
        <f>+$AZ$48*AW49</f>
        <v>0</v>
      </c>
      <c r="BA49" s="174">
        <f>+AV49*AZ49</f>
        <v>0</v>
      </c>
      <c r="BB49" s="186"/>
      <c r="BC49" s="153"/>
      <c r="BD49" s="151"/>
      <c r="BE49" s="164"/>
      <c r="BF49" s="151"/>
      <c r="BG49" s="152"/>
      <c r="BH49" s="174">
        <f>+(BE49*BF49)</f>
        <v>0</v>
      </c>
      <c r="BI49" s="191">
        <f>+$BI$48*BF49</f>
        <v>0</v>
      </c>
      <c r="BJ49" s="174">
        <f>+BE49*BI49</f>
        <v>0</v>
      </c>
      <c r="BK49" s="186"/>
      <c r="BL49" s="153"/>
      <c r="BM49" s="151"/>
      <c r="BN49" s="164"/>
      <c r="BO49" s="151"/>
      <c r="BP49" s="152"/>
      <c r="BQ49" s="174">
        <f>+(BN49*BO49)</f>
        <v>0</v>
      </c>
      <c r="BR49" s="191">
        <f>+$BR$48*BO49</f>
        <v>0</v>
      </c>
      <c r="BS49" s="174">
        <f>+BN49*BR49</f>
        <v>0</v>
      </c>
      <c r="BT49" s="186"/>
      <c r="BU49" s="153"/>
      <c r="BV49" s="151"/>
      <c r="BW49" s="164"/>
      <c r="BX49" s="151"/>
      <c r="BY49" s="152"/>
      <c r="BZ49" s="174">
        <f>+(BW49*BX49)</f>
        <v>0</v>
      </c>
      <c r="CA49" s="191">
        <f>+$CA$48*BX49</f>
        <v>0</v>
      </c>
      <c r="CB49" s="174">
        <f>+BW49*CA49</f>
        <v>0</v>
      </c>
      <c r="CC49" s="186"/>
      <c r="CD49" s="153"/>
      <c r="CE49" s="151"/>
      <c r="CF49" s="164"/>
      <c r="CG49" s="151"/>
      <c r="CH49" s="152"/>
      <c r="CI49" s="174">
        <f>+(CF49*CG49)</f>
        <v>0</v>
      </c>
      <c r="CJ49" s="191">
        <f>+$CJ$48*CG49</f>
        <v>0</v>
      </c>
      <c r="CK49" s="174">
        <f>+CF49*CJ49</f>
        <v>0</v>
      </c>
      <c r="CL49" s="186"/>
      <c r="CM49" s="153"/>
      <c r="CN49" s="151"/>
      <c r="CO49" s="164"/>
      <c r="CP49" s="151"/>
      <c r="CQ49" s="152"/>
      <c r="CR49" s="174">
        <f>+(CO49*CP49)</f>
        <v>0</v>
      </c>
      <c r="CS49" s="191">
        <f>+$CS$48*CP49</f>
        <v>0</v>
      </c>
      <c r="CT49" s="174">
        <f>+CO49*CS49</f>
        <v>0</v>
      </c>
      <c r="CU49" s="186"/>
      <c r="CV49" s="153"/>
      <c r="CW49" s="151"/>
      <c r="CX49" s="164"/>
      <c r="CY49" s="151"/>
      <c r="CZ49" s="152"/>
      <c r="DA49" s="174">
        <f>+(CX49*CY49)</f>
        <v>0</v>
      </c>
      <c r="DB49" s="191">
        <f>+$DB$48*CY49</f>
        <v>0</v>
      </c>
      <c r="DC49" s="174">
        <f>+CX49*DB49</f>
        <v>0</v>
      </c>
      <c r="DD49" s="186"/>
    </row>
    <row r="50" spans="1:108" x14ac:dyDescent="0.25">
      <c r="A50" s="153"/>
      <c r="B50" s="154"/>
      <c r="C50" s="159"/>
      <c r="D50" s="154"/>
      <c r="E50" s="155"/>
      <c r="F50" s="158">
        <f t="shared" ref="F50:F51" si="162">+(C50*D50)</f>
        <v>0</v>
      </c>
      <c r="G50" s="191">
        <f t="shared" ref="G50:G51" si="163">+$G$48*D50</f>
        <v>0</v>
      </c>
      <c r="H50" s="158">
        <f>+C50*G50</f>
        <v>0</v>
      </c>
      <c r="I50" s="186"/>
      <c r="J50" s="153"/>
      <c r="K50" s="154"/>
      <c r="L50" s="159"/>
      <c r="M50" s="154"/>
      <c r="N50" s="155"/>
      <c r="O50" s="158">
        <f t="shared" ref="O50:O51" si="164">+(L50*M50)</f>
        <v>0</v>
      </c>
      <c r="P50" s="191">
        <f t="shared" ref="P50:P51" si="165">+$P$48*M50</f>
        <v>0</v>
      </c>
      <c r="Q50" s="158">
        <f>+L50*P50</f>
        <v>0</v>
      </c>
      <c r="R50" s="186"/>
      <c r="S50" s="153"/>
      <c r="T50" s="154"/>
      <c r="U50" s="159"/>
      <c r="V50" s="154"/>
      <c r="W50" s="155"/>
      <c r="X50" s="158">
        <f t="shared" ref="X50:X51" si="166">+(U50*V50)</f>
        <v>0</v>
      </c>
      <c r="Y50" s="191">
        <f>+$Y$48*V50</f>
        <v>0</v>
      </c>
      <c r="Z50" s="158">
        <f>+U50*Y50</f>
        <v>0</v>
      </c>
      <c r="AA50" s="186"/>
      <c r="AB50" s="153"/>
      <c r="AC50" s="154"/>
      <c r="AD50" s="159"/>
      <c r="AE50" s="154"/>
      <c r="AF50" s="155"/>
      <c r="AG50" s="158">
        <f t="shared" ref="AG50:AG51" si="167">+(AD50*AE50)</f>
        <v>0</v>
      </c>
      <c r="AH50" s="191">
        <f>+$AH$48*AE50</f>
        <v>0</v>
      </c>
      <c r="AI50" s="158">
        <f>+AD50*AH50</f>
        <v>0</v>
      </c>
      <c r="AJ50" s="186"/>
      <c r="AK50" s="153"/>
      <c r="AL50" s="154"/>
      <c r="AM50" s="159"/>
      <c r="AN50" s="154"/>
      <c r="AO50" s="155"/>
      <c r="AP50" s="158">
        <f t="shared" ref="AP50:AP51" si="168">+(AM50*AN50)</f>
        <v>0</v>
      </c>
      <c r="AQ50" s="191">
        <f>+$AQ$48*AN50</f>
        <v>0</v>
      </c>
      <c r="AR50" s="158">
        <f>+AM50*AQ50</f>
        <v>0</v>
      </c>
      <c r="AS50" s="186"/>
      <c r="AT50" s="153"/>
      <c r="AU50" s="154"/>
      <c r="AV50" s="159"/>
      <c r="AW50" s="154"/>
      <c r="AX50" s="155"/>
      <c r="AY50" s="158">
        <f t="shared" ref="AY50:AY51" si="169">+(AV50*AW50)</f>
        <v>0</v>
      </c>
      <c r="AZ50" s="191">
        <f>+$AZ$48*AW50</f>
        <v>0</v>
      </c>
      <c r="BA50" s="158">
        <f>+AV50*AZ50</f>
        <v>0</v>
      </c>
      <c r="BB50" s="186"/>
      <c r="BC50" s="153"/>
      <c r="BD50" s="154"/>
      <c r="BE50" s="159"/>
      <c r="BF50" s="154"/>
      <c r="BG50" s="155"/>
      <c r="BH50" s="158">
        <f t="shared" ref="BH50:BH51" si="170">+(BE50*BF50)</f>
        <v>0</v>
      </c>
      <c r="BI50" s="191">
        <f>+$BI$48*BF50</f>
        <v>0</v>
      </c>
      <c r="BJ50" s="158">
        <f>+BE50*BI50</f>
        <v>0</v>
      </c>
      <c r="BK50" s="186"/>
      <c r="BL50" s="153"/>
      <c r="BM50" s="154"/>
      <c r="BN50" s="159"/>
      <c r="BO50" s="154"/>
      <c r="BP50" s="155"/>
      <c r="BQ50" s="158">
        <f t="shared" ref="BQ50:BQ51" si="171">+(BN50*BO50)</f>
        <v>0</v>
      </c>
      <c r="BR50" s="191">
        <f>+$BR$48*BO50</f>
        <v>0</v>
      </c>
      <c r="BS50" s="158">
        <f>+BN50*BR50</f>
        <v>0</v>
      </c>
      <c r="BT50" s="186"/>
      <c r="BU50" s="153"/>
      <c r="BV50" s="154"/>
      <c r="BW50" s="159"/>
      <c r="BX50" s="154"/>
      <c r="BY50" s="155"/>
      <c r="BZ50" s="158">
        <f t="shared" ref="BZ50:BZ51" si="172">+(BW50*BX50)</f>
        <v>0</v>
      </c>
      <c r="CA50" s="191">
        <f>+$CA$48*BX50</f>
        <v>0</v>
      </c>
      <c r="CB50" s="158">
        <f>+BW50*CA50</f>
        <v>0</v>
      </c>
      <c r="CC50" s="186"/>
      <c r="CD50" s="153"/>
      <c r="CE50" s="154"/>
      <c r="CF50" s="159"/>
      <c r="CG50" s="154"/>
      <c r="CH50" s="155"/>
      <c r="CI50" s="158">
        <f t="shared" ref="CI50:CI51" si="173">+(CF50*CG50)</f>
        <v>0</v>
      </c>
      <c r="CJ50" s="191">
        <f t="shared" ref="CJ50:CJ51" si="174">+$CJ$48*CG50</f>
        <v>0</v>
      </c>
      <c r="CK50" s="158">
        <f>+CF50*CJ50</f>
        <v>0</v>
      </c>
      <c r="CL50" s="186"/>
      <c r="CM50" s="153"/>
      <c r="CN50" s="154"/>
      <c r="CO50" s="159"/>
      <c r="CP50" s="154"/>
      <c r="CQ50" s="155"/>
      <c r="CR50" s="158">
        <f t="shared" ref="CR50:CR51" si="175">+(CO50*CP50)</f>
        <v>0</v>
      </c>
      <c r="CS50" s="191">
        <f>+$CS$48*CP50</f>
        <v>0</v>
      </c>
      <c r="CT50" s="158">
        <f>+CO50*CS50</f>
        <v>0</v>
      </c>
      <c r="CU50" s="186"/>
      <c r="CV50" s="153"/>
      <c r="CW50" s="154"/>
      <c r="CX50" s="159"/>
      <c r="CY50" s="154"/>
      <c r="CZ50" s="155"/>
      <c r="DA50" s="158">
        <f t="shared" ref="DA50:DA51" si="176">+(CX50*CY50)</f>
        <v>0</v>
      </c>
      <c r="DB50" s="191">
        <f>+$DB$48*CY50</f>
        <v>0</v>
      </c>
      <c r="DC50" s="158">
        <f>+CX50*DB50</f>
        <v>0</v>
      </c>
      <c r="DD50" s="186"/>
    </row>
    <row r="51" spans="1:108" x14ac:dyDescent="0.25">
      <c r="A51" s="153"/>
      <c r="B51" s="154"/>
      <c r="C51" s="159"/>
      <c r="D51" s="154"/>
      <c r="E51" s="155"/>
      <c r="F51" s="158">
        <f t="shared" si="162"/>
        <v>0</v>
      </c>
      <c r="G51" s="191">
        <f t="shared" si="163"/>
        <v>0</v>
      </c>
      <c r="H51" s="158">
        <f>+C51*G51</f>
        <v>0</v>
      </c>
      <c r="I51" s="186"/>
      <c r="J51" s="153"/>
      <c r="K51" s="154"/>
      <c r="L51" s="159"/>
      <c r="M51" s="154"/>
      <c r="N51" s="155"/>
      <c r="O51" s="158">
        <f t="shared" si="164"/>
        <v>0</v>
      </c>
      <c r="P51" s="191">
        <f t="shared" si="165"/>
        <v>0</v>
      </c>
      <c r="Q51" s="158">
        <f>+L51*P51</f>
        <v>0</v>
      </c>
      <c r="R51" s="186"/>
      <c r="S51" s="153"/>
      <c r="T51" s="154"/>
      <c r="U51" s="159"/>
      <c r="V51" s="154"/>
      <c r="W51" s="155"/>
      <c r="X51" s="158">
        <f t="shared" si="166"/>
        <v>0</v>
      </c>
      <c r="Y51" s="191">
        <f>+$Y$48*V51</f>
        <v>0</v>
      </c>
      <c r="Z51" s="158">
        <f>+U51*Y51</f>
        <v>0</v>
      </c>
      <c r="AA51" s="186"/>
      <c r="AB51" s="153"/>
      <c r="AC51" s="154"/>
      <c r="AD51" s="159"/>
      <c r="AE51" s="154"/>
      <c r="AF51" s="155"/>
      <c r="AG51" s="158">
        <f t="shared" si="167"/>
        <v>0</v>
      </c>
      <c r="AH51" s="191">
        <f>+$AH$48*AE51</f>
        <v>0</v>
      </c>
      <c r="AI51" s="158">
        <f>+AD51*AH51</f>
        <v>0</v>
      </c>
      <c r="AJ51" s="186"/>
      <c r="AK51" s="153"/>
      <c r="AL51" s="154"/>
      <c r="AM51" s="159"/>
      <c r="AN51" s="154"/>
      <c r="AO51" s="155"/>
      <c r="AP51" s="158">
        <f t="shared" si="168"/>
        <v>0</v>
      </c>
      <c r="AQ51" s="191">
        <f>+$AQ$48*AN51</f>
        <v>0</v>
      </c>
      <c r="AR51" s="158">
        <f>+AM51*AQ51</f>
        <v>0</v>
      </c>
      <c r="AS51" s="186"/>
      <c r="AT51" s="153"/>
      <c r="AU51" s="154"/>
      <c r="AV51" s="159"/>
      <c r="AW51" s="154"/>
      <c r="AX51" s="155"/>
      <c r="AY51" s="158">
        <f t="shared" si="169"/>
        <v>0</v>
      </c>
      <c r="AZ51" s="191">
        <f>+$AZ$48*AW51</f>
        <v>0</v>
      </c>
      <c r="BA51" s="158">
        <f>+AV51*AZ51</f>
        <v>0</v>
      </c>
      <c r="BB51" s="186"/>
      <c r="BC51" s="153"/>
      <c r="BD51" s="154"/>
      <c r="BE51" s="159"/>
      <c r="BF51" s="154"/>
      <c r="BG51" s="155"/>
      <c r="BH51" s="158">
        <f t="shared" si="170"/>
        <v>0</v>
      </c>
      <c r="BI51" s="191">
        <f>+$BI$48*BF51</f>
        <v>0</v>
      </c>
      <c r="BJ51" s="158">
        <f>+BE51*BI51</f>
        <v>0</v>
      </c>
      <c r="BK51" s="186"/>
      <c r="BL51" s="153"/>
      <c r="BM51" s="154"/>
      <c r="BN51" s="159"/>
      <c r="BO51" s="154"/>
      <c r="BP51" s="155"/>
      <c r="BQ51" s="158">
        <f t="shared" si="171"/>
        <v>0</v>
      </c>
      <c r="BR51" s="191">
        <f>+$BR$48*BO51</f>
        <v>0</v>
      </c>
      <c r="BS51" s="158">
        <f>+BN51*BR51</f>
        <v>0</v>
      </c>
      <c r="BT51" s="186"/>
      <c r="BU51" s="153"/>
      <c r="BV51" s="154"/>
      <c r="BW51" s="159"/>
      <c r="BX51" s="154"/>
      <c r="BY51" s="155"/>
      <c r="BZ51" s="158">
        <f t="shared" si="172"/>
        <v>0</v>
      </c>
      <c r="CA51" s="191">
        <f>+$CA$48*BX51</f>
        <v>0</v>
      </c>
      <c r="CB51" s="158">
        <f>+BW51*CA51</f>
        <v>0</v>
      </c>
      <c r="CC51" s="186"/>
      <c r="CD51" s="153"/>
      <c r="CE51" s="154"/>
      <c r="CF51" s="159"/>
      <c r="CG51" s="154"/>
      <c r="CH51" s="155"/>
      <c r="CI51" s="158">
        <f t="shared" si="173"/>
        <v>0</v>
      </c>
      <c r="CJ51" s="191">
        <f t="shared" si="174"/>
        <v>0</v>
      </c>
      <c r="CK51" s="158">
        <f>+CF51*CJ51</f>
        <v>0</v>
      </c>
      <c r="CL51" s="186"/>
      <c r="CM51" s="153"/>
      <c r="CN51" s="154"/>
      <c r="CO51" s="159"/>
      <c r="CP51" s="154"/>
      <c r="CQ51" s="155"/>
      <c r="CR51" s="158">
        <f t="shared" si="175"/>
        <v>0</v>
      </c>
      <c r="CS51" s="191">
        <f>+$CS$48*CP51</f>
        <v>0</v>
      </c>
      <c r="CT51" s="158">
        <f>+CO51*CS51</f>
        <v>0</v>
      </c>
      <c r="CU51" s="186"/>
      <c r="CV51" s="153"/>
      <c r="CW51" s="154"/>
      <c r="CX51" s="159"/>
      <c r="CY51" s="154"/>
      <c r="CZ51" s="155"/>
      <c r="DA51" s="158">
        <f t="shared" si="176"/>
        <v>0</v>
      </c>
      <c r="DB51" s="191">
        <f>+$DB$48*CY51</f>
        <v>0</v>
      </c>
      <c r="DC51" s="158">
        <f>+CX51*DB51</f>
        <v>0</v>
      </c>
      <c r="DD51" s="186"/>
    </row>
    <row r="52" spans="1:108" ht="15.75" thickBot="1" x14ac:dyDescent="0.3">
      <c r="A52" s="153"/>
      <c r="B52" s="156"/>
      <c r="C52" s="165"/>
      <c r="D52" s="156"/>
      <c r="E52" s="157"/>
      <c r="F52" s="176">
        <f>SUM(F49:F51)</f>
        <v>0</v>
      </c>
      <c r="G52" s="170"/>
      <c r="H52" s="172">
        <f>SUM(H49:H51)</f>
        <v>0</v>
      </c>
      <c r="I52" s="186"/>
      <c r="J52" s="153"/>
      <c r="K52" s="156"/>
      <c r="L52" s="165"/>
      <c r="M52" s="156"/>
      <c r="N52" s="157"/>
      <c r="O52" s="176">
        <f>SUM(O49:O51)</f>
        <v>0</v>
      </c>
      <c r="P52" s="170"/>
      <c r="Q52" s="172">
        <f>SUM(Q49:Q51)</f>
        <v>0</v>
      </c>
      <c r="R52" s="186"/>
      <c r="S52" s="153"/>
      <c r="T52" s="156"/>
      <c r="U52" s="165"/>
      <c r="V52" s="156"/>
      <c r="W52" s="157"/>
      <c r="X52" s="176">
        <f>SUM(X49:X51)</f>
        <v>0</v>
      </c>
      <c r="Y52" s="170"/>
      <c r="Z52" s="172">
        <f>SUM(Z49:Z51)</f>
        <v>0</v>
      </c>
      <c r="AA52" s="186"/>
      <c r="AB52" s="153"/>
      <c r="AC52" s="156"/>
      <c r="AD52" s="165"/>
      <c r="AE52" s="156"/>
      <c r="AF52" s="157"/>
      <c r="AG52" s="176">
        <f>SUM(AG49:AG51)</f>
        <v>0</v>
      </c>
      <c r="AH52" s="170"/>
      <c r="AI52" s="172">
        <f>SUM(AI49:AI51)</f>
        <v>0</v>
      </c>
      <c r="AJ52" s="186"/>
      <c r="AK52" s="153"/>
      <c r="AL52" s="156"/>
      <c r="AM52" s="165"/>
      <c r="AN52" s="156"/>
      <c r="AO52" s="157"/>
      <c r="AP52" s="176">
        <f>SUM(AP49:AP51)</f>
        <v>0</v>
      </c>
      <c r="AQ52" s="170"/>
      <c r="AR52" s="172">
        <f>SUM(AR49:AR51)</f>
        <v>0</v>
      </c>
      <c r="AS52" s="186"/>
      <c r="AT52" s="153"/>
      <c r="AU52" s="156"/>
      <c r="AV52" s="165"/>
      <c r="AW52" s="156"/>
      <c r="AX52" s="157"/>
      <c r="AY52" s="176">
        <f>SUM(AY49:AY51)</f>
        <v>0</v>
      </c>
      <c r="AZ52" s="170"/>
      <c r="BA52" s="172">
        <f>SUM(BA49:BA51)</f>
        <v>0</v>
      </c>
      <c r="BB52" s="186"/>
      <c r="BC52" s="153"/>
      <c r="BD52" s="156"/>
      <c r="BE52" s="165"/>
      <c r="BF52" s="156"/>
      <c r="BG52" s="157"/>
      <c r="BH52" s="176">
        <f>SUM(BH49:BH51)</f>
        <v>0</v>
      </c>
      <c r="BI52" s="170"/>
      <c r="BJ52" s="172">
        <f>SUM(BJ49:BJ51)</f>
        <v>0</v>
      </c>
      <c r="BK52" s="186"/>
      <c r="BL52" s="153"/>
      <c r="BM52" s="156"/>
      <c r="BN52" s="165"/>
      <c r="BO52" s="156"/>
      <c r="BP52" s="157"/>
      <c r="BQ52" s="176">
        <f>SUM(BQ49:BQ51)</f>
        <v>0</v>
      </c>
      <c r="BR52" s="170"/>
      <c r="BS52" s="172">
        <f>SUM(BS49:BS51)</f>
        <v>0</v>
      </c>
      <c r="BT52" s="186"/>
      <c r="BU52" s="153"/>
      <c r="BV52" s="156"/>
      <c r="BW52" s="165"/>
      <c r="BX52" s="156"/>
      <c r="BY52" s="157"/>
      <c r="BZ52" s="176">
        <f>SUM(BZ49:BZ51)</f>
        <v>0</v>
      </c>
      <c r="CA52" s="170"/>
      <c r="CB52" s="172">
        <f>SUM(CB49:CB51)</f>
        <v>0</v>
      </c>
      <c r="CC52" s="186"/>
      <c r="CD52" s="153"/>
      <c r="CE52" s="156"/>
      <c r="CF52" s="165"/>
      <c r="CG52" s="156"/>
      <c r="CH52" s="157"/>
      <c r="CI52" s="176">
        <f>SUM(CI49:CI51)</f>
        <v>0</v>
      </c>
      <c r="CJ52" s="170"/>
      <c r="CK52" s="172">
        <f>SUM(CK49:CK51)</f>
        <v>0</v>
      </c>
      <c r="CL52" s="186"/>
      <c r="CM52" s="153"/>
      <c r="CN52" s="156"/>
      <c r="CO52" s="165"/>
      <c r="CP52" s="156"/>
      <c r="CQ52" s="157"/>
      <c r="CR52" s="176">
        <f>SUM(CR49:CR51)</f>
        <v>0</v>
      </c>
      <c r="CS52" s="170"/>
      <c r="CT52" s="172">
        <f>SUM(CT49:CT51)</f>
        <v>0</v>
      </c>
      <c r="CU52" s="186"/>
      <c r="CV52" s="153"/>
      <c r="CW52" s="156"/>
      <c r="CX52" s="165"/>
      <c r="CY52" s="156"/>
      <c r="CZ52" s="157"/>
      <c r="DA52" s="176">
        <f>SUM(DA49:DA51)</f>
        <v>0</v>
      </c>
      <c r="DB52" s="170"/>
      <c r="DC52" s="172">
        <f>SUM(DC49:DC51)</f>
        <v>0</v>
      </c>
      <c r="DD52" s="186"/>
    </row>
    <row r="53" spans="1:108" ht="15.75" thickBot="1" x14ac:dyDescent="0.3">
      <c r="A53" s="181"/>
      <c r="B53" s="182"/>
      <c r="C53" s="182"/>
      <c r="D53" s="182"/>
      <c r="E53" s="183"/>
      <c r="F53" s="185"/>
      <c r="G53" s="169"/>
      <c r="H53" s="184"/>
      <c r="I53" s="187"/>
      <c r="J53" s="181"/>
      <c r="K53" s="182"/>
      <c r="L53" s="182"/>
      <c r="M53" s="182"/>
      <c r="N53" s="183"/>
      <c r="O53" s="185"/>
      <c r="P53" s="169"/>
      <c r="Q53" s="184"/>
      <c r="R53" s="187"/>
      <c r="S53" s="181"/>
      <c r="T53" s="182"/>
      <c r="U53" s="182"/>
      <c r="V53" s="182"/>
      <c r="W53" s="183"/>
      <c r="X53" s="185"/>
      <c r="Y53" s="169"/>
      <c r="Z53" s="184"/>
      <c r="AA53" s="187"/>
      <c r="AB53" s="181"/>
      <c r="AC53" s="182"/>
      <c r="AD53" s="182"/>
      <c r="AE53" s="182"/>
      <c r="AF53" s="183"/>
      <c r="AG53" s="185"/>
      <c r="AH53" s="169"/>
      <c r="AI53" s="184"/>
      <c r="AJ53" s="187"/>
      <c r="AK53" s="181"/>
      <c r="AL53" s="182"/>
      <c r="AM53" s="182"/>
      <c r="AN53" s="182"/>
      <c r="AO53" s="183"/>
      <c r="AP53" s="185"/>
      <c r="AQ53" s="169"/>
      <c r="AR53" s="184"/>
      <c r="AS53" s="187"/>
      <c r="AT53" s="181"/>
      <c r="AU53" s="182"/>
      <c r="AV53" s="182"/>
      <c r="AW53" s="182"/>
      <c r="AX53" s="183"/>
      <c r="AY53" s="185"/>
      <c r="AZ53" s="169"/>
      <c r="BA53" s="184"/>
      <c r="BB53" s="187"/>
      <c r="BC53" s="181"/>
      <c r="BD53" s="182"/>
      <c r="BE53" s="182"/>
      <c r="BF53" s="182"/>
      <c r="BG53" s="183"/>
      <c r="BH53" s="185"/>
      <c r="BI53" s="169"/>
      <c r="BJ53" s="184"/>
      <c r="BK53" s="187"/>
      <c r="BL53" s="181"/>
      <c r="BM53" s="182"/>
      <c r="BN53" s="182"/>
      <c r="BO53" s="182"/>
      <c r="BP53" s="183"/>
      <c r="BQ53" s="185"/>
      <c r="BR53" s="169"/>
      <c r="BS53" s="184"/>
      <c r="BT53" s="187"/>
      <c r="BU53" s="181"/>
      <c r="BV53" s="182"/>
      <c r="BW53" s="182"/>
      <c r="BX53" s="182"/>
      <c r="BY53" s="183"/>
      <c r="BZ53" s="185"/>
      <c r="CA53" s="169"/>
      <c r="CB53" s="184"/>
      <c r="CC53" s="187"/>
      <c r="CD53" s="181"/>
      <c r="CE53" s="182"/>
      <c r="CF53" s="182"/>
      <c r="CG53" s="182"/>
      <c r="CH53" s="183"/>
      <c r="CI53" s="185"/>
      <c r="CJ53" s="169"/>
      <c r="CK53" s="184"/>
      <c r="CL53" s="187"/>
      <c r="CM53" s="181"/>
      <c r="CN53" s="182"/>
      <c r="CO53" s="182"/>
      <c r="CP53" s="182"/>
      <c r="CQ53" s="183"/>
      <c r="CR53" s="185"/>
      <c r="CS53" s="169"/>
      <c r="CT53" s="184"/>
      <c r="CU53" s="187"/>
      <c r="CV53" s="181"/>
      <c r="CW53" s="182"/>
      <c r="CX53" s="182"/>
      <c r="CY53" s="182"/>
      <c r="CZ53" s="183"/>
      <c r="DA53" s="185"/>
      <c r="DB53" s="169"/>
      <c r="DC53" s="184"/>
      <c r="DD53" s="187"/>
    </row>
    <row r="54" spans="1:108" x14ac:dyDescent="0.25">
      <c r="A54" s="123"/>
      <c r="B54" s="151"/>
      <c r="C54" s="173"/>
      <c r="D54" s="151"/>
      <c r="E54" s="152"/>
      <c r="F54" s="174">
        <f>+(C54*D54)</f>
        <v>0</v>
      </c>
      <c r="G54" s="191">
        <f>+$G$53*D54</f>
        <v>0</v>
      </c>
      <c r="H54" s="174">
        <f>+C54*G54</f>
        <v>0</v>
      </c>
      <c r="I54" s="186"/>
      <c r="K54" s="151"/>
      <c r="L54" s="173"/>
      <c r="M54" s="151"/>
      <c r="N54" s="152"/>
      <c r="O54" s="174">
        <f>+(L54*M54)</f>
        <v>0</v>
      </c>
      <c r="P54" s="191">
        <f>+$P$53*M54</f>
        <v>0</v>
      </c>
      <c r="Q54" s="174">
        <f>+L54*P54</f>
        <v>0</v>
      </c>
      <c r="R54" s="186"/>
      <c r="T54" s="151"/>
      <c r="U54" s="173"/>
      <c r="V54" s="151"/>
      <c r="W54" s="152"/>
      <c r="X54" s="174">
        <f>+(U54*V54)</f>
        <v>0</v>
      </c>
      <c r="Y54" s="191">
        <f>+$Y$53*V54</f>
        <v>0</v>
      </c>
      <c r="Z54" s="174">
        <f>+U54*Y54</f>
        <v>0</v>
      </c>
      <c r="AA54" s="186"/>
      <c r="AC54" s="151"/>
      <c r="AD54" s="173"/>
      <c r="AE54" s="151"/>
      <c r="AF54" s="152"/>
      <c r="AG54" s="174">
        <f>+(AD54*AE54)</f>
        <v>0</v>
      </c>
      <c r="AH54" s="191">
        <f>+$AH$53*AE54</f>
        <v>0</v>
      </c>
      <c r="AI54" s="174">
        <f>+AD54*AH54</f>
        <v>0</v>
      </c>
      <c r="AJ54" s="186"/>
      <c r="AL54" s="151"/>
      <c r="AM54" s="173"/>
      <c r="AN54" s="151"/>
      <c r="AO54" s="152"/>
      <c r="AP54" s="174">
        <f>+(AM54*AN54)</f>
        <v>0</v>
      </c>
      <c r="AQ54" s="191">
        <f>+$AQ$53*AN54</f>
        <v>0</v>
      </c>
      <c r="AR54" s="174">
        <f>+AM54*AQ54</f>
        <v>0</v>
      </c>
      <c r="AS54" s="186"/>
      <c r="AU54" s="151"/>
      <c r="AV54" s="173"/>
      <c r="AW54" s="151"/>
      <c r="AX54" s="152"/>
      <c r="AY54" s="174">
        <f>+(AV54*AW54)</f>
        <v>0</v>
      </c>
      <c r="AZ54" s="191">
        <f>+$AZ$53*AW54</f>
        <v>0</v>
      </c>
      <c r="BA54" s="174">
        <f>+AV54*AZ54</f>
        <v>0</v>
      </c>
      <c r="BB54" s="186"/>
      <c r="BD54" s="151"/>
      <c r="BE54" s="173"/>
      <c r="BF54" s="151"/>
      <c r="BG54" s="152"/>
      <c r="BH54" s="174">
        <f>+(BE54*BF54)</f>
        <v>0</v>
      </c>
      <c r="BI54" s="191">
        <f>+$BI$53*BF54</f>
        <v>0</v>
      </c>
      <c r="BJ54" s="174">
        <f>+BE54*BI54</f>
        <v>0</v>
      </c>
      <c r="BK54" s="186"/>
      <c r="BM54" s="151"/>
      <c r="BN54" s="173"/>
      <c r="BO54" s="151"/>
      <c r="BP54" s="152"/>
      <c r="BQ54" s="174">
        <f>+(BN54*BO54)</f>
        <v>0</v>
      </c>
      <c r="BR54" s="191">
        <f>+$BR$53*BO54</f>
        <v>0</v>
      </c>
      <c r="BS54" s="174">
        <f>+BN54*BR54</f>
        <v>0</v>
      </c>
      <c r="BT54" s="186"/>
      <c r="BV54" s="151"/>
      <c r="BW54" s="173"/>
      <c r="BX54" s="151"/>
      <c r="BY54" s="152"/>
      <c r="BZ54" s="174">
        <f>+(BW54*BX54)</f>
        <v>0</v>
      </c>
      <c r="CA54" s="191">
        <f>+$CA$53*BX54</f>
        <v>0</v>
      </c>
      <c r="CB54" s="174">
        <f>+BW54*CA54</f>
        <v>0</v>
      </c>
      <c r="CC54" s="186"/>
      <c r="CE54" s="151"/>
      <c r="CF54" s="173"/>
      <c r="CG54" s="151"/>
      <c r="CH54" s="152"/>
      <c r="CI54" s="174">
        <f>+(CF54*CG54)</f>
        <v>0</v>
      </c>
      <c r="CJ54" s="191">
        <f>+$CJ$53*CG54</f>
        <v>0</v>
      </c>
      <c r="CK54" s="174">
        <f>+CF54*CJ54</f>
        <v>0</v>
      </c>
      <c r="CL54" s="186"/>
      <c r="CN54" s="151"/>
      <c r="CO54" s="173"/>
      <c r="CP54" s="151"/>
      <c r="CQ54" s="152"/>
      <c r="CR54" s="174">
        <f>+(CO54*CP54)</f>
        <v>0</v>
      </c>
      <c r="CS54" s="191">
        <f>+$CS$53*CP54</f>
        <v>0</v>
      </c>
      <c r="CT54" s="174">
        <f>+CO54*CS54</f>
        <v>0</v>
      </c>
      <c r="CU54" s="186"/>
      <c r="CW54" s="151"/>
      <c r="CX54" s="173"/>
      <c r="CY54" s="151"/>
      <c r="CZ54" s="152"/>
      <c r="DA54" s="174">
        <f>+(CX54*CY54)</f>
        <v>0</v>
      </c>
      <c r="DB54" s="191">
        <f>+$DB$53*CY54</f>
        <v>0</v>
      </c>
      <c r="DC54" s="174">
        <f>+CX54*DB54</f>
        <v>0</v>
      </c>
      <c r="DD54" s="186"/>
    </row>
    <row r="55" spans="1:108" x14ac:dyDescent="0.25">
      <c r="A55" s="153"/>
      <c r="B55" s="154"/>
      <c r="C55" s="159"/>
      <c r="D55" s="154"/>
      <c r="E55" s="155"/>
      <c r="F55" s="158">
        <f t="shared" ref="F55:F56" si="177">+(C55*D55)</f>
        <v>0</v>
      </c>
      <c r="G55" s="191">
        <f t="shared" ref="G55:G56" si="178">+$G$53*D55</f>
        <v>0</v>
      </c>
      <c r="H55" s="158">
        <f>+C55*G55</f>
        <v>0</v>
      </c>
      <c r="I55" s="186"/>
      <c r="J55" s="153"/>
      <c r="K55" s="154"/>
      <c r="L55" s="159"/>
      <c r="M55" s="154"/>
      <c r="N55" s="155"/>
      <c r="O55" s="158">
        <f t="shared" ref="O55:O56" si="179">+(L55*M55)</f>
        <v>0</v>
      </c>
      <c r="P55" s="191">
        <f t="shared" ref="P55:P56" si="180">+$P$53*M55</f>
        <v>0</v>
      </c>
      <c r="Q55" s="158">
        <f>+L55*P55</f>
        <v>0</v>
      </c>
      <c r="R55" s="186"/>
      <c r="S55" s="153"/>
      <c r="T55" s="154"/>
      <c r="U55" s="159"/>
      <c r="V55" s="154"/>
      <c r="W55" s="155"/>
      <c r="X55" s="158">
        <f t="shared" ref="X55:X56" si="181">+(U55*V55)</f>
        <v>0</v>
      </c>
      <c r="Y55" s="191">
        <f>+$Y$53*V55</f>
        <v>0</v>
      </c>
      <c r="Z55" s="158">
        <f>+U55*Y55</f>
        <v>0</v>
      </c>
      <c r="AA55" s="186"/>
      <c r="AB55" s="153"/>
      <c r="AC55" s="154"/>
      <c r="AD55" s="159"/>
      <c r="AE55" s="154"/>
      <c r="AF55" s="155"/>
      <c r="AG55" s="158">
        <f t="shared" ref="AG55:AG56" si="182">+(AD55*AE55)</f>
        <v>0</v>
      </c>
      <c r="AH55" s="191">
        <f>+$AH$53*AE55</f>
        <v>0</v>
      </c>
      <c r="AI55" s="158">
        <f>+AD55*AH55</f>
        <v>0</v>
      </c>
      <c r="AJ55" s="186"/>
      <c r="AK55" s="153"/>
      <c r="AL55" s="154"/>
      <c r="AM55" s="159"/>
      <c r="AN55" s="154"/>
      <c r="AO55" s="155"/>
      <c r="AP55" s="158">
        <f t="shared" ref="AP55:AP56" si="183">+(AM55*AN55)</f>
        <v>0</v>
      </c>
      <c r="AQ55" s="191">
        <f>+$AQ$53*AN55</f>
        <v>0</v>
      </c>
      <c r="AR55" s="158">
        <f>+AM55*AQ55</f>
        <v>0</v>
      </c>
      <c r="AS55" s="186"/>
      <c r="AT55" s="153"/>
      <c r="AU55" s="154"/>
      <c r="AV55" s="159"/>
      <c r="AW55" s="154"/>
      <c r="AX55" s="155"/>
      <c r="AY55" s="158">
        <f t="shared" ref="AY55:AY56" si="184">+(AV55*AW55)</f>
        <v>0</v>
      </c>
      <c r="AZ55" s="191">
        <f>+$AZ$53*AW55</f>
        <v>0</v>
      </c>
      <c r="BA55" s="158">
        <f>+AV55*AZ55</f>
        <v>0</v>
      </c>
      <c r="BB55" s="186"/>
      <c r="BC55" s="153"/>
      <c r="BD55" s="154"/>
      <c r="BE55" s="159"/>
      <c r="BF55" s="154"/>
      <c r="BG55" s="155"/>
      <c r="BH55" s="158">
        <f t="shared" ref="BH55:BH56" si="185">+(BE55*BF55)</f>
        <v>0</v>
      </c>
      <c r="BI55" s="191">
        <f>+$BI$53*BF55</f>
        <v>0</v>
      </c>
      <c r="BJ55" s="158">
        <f>+BE55*BI55</f>
        <v>0</v>
      </c>
      <c r="BK55" s="186"/>
      <c r="BL55" s="153"/>
      <c r="BM55" s="154"/>
      <c r="BN55" s="159"/>
      <c r="BO55" s="154"/>
      <c r="BP55" s="155"/>
      <c r="BQ55" s="158">
        <f t="shared" ref="BQ55:BQ56" si="186">+(BN55*BO55)</f>
        <v>0</v>
      </c>
      <c r="BR55" s="191">
        <f>+$BR$53*BO55</f>
        <v>0</v>
      </c>
      <c r="BS55" s="158">
        <f>+BN55*BR55</f>
        <v>0</v>
      </c>
      <c r="BT55" s="186"/>
      <c r="BU55" s="153"/>
      <c r="BV55" s="154"/>
      <c r="BW55" s="159"/>
      <c r="BX55" s="154"/>
      <c r="BY55" s="155"/>
      <c r="BZ55" s="158">
        <f t="shared" ref="BZ55:BZ56" si="187">+(BW55*BX55)</f>
        <v>0</v>
      </c>
      <c r="CA55" s="191">
        <f>+$CA$53*BX55</f>
        <v>0</v>
      </c>
      <c r="CB55" s="158">
        <f>+BW55*CA55</f>
        <v>0</v>
      </c>
      <c r="CC55" s="186"/>
      <c r="CD55" s="153"/>
      <c r="CE55" s="154"/>
      <c r="CF55" s="159"/>
      <c r="CG55" s="154"/>
      <c r="CH55" s="155"/>
      <c r="CI55" s="158">
        <f t="shared" ref="CI55:CI56" si="188">+(CF55*CG55)</f>
        <v>0</v>
      </c>
      <c r="CJ55" s="191">
        <f t="shared" ref="CJ55:CJ56" si="189">+$CJ$53*CG55</f>
        <v>0</v>
      </c>
      <c r="CK55" s="158">
        <f>+CF55*CJ55</f>
        <v>0</v>
      </c>
      <c r="CL55" s="186"/>
      <c r="CM55" s="153"/>
      <c r="CN55" s="154"/>
      <c r="CO55" s="159"/>
      <c r="CP55" s="154"/>
      <c r="CQ55" s="155"/>
      <c r="CR55" s="158">
        <f t="shared" ref="CR55:CR56" si="190">+(CO55*CP55)</f>
        <v>0</v>
      </c>
      <c r="CS55" s="191">
        <f>+$CS$53*CP55</f>
        <v>0</v>
      </c>
      <c r="CT55" s="158">
        <f>+CO55*CS55</f>
        <v>0</v>
      </c>
      <c r="CU55" s="186"/>
      <c r="CV55" s="153"/>
      <c r="CW55" s="154"/>
      <c r="CX55" s="159"/>
      <c r="CY55" s="154"/>
      <c r="CZ55" s="155"/>
      <c r="DA55" s="158">
        <f t="shared" ref="DA55:DA56" si="191">+(CX55*CY55)</f>
        <v>0</v>
      </c>
      <c r="DB55" s="191">
        <f>+$DB$53*CY55</f>
        <v>0</v>
      </c>
      <c r="DC55" s="158">
        <f>+CX55*DB55</f>
        <v>0</v>
      </c>
      <c r="DD55" s="186"/>
    </row>
    <row r="56" spans="1:108" x14ac:dyDescent="0.25">
      <c r="A56" s="153"/>
      <c r="B56" s="154"/>
      <c r="C56" s="159"/>
      <c r="D56" s="154"/>
      <c r="E56" s="155"/>
      <c r="F56" s="158">
        <f t="shared" si="177"/>
        <v>0</v>
      </c>
      <c r="G56" s="191">
        <f t="shared" si="178"/>
        <v>0</v>
      </c>
      <c r="H56" s="158">
        <f>+C56*G56</f>
        <v>0</v>
      </c>
      <c r="I56" s="186"/>
      <c r="J56" s="153"/>
      <c r="K56" s="154"/>
      <c r="L56" s="159"/>
      <c r="M56" s="154"/>
      <c r="N56" s="155"/>
      <c r="O56" s="158">
        <f t="shared" si="179"/>
        <v>0</v>
      </c>
      <c r="P56" s="191">
        <f t="shared" si="180"/>
        <v>0</v>
      </c>
      <c r="Q56" s="158">
        <f>+L56*P56</f>
        <v>0</v>
      </c>
      <c r="R56" s="186"/>
      <c r="S56" s="153"/>
      <c r="T56" s="154"/>
      <c r="U56" s="159"/>
      <c r="V56" s="154"/>
      <c r="W56" s="155"/>
      <c r="X56" s="158">
        <f t="shared" si="181"/>
        <v>0</v>
      </c>
      <c r="Y56" s="191">
        <f>+$Y$53*V56</f>
        <v>0</v>
      </c>
      <c r="Z56" s="158">
        <f>+U56*Y56</f>
        <v>0</v>
      </c>
      <c r="AA56" s="186"/>
      <c r="AB56" s="153"/>
      <c r="AC56" s="154"/>
      <c r="AD56" s="159"/>
      <c r="AE56" s="154"/>
      <c r="AF56" s="155"/>
      <c r="AG56" s="158">
        <f t="shared" si="182"/>
        <v>0</v>
      </c>
      <c r="AH56" s="191">
        <f>+$AH$53*AE56</f>
        <v>0</v>
      </c>
      <c r="AI56" s="158">
        <f>+AD56*AH56</f>
        <v>0</v>
      </c>
      <c r="AJ56" s="186"/>
      <c r="AK56" s="153"/>
      <c r="AL56" s="154"/>
      <c r="AM56" s="159"/>
      <c r="AN56" s="154"/>
      <c r="AO56" s="155"/>
      <c r="AP56" s="158">
        <f t="shared" si="183"/>
        <v>0</v>
      </c>
      <c r="AQ56" s="191">
        <f>+$AQ$53*AN56</f>
        <v>0</v>
      </c>
      <c r="AR56" s="158">
        <f>+AM56*AQ56</f>
        <v>0</v>
      </c>
      <c r="AS56" s="186"/>
      <c r="AT56" s="153"/>
      <c r="AU56" s="154"/>
      <c r="AV56" s="159"/>
      <c r="AW56" s="154"/>
      <c r="AX56" s="155"/>
      <c r="AY56" s="158">
        <f t="shared" si="184"/>
        <v>0</v>
      </c>
      <c r="AZ56" s="191">
        <f>+$AZ$53*AW56</f>
        <v>0</v>
      </c>
      <c r="BA56" s="158">
        <f>+AV56*AZ56</f>
        <v>0</v>
      </c>
      <c r="BB56" s="186"/>
      <c r="BC56" s="153"/>
      <c r="BD56" s="154"/>
      <c r="BE56" s="159"/>
      <c r="BF56" s="154"/>
      <c r="BG56" s="155"/>
      <c r="BH56" s="158">
        <f t="shared" si="185"/>
        <v>0</v>
      </c>
      <c r="BI56" s="191">
        <f>+$BI$53*BF56</f>
        <v>0</v>
      </c>
      <c r="BJ56" s="158">
        <f>+BE56*BI56</f>
        <v>0</v>
      </c>
      <c r="BK56" s="186"/>
      <c r="BL56" s="153"/>
      <c r="BM56" s="154"/>
      <c r="BN56" s="159"/>
      <c r="BO56" s="154"/>
      <c r="BP56" s="155"/>
      <c r="BQ56" s="158">
        <f t="shared" si="186"/>
        <v>0</v>
      </c>
      <c r="BR56" s="191">
        <f>+$BR$53*BO56</f>
        <v>0</v>
      </c>
      <c r="BS56" s="158">
        <f>+BN56*BR56</f>
        <v>0</v>
      </c>
      <c r="BT56" s="186"/>
      <c r="BU56" s="153"/>
      <c r="BV56" s="154"/>
      <c r="BW56" s="159"/>
      <c r="BX56" s="154"/>
      <c r="BY56" s="155"/>
      <c r="BZ56" s="158">
        <f t="shared" si="187"/>
        <v>0</v>
      </c>
      <c r="CA56" s="191">
        <f>+$CA$53*BX56</f>
        <v>0</v>
      </c>
      <c r="CB56" s="158">
        <f>+BW56*CA56</f>
        <v>0</v>
      </c>
      <c r="CC56" s="186"/>
      <c r="CD56" s="153"/>
      <c r="CE56" s="154"/>
      <c r="CF56" s="159"/>
      <c r="CG56" s="154"/>
      <c r="CH56" s="155"/>
      <c r="CI56" s="158">
        <f t="shared" si="188"/>
        <v>0</v>
      </c>
      <c r="CJ56" s="191">
        <f t="shared" si="189"/>
        <v>0</v>
      </c>
      <c r="CK56" s="158">
        <f>+CF56*CJ56</f>
        <v>0</v>
      </c>
      <c r="CL56" s="186"/>
      <c r="CM56" s="153"/>
      <c r="CN56" s="154"/>
      <c r="CO56" s="159"/>
      <c r="CP56" s="154"/>
      <c r="CQ56" s="155"/>
      <c r="CR56" s="158">
        <f t="shared" si="190"/>
        <v>0</v>
      </c>
      <c r="CS56" s="191">
        <f>+$CS$53*CP56</f>
        <v>0</v>
      </c>
      <c r="CT56" s="158">
        <f>+CO56*CS56</f>
        <v>0</v>
      </c>
      <c r="CU56" s="186"/>
      <c r="CV56" s="153"/>
      <c r="CW56" s="154"/>
      <c r="CX56" s="159"/>
      <c r="CY56" s="154"/>
      <c r="CZ56" s="155"/>
      <c r="DA56" s="158">
        <f t="shared" si="191"/>
        <v>0</v>
      </c>
      <c r="DB56" s="191">
        <f>+$DB$53*CY56</f>
        <v>0</v>
      </c>
      <c r="DC56" s="158">
        <f>+CX56*DB56</f>
        <v>0</v>
      </c>
      <c r="DD56" s="186"/>
    </row>
    <row r="57" spans="1:108" ht="15.75" thickBot="1" x14ac:dyDescent="0.3">
      <c r="A57" s="153"/>
      <c r="B57" s="156"/>
      <c r="C57" s="165"/>
      <c r="D57" s="156"/>
      <c r="E57" s="157"/>
      <c r="F57" s="176">
        <f>SUM(F54:F56)</f>
        <v>0</v>
      </c>
      <c r="G57" s="170"/>
      <c r="H57" s="172">
        <f>SUM(H54:H56)</f>
        <v>0</v>
      </c>
      <c r="I57" s="186"/>
      <c r="J57" s="153"/>
      <c r="K57" s="156"/>
      <c r="L57" s="165"/>
      <c r="M57" s="156"/>
      <c r="N57" s="157"/>
      <c r="O57" s="176">
        <f>SUM(O54:O56)</f>
        <v>0</v>
      </c>
      <c r="P57" s="170"/>
      <c r="Q57" s="172">
        <f>SUM(Q54:Q56)</f>
        <v>0</v>
      </c>
      <c r="R57" s="186"/>
      <c r="S57" s="153"/>
      <c r="T57" s="156"/>
      <c r="U57" s="165"/>
      <c r="V57" s="156"/>
      <c r="W57" s="157"/>
      <c r="X57" s="176">
        <f>SUM(X54:X56)</f>
        <v>0</v>
      </c>
      <c r="Y57" s="170"/>
      <c r="Z57" s="172">
        <f>SUM(Z54:Z56)</f>
        <v>0</v>
      </c>
      <c r="AA57" s="186"/>
      <c r="AB57" s="153"/>
      <c r="AC57" s="156"/>
      <c r="AD57" s="165"/>
      <c r="AE57" s="156"/>
      <c r="AF57" s="157"/>
      <c r="AG57" s="176">
        <f>SUM(AG54:AG56)</f>
        <v>0</v>
      </c>
      <c r="AH57" s="170"/>
      <c r="AI57" s="172">
        <f>SUM(AI54:AI56)</f>
        <v>0</v>
      </c>
      <c r="AJ57" s="186"/>
      <c r="AK57" s="153"/>
      <c r="AL57" s="156"/>
      <c r="AM57" s="165"/>
      <c r="AN57" s="156"/>
      <c r="AO57" s="157"/>
      <c r="AP57" s="176">
        <f>SUM(AP54:AP56)</f>
        <v>0</v>
      </c>
      <c r="AQ57" s="170"/>
      <c r="AR57" s="172">
        <f>SUM(AR54:AR56)</f>
        <v>0</v>
      </c>
      <c r="AS57" s="186"/>
      <c r="AT57" s="153"/>
      <c r="AU57" s="156"/>
      <c r="AV57" s="165"/>
      <c r="AW57" s="156"/>
      <c r="AX57" s="157"/>
      <c r="AY57" s="176">
        <f>SUM(AY54:AY56)</f>
        <v>0</v>
      </c>
      <c r="AZ57" s="170"/>
      <c r="BA57" s="172">
        <f>SUM(BA54:BA56)</f>
        <v>0</v>
      </c>
      <c r="BB57" s="186"/>
      <c r="BC57" s="153"/>
      <c r="BD57" s="156"/>
      <c r="BE57" s="165"/>
      <c r="BF57" s="156"/>
      <c r="BG57" s="157"/>
      <c r="BH57" s="176">
        <f>SUM(BH54:BH56)</f>
        <v>0</v>
      </c>
      <c r="BI57" s="170"/>
      <c r="BJ57" s="172">
        <f>SUM(BJ54:BJ56)</f>
        <v>0</v>
      </c>
      <c r="BK57" s="186"/>
      <c r="BL57" s="153"/>
      <c r="BM57" s="156"/>
      <c r="BN57" s="165"/>
      <c r="BO57" s="156"/>
      <c r="BP57" s="157"/>
      <c r="BQ57" s="176">
        <f>SUM(BQ54:BQ56)</f>
        <v>0</v>
      </c>
      <c r="BR57" s="170"/>
      <c r="BS57" s="172">
        <f>SUM(BS54:BS56)</f>
        <v>0</v>
      </c>
      <c r="BT57" s="186"/>
      <c r="BU57" s="153"/>
      <c r="BV57" s="156"/>
      <c r="BW57" s="165"/>
      <c r="BX57" s="156"/>
      <c r="BY57" s="157"/>
      <c r="BZ57" s="176">
        <f>SUM(BZ54:BZ56)</f>
        <v>0</v>
      </c>
      <c r="CA57" s="170"/>
      <c r="CB57" s="172">
        <f>SUM(CB54:CB56)</f>
        <v>0</v>
      </c>
      <c r="CC57" s="186"/>
      <c r="CD57" s="153"/>
      <c r="CE57" s="156"/>
      <c r="CF57" s="165"/>
      <c r="CG57" s="156"/>
      <c r="CH57" s="157"/>
      <c r="CI57" s="176">
        <f>SUM(CI54:CI56)</f>
        <v>0</v>
      </c>
      <c r="CJ57" s="170"/>
      <c r="CK57" s="172">
        <f>SUM(CK54:CK56)</f>
        <v>0</v>
      </c>
      <c r="CL57" s="186"/>
      <c r="CM57" s="153"/>
      <c r="CN57" s="156"/>
      <c r="CO57" s="165"/>
      <c r="CP57" s="156"/>
      <c r="CQ57" s="157"/>
      <c r="CR57" s="176">
        <f>SUM(CR54:CR56)</f>
        <v>0</v>
      </c>
      <c r="CS57" s="170"/>
      <c r="CT57" s="172">
        <f>SUM(CT54:CT56)</f>
        <v>0</v>
      </c>
      <c r="CU57" s="186"/>
      <c r="CV57" s="153"/>
      <c r="CW57" s="156"/>
      <c r="CX57" s="165"/>
      <c r="CY57" s="156"/>
      <c r="CZ57" s="157"/>
      <c r="DA57" s="176">
        <f>SUM(DA54:DA56)</f>
        <v>0</v>
      </c>
      <c r="DB57" s="170"/>
      <c r="DC57" s="172">
        <f>SUM(DC54:DC56)</f>
        <v>0</v>
      </c>
      <c r="DD57" s="186"/>
    </row>
    <row r="58" spans="1:108" ht="15.75" thickBot="1" x14ac:dyDescent="0.3">
      <c r="A58" s="149"/>
      <c r="B58" s="149"/>
      <c r="C58" s="149"/>
      <c r="D58" s="149"/>
      <c r="E58" s="175"/>
      <c r="F58" s="166"/>
      <c r="G58" s="169"/>
      <c r="H58" s="150"/>
      <c r="I58" s="187"/>
      <c r="J58" s="149"/>
      <c r="K58" s="149"/>
      <c r="L58" s="149"/>
      <c r="M58" s="149"/>
      <c r="N58" s="175"/>
      <c r="O58" s="166"/>
      <c r="P58" s="169"/>
      <c r="Q58" s="150"/>
      <c r="R58" s="187"/>
      <c r="S58" s="149"/>
      <c r="T58" s="149"/>
      <c r="U58" s="149"/>
      <c r="V58" s="149"/>
      <c r="W58" s="175"/>
      <c r="X58" s="166"/>
      <c r="Y58" s="169"/>
      <c r="Z58" s="150"/>
      <c r="AA58" s="187"/>
      <c r="AB58" s="149"/>
      <c r="AC58" s="149"/>
      <c r="AD58" s="149"/>
      <c r="AE58" s="149"/>
      <c r="AF58" s="175"/>
      <c r="AG58" s="166"/>
      <c r="AH58" s="169"/>
      <c r="AI58" s="150"/>
      <c r="AJ58" s="187"/>
      <c r="AK58" s="149"/>
      <c r="AL58" s="149"/>
      <c r="AM58" s="149"/>
      <c r="AN58" s="149"/>
      <c r="AO58" s="175"/>
      <c r="AP58" s="166"/>
      <c r="AQ58" s="169"/>
      <c r="AR58" s="150"/>
      <c r="AS58" s="187"/>
      <c r="AT58" s="149"/>
      <c r="AU58" s="149"/>
      <c r="AV58" s="149"/>
      <c r="AW58" s="149"/>
      <c r="AX58" s="175"/>
      <c r="AY58" s="166"/>
      <c r="AZ58" s="169"/>
      <c r="BA58" s="150"/>
      <c r="BB58" s="187"/>
      <c r="BC58" s="149"/>
      <c r="BD58" s="149"/>
      <c r="BE58" s="149"/>
      <c r="BF58" s="149"/>
      <c r="BG58" s="175"/>
      <c r="BH58" s="166"/>
      <c r="BI58" s="169"/>
      <c r="BJ58" s="150"/>
      <c r="BK58" s="187"/>
      <c r="BL58" s="149"/>
      <c r="BM58" s="149"/>
      <c r="BN58" s="149"/>
      <c r="BO58" s="149"/>
      <c r="BP58" s="175"/>
      <c r="BQ58" s="166"/>
      <c r="BR58" s="169"/>
      <c r="BS58" s="150"/>
      <c r="BT58" s="187"/>
      <c r="BU58" s="149"/>
      <c r="BV58" s="149"/>
      <c r="BW58" s="149"/>
      <c r="BX58" s="149"/>
      <c r="BY58" s="175"/>
      <c r="BZ58" s="166"/>
      <c r="CA58" s="169"/>
      <c r="CB58" s="150"/>
      <c r="CC58" s="187"/>
      <c r="CD58" s="149"/>
      <c r="CE58" s="149"/>
      <c r="CF58" s="149"/>
      <c r="CG58" s="149"/>
      <c r="CH58" s="175"/>
      <c r="CI58" s="166"/>
      <c r="CJ58" s="169"/>
      <c r="CK58" s="150"/>
      <c r="CL58" s="187"/>
      <c r="CM58" s="149"/>
      <c r="CN58" s="149"/>
      <c r="CO58" s="149"/>
      <c r="CP58" s="149"/>
      <c r="CQ58" s="175"/>
      <c r="CR58" s="166"/>
      <c r="CS58" s="169"/>
      <c r="CT58" s="150"/>
      <c r="CU58" s="187"/>
      <c r="CV58" s="149"/>
      <c r="CW58" s="149"/>
      <c r="CX58" s="149"/>
      <c r="CY58" s="149"/>
      <c r="CZ58" s="175"/>
      <c r="DA58" s="166"/>
      <c r="DB58" s="169"/>
      <c r="DC58" s="150"/>
      <c r="DD58" s="187"/>
    </row>
    <row r="59" spans="1:108" x14ac:dyDescent="0.25">
      <c r="A59" s="123"/>
      <c r="B59" s="154"/>
      <c r="C59" s="164"/>
      <c r="D59" s="151"/>
      <c r="E59" s="152"/>
      <c r="F59" s="174">
        <f>+(C59*D59)</f>
        <v>0</v>
      </c>
      <c r="G59" s="191">
        <f>+$G$58*D59</f>
        <v>0</v>
      </c>
      <c r="H59" s="158">
        <f>+C59*G59</f>
        <v>0</v>
      </c>
      <c r="I59" s="186"/>
      <c r="K59" s="154"/>
      <c r="L59" s="164"/>
      <c r="M59" s="151"/>
      <c r="N59" s="152"/>
      <c r="O59" s="174">
        <f>+(L59*M59)</f>
        <v>0</v>
      </c>
      <c r="P59" s="191">
        <f>+$P$58*M59</f>
        <v>0</v>
      </c>
      <c r="Q59" s="158">
        <f>+L59*P59</f>
        <v>0</v>
      </c>
      <c r="R59" s="186"/>
      <c r="T59" s="154"/>
      <c r="U59" s="164"/>
      <c r="V59" s="151"/>
      <c r="W59" s="152"/>
      <c r="X59" s="174">
        <f>+(U59*V59)</f>
        <v>0</v>
      </c>
      <c r="Y59" s="191">
        <f>+$Y$58*V59</f>
        <v>0</v>
      </c>
      <c r="Z59" s="158">
        <f>+U59*Y59</f>
        <v>0</v>
      </c>
      <c r="AA59" s="186"/>
      <c r="AC59" s="154"/>
      <c r="AD59" s="164"/>
      <c r="AE59" s="151"/>
      <c r="AF59" s="152"/>
      <c r="AG59" s="174">
        <f>+(AD59*AE59)</f>
        <v>0</v>
      </c>
      <c r="AH59" s="191">
        <f>+$AH$58*AE59</f>
        <v>0</v>
      </c>
      <c r="AI59" s="158">
        <f>+AD59*AH59</f>
        <v>0</v>
      </c>
      <c r="AJ59" s="186"/>
      <c r="AL59" s="154"/>
      <c r="AM59" s="164"/>
      <c r="AN59" s="151"/>
      <c r="AO59" s="152"/>
      <c r="AP59" s="174">
        <f>+(AM59*AN59)</f>
        <v>0</v>
      </c>
      <c r="AQ59" s="191">
        <f>+$AQ$58*AN59</f>
        <v>0</v>
      </c>
      <c r="AR59" s="158">
        <f>+AM59*AQ59</f>
        <v>0</v>
      </c>
      <c r="AS59" s="186"/>
      <c r="AU59" s="154"/>
      <c r="AV59" s="164"/>
      <c r="AW59" s="151"/>
      <c r="AX59" s="152"/>
      <c r="AY59" s="174">
        <f>+(AV59*AW59)</f>
        <v>0</v>
      </c>
      <c r="AZ59" s="191">
        <f>+$AZ$58*AW59</f>
        <v>0</v>
      </c>
      <c r="BA59" s="158">
        <f>+AV59*AZ59</f>
        <v>0</v>
      </c>
      <c r="BB59" s="186"/>
      <c r="BD59" s="154"/>
      <c r="BE59" s="164"/>
      <c r="BF59" s="151"/>
      <c r="BG59" s="152"/>
      <c r="BH59" s="174">
        <f>+(BE59*BF59)</f>
        <v>0</v>
      </c>
      <c r="BI59" s="191">
        <f>+$BI$58*BF59</f>
        <v>0</v>
      </c>
      <c r="BJ59" s="158">
        <f>+BE59*BI59</f>
        <v>0</v>
      </c>
      <c r="BK59" s="186"/>
      <c r="BM59" s="154"/>
      <c r="BN59" s="164"/>
      <c r="BO59" s="151"/>
      <c r="BP59" s="152"/>
      <c r="BQ59" s="174">
        <f>+(BN59*BO59)</f>
        <v>0</v>
      </c>
      <c r="BR59" s="191">
        <f>+$BR$58*BO59</f>
        <v>0</v>
      </c>
      <c r="BS59" s="158">
        <f>+BN59*BR59</f>
        <v>0</v>
      </c>
      <c r="BT59" s="186"/>
      <c r="BV59" s="154"/>
      <c r="BW59" s="164"/>
      <c r="BX59" s="151"/>
      <c r="BY59" s="152"/>
      <c r="BZ59" s="174">
        <f>+(BW59*BX59)</f>
        <v>0</v>
      </c>
      <c r="CA59" s="191">
        <f>+$CA$58*BX59</f>
        <v>0</v>
      </c>
      <c r="CB59" s="158">
        <f>+BW59*CA59</f>
        <v>0</v>
      </c>
      <c r="CC59" s="186"/>
      <c r="CE59" s="154"/>
      <c r="CF59" s="164"/>
      <c r="CG59" s="151"/>
      <c r="CH59" s="152"/>
      <c r="CI59" s="174">
        <f>+(CF59*CG59)</f>
        <v>0</v>
      </c>
      <c r="CJ59" s="191">
        <f>+$CJ$58*CG59</f>
        <v>0</v>
      </c>
      <c r="CK59" s="158">
        <f>+CF59*CJ59</f>
        <v>0</v>
      </c>
      <c r="CL59" s="186"/>
      <c r="CN59" s="154"/>
      <c r="CO59" s="164"/>
      <c r="CP59" s="151"/>
      <c r="CQ59" s="152"/>
      <c r="CR59" s="174">
        <f>+(CO59*CP59)</f>
        <v>0</v>
      </c>
      <c r="CS59" s="191">
        <f>+$CS$58*CP59</f>
        <v>0</v>
      </c>
      <c r="CT59" s="158">
        <f>+CO59*CS59</f>
        <v>0</v>
      </c>
      <c r="CU59" s="186"/>
      <c r="CW59" s="154"/>
      <c r="CX59" s="164"/>
      <c r="CY59" s="151"/>
      <c r="CZ59" s="152"/>
      <c r="DA59" s="174">
        <f>+(CX59*CY59)</f>
        <v>0</v>
      </c>
      <c r="DB59" s="191">
        <f>+$DB$58*CY59</f>
        <v>0</v>
      </c>
      <c r="DC59" s="158">
        <f>+CX59*DB59</f>
        <v>0</v>
      </c>
      <c r="DD59" s="186"/>
    </row>
    <row r="60" spans="1:108" x14ac:dyDescent="0.25">
      <c r="A60" s="153"/>
      <c r="B60" s="154"/>
      <c r="C60" s="159"/>
      <c r="D60" s="154"/>
      <c r="E60" s="155"/>
      <c r="F60" s="158">
        <f t="shared" ref="F60:F61" si="192">+(C60*D60)</f>
        <v>0</v>
      </c>
      <c r="G60" s="191">
        <f t="shared" ref="G60:G61" si="193">+$G$58*D60</f>
        <v>0</v>
      </c>
      <c r="H60" s="158">
        <f>+C60*G60</f>
        <v>0</v>
      </c>
      <c r="I60" s="186"/>
      <c r="J60" s="153"/>
      <c r="K60" s="154"/>
      <c r="L60" s="159"/>
      <c r="M60" s="154"/>
      <c r="N60" s="155"/>
      <c r="O60" s="158">
        <f t="shared" ref="O60:O61" si="194">+(L60*M60)</f>
        <v>0</v>
      </c>
      <c r="P60" s="191">
        <f t="shared" ref="P60:P61" si="195">+$P$58*M60</f>
        <v>0</v>
      </c>
      <c r="Q60" s="158">
        <f>+L60*P60</f>
        <v>0</v>
      </c>
      <c r="R60" s="186"/>
      <c r="S60" s="153"/>
      <c r="T60" s="154"/>
      <c r="U60" s="159"/>
      <c r="V60" s="154"/>
      <c r="W60" s="155"/>
      <c r="X60" s="158">
        <f t="shared" ref="X60:X61" si="196">+(U60*V60)</f>
        <v>0</v>
      </c>
      <c r="Y60" s="191">
        <f>+$Y$58*V60</f>
        <v>0</v>
      </c>
      <c r="Z60" s="158">
        <f>+U60*Y60</f>
        <v>0</v>
      </c>
      <c r="AA60" s="186"/>
      <c r="AB60" s="153"/>
      <c r="AC60" s="154"/>
      <c r="AD60" s="159"/>
      <c r="AE60" s="154"/>
      <c r="AF60" s="155"/>
      <c r="AG60" s="158">
        <f t="shared" ref="AG60:AG61" si="197">+(AD60*AE60)</f>
        <v>0</v>
      </c>
      <c r="AH60" s="191">
        <f>+$AH$58*AE60</f>
        <v>0</v>
      </c>
      <c r="AI60" s="158">
        <f>+AD60*AH60</f>
        <v>0</v>
      </c>
      <c r="AJ60" s="186"/>
      <c r="AK60" s="153"/>
      <c r="AL60" s="154"/>
      <c r="AM60" s="159"/>
      <c r="AN60" s="154"/>
      <c r="AO60" s="155"/>
      <c r="AP60" s="158">
        <f t="shared" ref="AP60:AP61" si="198">+(AM60*AN60)</f>
        <v>0</v>
      </c>
      <c r="AQ60" s="191">
        <f>+$AQ$58*AN60</f>
        <v>0</v>
      </c>
      <c r="AR60" s="158">
        <f>+AM60*AQ60</f>
        <v>0</v>
      </c>
      <c r="AS60" s="186"/>
      <c r="AT60" s="153"/>
      <c r="AU60" s="154"/>
      <c r="AV60" s="159"/>
      <c r="AW60" s="154"/>
      <c r="AX60" s="155"/>
      <c r="AY60" s="158">
        <f t="shared" ref="AY60:AY61" si="199">+(AV60*AW60)</f>
        <v>0</v>
      </c>
      <c r="AZ60" s="191">
        <f>+$AZ$58*AW60</f>
        <v>0</v>
      </c>
      <c r="BA60" s="158">
        <f>+AV60*AZ60</f>
        <v>0</v>
      </c>
      <c r="BB60" s="186"/>
      <c r="BC60" s="153"/>
      <c r="BD60" s="154"/>
      <c r="BE60" s="159"/>
      <c r="BF60" s="154"/>
      <c r="BG60" s="155"/>
      <c r="BH60" s="158">
        <f t="shared" ref="BH60:BH61" si="200">+(BE60*BF60)</f>
        <v>0</v>
      </c>
      <c r="BI60" s="191">
        <f>+$BI$58*BF60</f>
        <v>0</v>
      </c>
      <c r="BJ60" s="158">
        <f>+BE60*BI60</f>
        <v>0</v>
      </c>
      <c r="BK60" s="186"/>
      <c r="BL60" s="153"/>
      <c r="BM60" s="154"/>
      <c r="BN60" s="159"/>
      <c r="BO60" s="154"/>
      <c r="BP60" s="155"/>
      <c r="BQ60" s="158">
        <f t="shared" ref="BQ60:BQ61" si="201">+(BN60*BO60)</f>
        <v>0</v>
      </c>
      <c r="BR60" s="191">
        <f>+$BR$58*BO60</f>
        <v>0</v>
      </c>
      <c r="BS60" s="158">
        <f>+BN60*BR60</f>
        <v>0</v>
      </c>
      <c r="BT60" s="186"/>
      <c r="BU60" s="153"/>
      <c r="BV60" s="154"/>
      <c r="BW60" s="159"/>
      <c r="BX60" s="154"/>
      <c r="BY60" s="155"/>
      <c r="BZ60" s="158">
        <f t="shared" ref="BZ60:BZ61" si="202">+(BW60*BX60)</f>
        <v>0</v>
      </c>
      <c r="CA60" s="191">
        <f>+$CA$58*BX60</f>
        <v>0</v>
      </c>
      <c r="CB60" s="158">
        <f>+BW60*CA60</f>
        <v>0</v>
      </c>
      <c r="CC60" s="186"/>
      <c r="CD60" s="153"/>
      <c r="CE60" s="154"/>
      <c r="CF60" s="159"/>
      <c r="CG60" s="154"/>
      <c r="CH60" s="155"/>
      <c r="CI60" s="158">
        <f t="shared" ref="CI60:CI61" si="203">+(CF60*CG60)</f>
        <v>0</v>
      </c>
      <c r="CJ60" s="191">
        <f t="shared" ref="CJ60:CJ61" si="204">+$CJ$58*CG60</f>
        <v>0</v>
      </c>
      <c r="CK60" s="158">
        <f>+CF60*CJ60</f>
        <v>0</v>
      </c>
      <c r="CL60" s="186"/>
      <c r="CM60" s="153"/>
      <c r="CN60" s="154"/>
      <c r="CO60" s="159"/>
      <c r="CP60" s="154"/>
      <c r="CQ60" s="155"/>
      <c r="CR60" s="158">
        <f t="shared" ref="CR60:CR61" si="205">+(CO60*CP60)</f>
        <v>0</v>
      </c>
      <c r="CS60" s="191">
        <f>+$CS$58*CP60</f>
        <v>0</v>
      </c>
      <c r="CT60" s="158">
        <f>+CO60*CS60</f>
        <v>0</v>
      </c>
      <c r="CU60" s="186"/>
      <c r="CV60" s="153"/>
      <c r="CW60" s="154"/>
      <c r="CX60" s="159"/>
      <c r="CY60" s="154"/>
      <c r="CZ60" s="155"/>
      <c r="DA60" s="158">
        <f t="shared" ref="DA60:DA61" si="206">+(CX60*CY60)</f>
        <v>0</v>
      </c>
      <c r="DB60" s="191">
        <f>+$DB$58*CY60</f>
        <v>0</v>
      </c>
      <c r="DC60" s="158">
        <f>+CX60*DB60</f>
        <v>0</v>
      </c>
      <c r="DD60" s="186"/>
    </row>
    <row r="61" spans="1:108" x14ac:dyDescent="0.25">
      <c r="A61" s="153"/>
      <c r="B61" s="154"/>
      <c r="C61" s="159"/>
      <c r="D61" s="154"/>
      <c r="E61" s="155"/>
      <c r="F61" s="158">
        <f t="shared" si="192"/>
        <v>0</v>
      </c>
      <c r="G61" s="191">
        <f t="shared" si="193"/>
        <v>0</v>
      </c>
      <c r="H61" s="158">
        <f>+C61*G61</f>
        <v>0</v>
      </c>
      <c r="I61" s="186"/>
      <c r="J61" s="153"/>
      <c r="K61" s="154"/>
      <c r="L61" s="159"/>
      <c r="M61" s="154"/>
      <c r="N61" s="155"/>
      <c r="O61" s="158">
        <f t="shared" si="194"/>
        <v>0</v>
      </c>
      <c r="P61" s="191">
        <f t="shared" si="195"/>
        <v>0</v>
      </c>
      <c r="Q61" s="158">
        <f>+L61*P61</f>
        <v>0</v>
      </c>
      <c r="R61" s="186"/>
      <c r="S61" s="153"/>
      <c r="T61" s="154"/>
      <c r="U61" s="159"/>
      <c r="V61" s="154"/>
      <c r="W61" s="155"/>
      <c r="X61" s="158">
        <f t="shared" si="196"/>
        <v>0</v>
      </c>
      <c r="Y61" s="191">
        <f>+$Y$58*V61</f>
        <v>0</v>
      </c>
      <c r="Z61" s="158">
        <f>+U61*Y61</f>
        <v>0</v>
      </c>
      <c r="AA61" s="186"/>
      <c r="AB61" s="153"/>
      <c r="AC61" s="154"/>
      <c r="AD61" s="159"/>
      <c r="AE61" s="154"/>
      <c r="AF61" s="155"/>
      <c r="AG61" s="158">
        <f t="shared" si="197"/>
        <v>0</v>
      </c>
      <c r="AH61" s="191">
        <f>+$AH$58*AE61</f>
        <v>0</v>
      </c>
      <c r="AI61" s="158">
        <f>+AD61*AH61</f>
        <v>0</v>
      </c>
      <c r="AJ61" s="186"/>
      <c r="AK61" s="153"/>
      <c r="AL61" s="154"/>
      <c r="AM61" s="159"/>
      <c r="AN61" s="154"/>
      <c r="AO61" s="155"/>
      <c r="AP61" s="158">
        <f t="shared" si="198"/>
        <v>0</v>
      </c>
      <c r="AQ61" s="191">
        <f>+$AQ$58*AN61</f>
        <v>0</v>
      </c>
      <c r="AR61" s="158">
        <f>+AM61*AQ61</f>
        <v>0</v>
      </c>
      <c r="AS61" s="186"/>
      <c r="AT61" s="153"/>
      <c r="AU61" s="154"/>
      <c r="AV61" s="159"/>
      <c r="AW61" s="154"/>
      <c r="AX61" s="155"/>
      <c r="AY61" s="158">
        <f t="shared" si="199"/>
        <v>0</v>
      </c>
      <c r="AZ61" s="191">
        <f>+$AZ$58*AW61</f>
        <v>0</v>
      </c>
      <c r="BA61" s="158">
        <f>+AV61*AZ61</f>
        <v>0</v>
      </c>
      <c r="BB61" s="186"/>
      <c r="BC61" s="153"/>
      <c r="BD61" s="154"/>
      <c r="BE61" s="159"/>
      <c r="BF61" s="154"/>
      <c r="BG61" s="155"/>
      <c r="BH61" s="158">
        <f t="shared" si="200"/>
        <v>0</v>
      </c>
      <c r="BI61" s="191">
        <f>+$BI$58*BF61</f>
        <v>0</v>
      </c>
      <c r="BJ61" s="158">
        <f>+BE61*BI61</f>
        <v>0</v>
      </c>
      <c r="BK61" s="186"/>
      <c r="BL61" s="153"/>
      <c r="BM61" s="154"/>
      <c r="BN61" s="159"/>
      <c r="BO61" s="154"/>
      <c r="BP61" s="155"/>
      <c r="BQ61" s="158">
        <f t="shared" si="201"/>
        <v>0</v>
      </c>
      <c r="BR61" s="191">
        <f>+$BR$58*BO61</f>
        <v>0</v>
      </c>
      <c r="BS61" s="158">
        <f>+BN61*BR61</f>
        <v>0</v>
      </c>
      <c r="BT61" s="186"/>
      <c r="BU61" s="153"/>
      <c r="BV61" s="154"/>
      <c r="BW61" s="159"/>
      <c r="BX61" s="154"/>
      <c r="BY61" s="155"/>
      <c r="BZ61" s="158">
        <f t="shared" si="202"/>
        <v>0</v>
      </c>
      <c r="CA61" s="191">
        <f>+$CA$58*BX61</f>
        <v>0</v>
      </c>
      <c r="CB61" s="158">
        <f>+BW61*CA61</f>
        <v>0</v>
      </c>
      <c r="CC61" s="186"/>
      <c r="CD61" s="153"/>
      <c r="CE61" s="154"/>
      <c r="CF61" s="159"/>
      <c r="CG61" s="154"/>
      <c r="CH61" s="155"/>
      <c r="CI61" s="158">
        <f t="shared" si="203"/>
        <v>0</v>
      </c>
      <c r="CJ61" s="191">
        <f t="shared" si="204"/>
        <v>0</v>
      </c>
      <c r="CK61" s="158">
        <f>+CF61*CJ61</f>
        <v>0</v>
      </c>
      <c r="CL61" s="186"/>
      <c r="CM61" s="153"/>
      <c r="CN61" s="154"/>
      <c r="CO61" s="159"/>
      <c r="CP61" s="154"/>
      <c r="CQ61" s="155"/>
      <c r="CR61" s="158">
        <f t="shared" si="205"/>
        <v>0</v>
      </c>
      <c r="CS61" s="191">
        <f>+$CS$58*CP61</f>
        <v>0</v>
      </c>
      <c r="CT61" s="158">
        <f>+CO61*CS61</f>
        <v>0</v>
      </c>
      <c r="CU61" s="186"/>
      <c r="CV61" s="153"/>
      <c r="CW61" s="154"/>
      <c r="CX61" s="159"/>
      <c r="CY61" s="154"/>
      <c r="CZ61" s="155"/>
      <c r="DA61" s="158">
        <f t="shared" si="206"/>
        <v>0</v>
      </c>
      <c r="DB61" s="191">
        <f>+$DB$58*CY61</f>
        <v>0</v>
      </c>
      <c r="DC61" s="158">
        <f>+CX61*DB61</f>
        <v>0</v>
      </c>
      <c r="DD61" s="186"/>
    </row>
    <row r="62" spans="1:108" ht="15.75" thickBot="1" x14ac:dyDescent="0.3">
      <c r="A62" s="153"/>
      <c r="B62" s="156"/>
      <c r="C62" s="156"/>
      <c r="D62" s="156"/>
      <c r="E62" s="157"/>
      <c r="F62" s="177">
        <f>SUM(F59:F61)</f>
        <v>0</v>
      </c>
      <c r="G62" s="170"/>
      <c r="H62" s="159">
        <f>SUM(H59:H61)</f>
        <v>0</v>
      </c>
      <c r="I62" s="186"/>
      <c r="J62" s="153"/>
      <c r="K62" s="156"/>
      <c r="L62" s="156"/>
      <c r="M62" s="156"/>
      <c r="N62" s="157"/>
      <c r="O62" s="177">
        <f>SUM(O59:O61)</f>
        <v>0</v>
      </c>
      <c r="P62" s="170"/>
      <c r="Q62" s="159">
        <f>SUM(Q59:Q61)</f>
        <v>0</v>
      </c>
      <c r="R62" s="186"/>
      <c r="S62" s="153"/>
      <c r="T62" s="156"/>
      <c r="U62" s="156"/>
      <c r="V62" s="156"/>
      <c r="W62" s="157"/>
      <c r="X62" s="177">
        <f>SUM(X59:X61)</f>
        <v>0</v>
      </c>
      <c r="Y62" s="170"/>
      <c r="Z62" s="159">
        <f>SUM(Z59:Z61)</f>
        <v>0</v>
      </c>
      <c r="AA62" s="186"/>
      <c r="AB62" s="153"/>
      <c r="AC62" s="156"/>
      <c r="AD62" s="156"/>
      <c r="AE62" s="156"/>
      <c r="AF62" s="157"/>
      <c r="AG62" s="177">
        <f>SUM(AG59:AG61)</f>
        <v>0</v>
      </c>
      <c r="AH62" s="170"/>
      <c r="AI62" s="159">
        <f>SUM(AI59:AI61)</f>
        <v>0</v>
      </c>
      <c r="AJ62" s="186"/>
      <c r="AK62" s="153"/>
      <c r="AL62" s="156"/>
      <c r="AM62" s="156"/>
      <c r="AN62" s="156"/>
      <c r="AO62" s="157"/>
      <c r="AP62" s="177">
        <f>SUM(AP59:AP61)</f>
        <v>0</v>
      </c>
      <c r="AQ62" s="170"/>
      <c r="AR62" s="159">
        <f>SUM(AR59:AR61)</f>
        <v>0</v>
      </c>
      <c r="AS62" s="186"/>
      <c r="AT62" s="153"/>
      <c r="AU62" s="156"/>
      <c r="AV62" s="156"/>
      <c r="AW62" s="156"/>
      <c r="AX62" s="157"/>
      <c r="AY62" s="177">
        <f>SUM(AY59:AY61)</f>
        <v>0</v>
      </c>
      <c r="AZ62" s="170"/>
      <c r="BA62" s="159">
        <f>SUM(BA59:BA61)</f>
        <v>0</v>
      </c>
      <c r="BB62" s="186"/>
      <c r="BC62" s="153"/>
      <c r="BD62" s="156"/>
      <c r="BE62" s="156"/>
      <c r="BF62" s="156"/>
      <c r="BG62" s="157"/>
      <c r="BH62" s="177">
        <f>SUM(BH59:BH61)</f>
        <v>0</v>
      </c>
      <c r="BI62" s="170"/>
      <c r="BJ62" s="159">
        <f>SUM(BJ59:BJ61)</f>
        <v>0</v>
      </c>
      <c r="BK62" s="186"/>
      <c r="BL62" s="153"/>
      <c r="BM62" s="156"/>
      <c r="BN62" s="156"/>
      <c r="BO62" s="156"/>
      <c r="BP62" s="157"/>
      <c r="BQ62" s="177">
        <f>SUM(BQ59:BQ61)</f>
        <v>0</v>
      </c>
      <c r="BR62" s="170"/>
      <c r="BS62" s="159">
        <f>SUM(BS59:BS61)</f>
        <v>0</v>
      </c>
      <c r="BT62" s="186"/>
      <c r="BU62" s="153"/>
      <c r="BV62" s="156"/>
      <c r="BW62" s="156"/>
      <c r="BX62" s="156"/>
      <c r="BY62" s="157"/>
      <c r="BZ62" s="177">
        <f>SUM(BZ59:BZ61)</f>
        <v>0</v>
      </c>
      <c r="CA62" s="170"/>
      <c r="CB62" s="159">
        <f>SUM(CB59:CB61)</f>
        <v>0</v>
      </c>
      <c r="CC62" s="186"/>
      <c r="CD62" s="153"/>
      <c r="CE62" s="156"/>
      <c r="CF62" s="156"/>
      <c r="CG62" s="156"/>
      <c r="CH62" s="157"/>
      <c r="CI62" s="177">
        <f>SUM(CI59:CI61)</f>
        <v>0</v>
      </c>
      <c r="CJ62" s="170"/>
      <c r="CK62" s="159">
        <f>SUM(CK59:CK61)</f>
        <v>0</v>
      </c>
      <c r="CL62" s="186"/>
      <c r="CM62" s="153"/>
      <c r="CN62" s="156"/>
      <c r="CO62" s="156"/>
      <c r="CP62" s="156"/>
      <c r="CQ62" s="157"/>
      <c r="CR62" s="177">
        <f>SUM(CR59:CR61)</f>
        <v>0</v>
      </c>
      <c r="CS62" s="170"/>
      <c r="CT62" s="159">
        <f>SUM(CT59:CT61)</f>
        <v>0</v>
      </c>
      <c r="CU62" s="186"/>
      <c r="CV62" s="153"/>
      <c r="CW62" s="156"/>
      <c r="CX62" s="156"/>
      <c r="CY62" s="156"/>
      <c r="CZ62" s="157"/>
      <c r="DA62" s="177">
        <f>SUM(DA59:DA61)</f>
        <v>0</v>
      </c>
      <c r="DB62" s="170"/>
      <c r="DC62" s="159">
        <f>SUM(DC59:DC61)</f>
        <v>0</v>
      </c>
      <c r="DD62" s="186"/>
    </row>
    <row r="63" spans="1:108" ht="15.75" thickBot="1" x14ac:dyDescent="0.3">
      <c r="A63" s="181"/>
      <c r="B63" s="182"/>
      <c r="C63" s="182"/>
      <c r="D63" s="182"/>
      <c r="E63" s="183"/>
      <c r="F63" s="185"/>
      <c r="G63" s="169"/>
      <c r="H63" s="184"/>
      <c r="I63" s="187"/>
      <c r="J63" s="181"/>
      <c r="K63" s="182"/>
      <c r="L63" s="182"/>
      <c r="M63" s="182"/>
      <c r="N63" s="183"/>
      <c r="O63" s="185"/>
      <c r="P63" s="169"/>
      <c r="Q63" s="184"/>
      <c r="R63" s="187"/>
      <c r="S63" s="181"/>
      <c r="T63" s="182"/>
      <c r="U63" s="182"/>
      <c r="V63" s="182"/>
      <c r="W63" s="183"/>
      <c r="X63" s="185"/>
      <c r="Y63" s="169"/>
      <c r="Z63" s="184"/>
      <c r="AA63" s="187"/>
      <c r="AB63" s="181"/>
      <c r="AC63" s="182"/>
      <c r="AD63" s="182"/>
      <c r="AE63" s="182"/>
      <c r="AF63" s="183"/>
      <c r="AG63" s="185"/>
      <c r="AH63" s="169"/>
      <c r="AI63" s="184"/>
      <c r="AJ63" s="187"/>
      <c r="AK63" s="181"/>
      <c r="AL63" s="182"/>
      <c r="AM63" s="182"/>
      <c r="AN63" s="182"/>
      <c r="AO63" s="183"/>
      <c r="AP63" s="185"/>
      <c r="AQ63" s="169"/>
      <c r="AR63" s="184"/>
      <c r="AS63" s="187"/>
      <c r="AT63" s="181"/>
      <c r="AU63" s="182"/>
      <c r="AV63" s="182"/>
      <c r="AW63" s="182"/>
      <c r="AX63" s="183"/>
      <c r="AY63" s="185"/>
      <c r="AZ63" s="169"/>
      <c r="BA63" s="184"/>
      <c r="BB63" s="187"/>
      <c r="BC63" s="181"/>
      <c r="BD63" s="182"/>
      <c r="BE63" s="182"/>
      <c r="BF63" s="182"/>
      <c r="BG63" s="183"/>
      <c r="BH63" s="185"/>
      <c r="BI63" s="169"/>
      <c r="BJ63" s="184"/>
      <c r="BK63" s="187"/>
      <c r="BL63" s="181"/>
      <c r="BM63" s="182"/>
      <c r="BN63" s="182"/>
      <c r="BO63" s="182"/>
      <c r="BP63" s="183"/>
      <c r="BQ63" s="185"/>
      <c r="BR63" s="169"/>
      <c r="BS63" s="184"/>
      <c r="BT63" s="187"/>
      <c r="BU63" s="181"/>
      <c r="BV63" s="182"/>
      <c r="BW63" s="182"/>
      <c r="BX63" s="182"/>
      <c r="BY63" s="183"/>
      <c r="BZ63" s="185"/>
      <c r="CA63" s="169"/>
      <c r="CB63" s="184"/>
      <c r="CC63" s="187"/>
      <c r="CD63" s="181"/>
      <c r="CE63" s="182"/>
      <c r="CF63" s="182"/>
      <c r="CG63" s="182"/>
      <c r="CH63" s="183"/>
      <c r="CI63" s="185"/>
      <c r="CJ63" s="169"/>
      <c r="CK63" s="184"/>
      <c r="CL63" s="187"/>
      <c r="CM63" s="181"/>
      <c r="CN63" s="182"/>
      <c r="CO63" s="182"/>
      <c r="CP63" s="182"/>
      <c r="CQ63" s="183"/>
      <c r="CR63" s="185"/>
      <c r="CS63" s="169"/>
      <c r="CT63" s="184"/>
      <c r="CU63" s="187"/>
      <c r="CV63" s="181"/>
      <c r="CW63" s="182"/>
      <c r="CX63" s="182"/>
      <c r="CY63" s="182"/>
      <c r="CZ63" s="183"/>
      <c r="DA63" s="185"/>
      <c r="DB63" s="169"/>
      <c r="DC63" s="184"/>
      <c r="DD63" s="187"/>
    </row>
    <row r="64" spans="1:108" x14ac:dyDescent="0.25">
      <c r="A64" s="153"/>
      <c r="B64" s="151"/>
      <c r="C64" s="164"/>
      <c r="D64" s="151"/>
      <c r="E64" s="152"/>
      <c r="F64" s="174">
        <f>+(C64*D64)</f>
        <v>0</v>
      </c>
      <c r="G64" s="191">
        <f>+$G$63*D64</f>
        <v>0</v>
      </c>
      <c r="H64" s="174">
        <f>+C64*G64</f>
        <v>0</v>
      </c>
      <c r="I64" s="186"/>
      <c r="J64" s="153"/>
      <c r="K64" s="151"/>
      <c r="L64" s="164"/>
      <c r="M64" s="151"/>
      <c r="N64" s="152"/>
      <c r="O64" s="174">
        <f>+(L64*M64)</f>
        <v>0</v>
      </c>
      <c r="P64" s="191">
        <f>+$P$63*M64</f>
        <v>0</v>
      </c>
      <c r="Q64" s="174">
        <f>+L64*P64</f>
        <v>0</v>
      </c>
      <c r="R64" s="186"/>
      <c r="S64" s="153"/>
      <c r="T64" s="151"/>
      <c r="U64" s="164"/>
      <c r="V64" s="151"/>
      <c r="W64" s="152"/>
      <c r="X64" s="174">
        <f>+(U64*V64)</f>
        <v>0</v>
      </c>
      <c r="Y64" s="191">
        <f>+$Y$63*V64</f>
        <v>0</v>
      </c>
      <c r="Z64" s="174">
        <f>+U64*Y64</f>
        <v>0</v>
      </c>
      <c r="AA64" s="186"/>
      <c r="AB64" s="153"/>
      <c r="AC64" s="151"/>
      <c r="AD64" s="164"/>
      <c r="AE64" s="151"/>
      <c r="AF64" s="152"/>
      <c r="AG64" s="174">
        <f>+(AD64*AE64)</f>
        <v>0</v>
      </c>
      <c r="AH64" s="191">
        <f>+$AH$63*AE64</f>
        <v>0</v>
      </c>
      <c r="AI64" s="174">
        <f>+AD64*AH64</f>
        <v>0</v>
      </c>
      <c r="AJ64" s="186"/>
      <c r="AK64" s="153"/>
      <c r="AL64" s="151"/>
      <c r="AM64" s="164"/>
      <c r="AN64" s="151"/>
      <c r="AO64" s="152"/>
      <c r="AP64" s="174">
        <f>+(AM64*AN64)</f>
        <v>0</v>
      </c>
      <c r="AQ64" s="191">
        <f>+$AQ$63*AN64</f>
        <v>0</v>
      </c>
      <c r="AR64" s="174">
        <f>+AM64*AQ64</f>
        <v>0</v>
      </c>
      <c r="AS64" s="186"/>
      <c r="AT64" s="153"/>
      <c r="AU64" s="151"/>
      <c r="AV64" s="164"/>
      <c r="AW64" s="151"/>
      <c r="AX64" s="152"/>
      <c r="AY64" s="174">
        <f>+(AV64*AW64)</f>
        <v>0</v>
      </c>
      <c r="AZ64" s="191">
        <f>+$AZ$63*AW64</f>
        <v>0</v>
      </c>
      <c r="BA64" s="174">
        <f>+AV64*AZ64</f>
        <v>0</v>
      </c>
      <c r="BB64" s="186"/>
      <c r="BC64" s="153"/>
      <c r="BD64" s="151"/>
      <c r="BE64" s="164"/>
      <c r="BF64" s="151"/>
      <c r="BG64" s="152"/>
      <c r="BH64" s="174">
        <f>+(BE64*BF64)</f>
        <v>0</v>
      </c>
      <c r="BI64" s="191">
        <f>+$BI$63*BF64</f>
        <v>0</v>
      </c>
      <c r="BJ64" s="174">
        <f>+BE64*BI64</f>
        <v>0</v>
      </c>
      <c r="BK64" s="186"/>
      <c r="BL64" s="153"/>
      <c r="BM64" s="151"/>
      <c r="BN64" s="164"/>
      <c r="BO64" s="151"/>
      <c r="BP64" s="152"/>
      <c r="BQ64" s="174">
        <f>+(BN64*BO64)</f>
        <v>0</v>
      </c>
      <c r="BR64" s="191">
        <f>+$BR$63*BO64</f>
        <v>0</v>
      </c>
      <c r="BS64" s="174">
        <f>+BN64*BR64</f>
        <v>0</v>
      </c>
      <c r="BT64" s="186"/>
      <c r="BU64" s="153"/>
      <c r="BV64" s="151"/>
      <c r="BW64" s="164"/>
      <c r="BX64" s="151"/>
      <c r="BY64" s="152"/>
      <c r="BZ64" s="174">
        <f>+(BW64*BX64)</f>
        <v>0</v>
      </c>
      <c r="CA64" s="191">
        <f>+$CA$63*BX64</f>
        <v>0</v>
      </c>
      <c r="CB64" s="174">
        <f>+BW64*CA64</f>
        <v>0</v>
      </c>
      <c r="CC64" s="186"/>
      <c r="CD64" s="153"/>
      <c r="CE64" s="151"/>
      <c r="CF64" s="164"/>
      <c r="CG64" s="151"/>
      <c r="CH64" s="152"/>
      <c r="CI64" s="174">
        <f>+(CF64*CG64)</f>
        <v>0</v>
      </c>
      <c r="CJ64" s="191">
        <f>+$CJ$63*CG64</f>
        <v>0</v>
      </c>
      <c r="CK64" s="174">
        <f>+CF64*CJ64</f>
        <v>0</v>
      </c>
      <c r="CL64" s="186"/>
      <c r="CM64" s="153"/>
      <c r="CN64" s="151"/>
      <c r="CO64" s="164"/>
      <c r="CP64" s="151"/>
      <c r="CQ64" s="152"/>
      <c r="CR64" s="174">
        <f>+(CO64*CP64)</f>
        <v>0</v>
      </c>
      <c r="CS64" s="191">
        <f>+$CS$63*CP64</f>
        <v>0</v>
      </c>
      <c r="CT64" s="174">
        <f>+CO64*CS64</f>
        <v>0</v>
      </c>
      <c r="CU64" s="186"/>
      <c r="CV64" s="153"/>
      <c r="CW64" s="151"/>
      <c r="CX64" s="164"/>
      <c r="CY64" s="151"/>
      <c r="CZ64" s="152"/>
      <c r="DA64" s="174">
        <f>+(CX64*CY64)</f>
        <v>0</v>
      </c>
      <c r="DB64" s="191">
        <f>+$DB$63*CY64</f>
        <v>0</v>
      </c>
      <c r="DC64" s="174">
        <f>+CX64*DB64</f>
        <v>0</v>
      </c>
      <c r="DD64" s="186"/>
    </row>
    <row r="65" spans="1:108" x14ac:dyDescent="0.25">
      <c r="A65" s="153"/>
      <c r="B65" s="154"/>
      <c r="C65" s="159"/>
      <c r="D65" s="154"/>
      <c r="E65" s="155"/>
      <c r="F65" s="158">
        <f t="shared" ref="F65:F66" si="207">+(C65*D65)</f>
        <v>0</v>
      </c>
      <c r="G65" s="191">
        <f t="shared" ref="G65:G66" si="208">+$G$63*D65</f>
        <v>0</v>
      </c>
      <c r="H65" s="158">
        <f>+C65*G65</f>
        <v>0</v>
      </c>
      <c r="I65" s="186"/>
      <c r="J65" s="153"/>
      <c r="K65" s="154"/>
      <c r="L65" s="159"/>
      <c r="M65" s="154"/>
      <c r="N65" s="155"/>
      <c r="O65" s="158">
        <f t="shared" ref="O65:O66" si="209">+(L65*M65)</f>
        <v>0</v>
      </c>
      <c r="P65" s="191">
        <f t="shared" ref="P65:P66" si="210">+$P$63*M65</f>
        <v>0</v>
      </c>
      <c r="Q65" s="158">
        <f>+L65*P65</f>
        <v>0</v>
      </c>
      <c r="R65" s="186"/>
      <c r="S65" s="153"/>
      <c r="T65" s="154"/>
      <c r="U65" s="159"/>
      <c r="V65" s="154"/>
      <c r="W65" s="155"/>
      <c r="X65" s="158">
        <f t="shared" ref="X65:X66" si="211">+(U65*V65)</f>
        <v>0</v>
      </c>
      <c r="Y65" s="191">
        <f>+$Y$63*V65</f>
        <v>0</v>
      </c>
      <c r="Z65" s="158">
        <f>+U65*Y65</f>
        <v>0</v>
      </c>
      <c r="AA65" s="186"/>
      <c r="AB65" s="153"/>
      <c r="AC65" s="154"/>
      <c r="AD65" s="159"/>
      <c r="AE65" s="154"/>
      <c r="AF65" s="155"/>
      <c r="AG65" s="158">
        <f t="shared" ref="AG65:AG66" si="212">+(AD65*AE65)</f>
        <v>0</v>
      </c>
      <c r="AH65" s="191">
        <f>+$AH$63*AE65</f>
        <v>0</v>
      </c>
      <c r="AI65" s="158">
        <f>+AD65*AH65</f>
        <v>0</v>
      </c>
      <c r="AJ65" s="186"/>
      <c r="AK65" s="153"/>
      <c r="AL65" s="154"/>
      <c r="AM65" s="159"/>
      <c r="AN65" s="154"/>
      <c r="AO65" s="155"/>
      <c r="AP65" s="158">
        <f t="shared" ref="AP65:AP66" si="213">+(AM65*AN65)</f>
        <v>0</v>
      </c>
      <c r="AQ65" s="191">
        <f>+$AQ$63*AN65</f>
        <v>0</v>
      </c>
      <c r="AR65" s="158">
        <f>+AM65*AQ65</f>
        <v>0</v>
      </c>
      <c r="AS65" s="186"/>
      <c r="AT65" s="153"/>
      <c r="AU65" s="154"/>
      <c r="AV65" s="159"/>
      <c r="AW65" s="154"/>
      <c r="AX65" s="155"/>
      <c r="AY65" s="158">
        <f t="shared" ref="AY65:AY66" si="214">+(AV65*AW65)</f>
        <v>0</v>
      </c>
      <c r="AZ65" s="191">
        <f>+$AZ$63*AW65</f>
        <v>0</v>
      </c>
      <c r="BA65" s="158">
        <f>+AV65*AZ65</f>
        <v>0</v>
      </c>
      <c r="BB65" s="186"/>
      <c r="BC65" s="153"/>
      <c r="BD65" s="154"/>
      <c r="BE65" s="159"/>
      <c r="BF65" s="154"/>
      <c r="BG65" s="155"/>
      <c r="BH65" s="158">
        <f t="shared" ref="BH65:BH66" si="215">+(BE65*BF65)</f>
        <v>0</v>
      </c>
      <c r="BI65" s="191">
        <f>+$BI$63*BF65</f>
        <v>0</v>
      </c>
      <c r="BJ65" s="158">
        <f>+BE65*BI65</f>
        <v>0</v>
      </c>
      <c r="BK65" s="186"/>
      <c r="BL65" s="153"/>
      <c r="BM65" s="154"/>
      <c r="BN65" s="159"/>
      <c r="BO65" s="154"/>
      <c r="BP65" s="155"/>
      <c r="BQ65" s="158">
        <f t="shared" ref="BQ65:BQ66" si="216">+(BN65*BO65)</f>
        <v>0</v>
      </c>
      <c r="BR65" s="191">
        <f>+$BR$63*BO65</f>
        <v>0</v>
      </c>
      <c r="BS65" s="158">
        <f>+BN65*BR65</f>
        <v>0</v>
      </c>
      <c r="BT65" s="186"/>
      <c r="BU65" s="153"/>
      <c r="BV65" s="154"/>
      <c r="BW65" s="159"/>
      <c r="BX65" s="154"/>
      <c r="BY65" s="155"/>
      <c r="BZ65" s="158">
        <f t="shared" ref="BZ65:BZ66" si="217">+(BW65*BX65)</f>
        <v>0</v>
      </c>
      <c r="CA65" s="191">
        <f>+$CA$63*BX65</f>
        <v>0</v>
      </c>
      <c r="CB65" s="158">
        <f>+BW65*CA65</f>
        <v>0</v>
      </c>
      <c r="CC65" s="186"/>
      <c r="CD65" s="153"/>
      <c r="CE65" s="154"/>
      <c r="CF65" s="159"/>
      <c r="CG65" s="154"/>
      <c r="CH65" s="155"/>
      <c r="CI65" s="158">
        <f t="shared" ref="CI65:CI66" si="218">+(CF65*CG65)</f>
        <v>0</v>
      </c>
      <c r="CJ65" s="191">
        <f t="shared" ref="CJ65:CJ66" si="219">+$CJ$63*CG65</f>
        <v>0</v>
      </c>
      <c r="CK65" s="158">
        <f>+CF65*CJ65</f>
        <v>0</v>
      </c>
      <c r="CL65" s="186"/>
      <c r="CM65" s="153"/>
      <c r="CN65" s="154"/>
      <c r="CO65" s="159"/>
      <c r="CP65" s="154"/>
      <c r="CQ65" s="155"/>
      <c r="CR65" s="158">
        <f t="shared" ref="CR65:CR66" si="220">+(CO65*CP65)</f>
        <v>0</v>
      </c>
      <c r="CS65" s="191">
        <f>+$CS$63*CP65</f>
        <v>0</v>
      </c>
      <c r="CT65" s="158">
        <f>+CO65*CS65</f>
        <v>0</v>
      </c>
      <c r="CU65" s="186"/>
      <c r="CV65" s="153"/>
      <c r="CW65" s="154"/>
      <c r="CX65" s="159"/>
      <c r="CY65" s="154"/>
      <c r="CZ65" s="155"/>
      <c r="DA65" s="158">
        <f t="shared" ref="DA65:DA66" si="221">+(CX65*CY65)</f>
        <v>0</v>
      </c>
      <c r="DB65" s="191">
        <f>+$DB$63*CY65</f>
        <v>0</v>
      </c>
      <c r="DC65" s="158">
        <f>+CX65*DB65</f>
        <v>0</v>
      </c>
      <c r="DD65" s="186"/>
    </row>
    <row r="66" spans="1:108" x14ac:dyDescent="0.25">
      <c r="A66" s="153"/>
      <c r="B66" s="154"/>
      <c r="C66" s="159"/>
      <c r="D66" s="154"/>
      <c r="E66" s="155"/>
      <c r="F66" s="158">
        <f t="shared" si="207"/>
        <v>0</v>
      </c>
      <c r="G66" s="191">
        <f t="shared" si="208"/>
        <v>0</v>
      </c>
      <c r="H66" s="158">
        <f>+C66*G66</f>
        <v>0</v>
      </c>
      <c r="I66" s="186"/>
      <c r="J66" s="153"/>
      <c r="K66" s="154"/>
      <c r="L66" s="159"/>
      <c r="M66" s="154"/>
      <c r="N66" s="155"/>
      <c r="O66" s="158">
        <f t="shared" si="209"/>
        <v>0</v>
      </c>
      <c r="P66" s="191">
        <f t="shared" si="210"/>
        <v>0</v>
      </c>
      <c r="Q66" s="158">
        <f>+L66*P66</f>
        <v>0</v>
      </c>
      <c r="R66" s="186"/>
      <c r="S66" s="153"/>
      <c r="T66" s="154"/>
      <c r="U66" s="159"/>
      <c r="V66" s="154"/>
      <c r="W66" s="155"/>
      <c r="X66" s="158">
        <f t="shared" si="211"/>
        <v>0</v>
      </c>
      <c r="Y66" s="191">
        <f>+$Y$63*V66</f>
        <v>0</v>
      </c>
      <c r="Z66" s="158">
        <f>+U66*Y66</f>
        <v>0</v>
      </c>
      <c r="AA66" s="186"/>
      <c r="AB66" s="153"/>
      <c r="AC66" s="154"/>
      <c r="AD66" s="159"/>
      <c r="AE66" s="154"/>
      <c r="AF66" s="155"/>
      <c r="AG66" s="158">
        <f t="shared" si="212"/>
        <v>0</v>
      </c>
      <c r="AH66" s="191">
        <f>+$AH$63*AE66</f>
        <v>0</v>
      </c>
      <c r="AI66" s="158">
        <f>+AD66*AH66</f>
        <v>0</v>
      </c>
      <c r="AJ66" s="186"/>
      <c r="AK66" s="153"/>
      <c r="AL66" s="154"/>
      <c r="AM66" s="159"/>
      <c r="AN66" s="154"/>
      <c r="AO66" s="155"/>
      <c r="AP66" s="158">
        <f t="shared" si="213"/>
        <v>0</v>
      </c>
      <c r="AQ66" s="191">
        <f>+$AQ$63*AN66</f>
        <v>0</v>
      </c>
      <c r="AR66" s="158">
        <f>+AM66*AQ66</f>
        <v>0</v>
      </c>
      <c r="AS66" s="186"/>
      <c r="AT66" s="153"/>
      <c r="AU66" s="154"/>
      <c r="AV66" s="159"/>
      <c r="AW66" s="154"/>
      <c r="AX66" s="155"/>
      <c r="AY66" s="158">
        <f t="shared" si="214"/>
        <v>0</v>
      </c>
      <c r="AZ66" s="191">
        <f>+$AZ$63*AW66</f>
        <v>0</v>
      </c>
      <c r="BA66" s="158">
        <f>+AV66*AZ66</f>
        <v>0</v>
      </c>
      <c r="BB66" s="186"/>
      <c r="BC66" s="153"/>
      <c r="BD66" s="154"/>
      <c r="BE66" s="159"/>
      <c r="BF66" s="154"/>
      <c r="BG66" s="155"/>
      <c r="BH66" s="158">
        <f t="shared" si="215"/>
        <v>0</v>
      </c>
      <c r="BI66" s="191">
        <f>+$BI$63*BF66</f>
        <v>0</v>
      </c>
      <c r="BJ66" s="158">
        <f>+BE66*BI66</f>
        <v>0</v>
      </c>
      <c r="BK66" s="186"/>
      <c r="BL66" s="153"/>
      <c r="BM66" s="154"/>
      <c r="BN66" s="159"/>
      <c r="BO66" s="154"/>
      <c r="BP66" s="155"/>
      <c r="BQ66" s="158">
        <f t="shared" si="216"/>
        <v>0</v>
      </c>
      <c r="BR66" s="191">
        <f>+$BR$63*BO66</f>
        <v>0</v>
      </c>
      <c r="BS66" s="158">
        <f>+BN66*BR66</f>
        <v>0</v>
      </c>
      <c r="BT66" s="186"/>
      <c r="BU66" s="153"/>
      <c r="BV66" s="154"/>
      <c r="BW66" s="159"/>
      <c r="BX66" s="154"/>
      <c r="BY66" s="155"/>
      <c r="BZ66" s="158">
        <f t="shared" si="217"/>
        <v>0</v>
      </c>
      <c r="CA66" s="191">
        <f>+$CA$63*BX66</f>
        <v>0</v>
      </c>
      <c r="CB66" s="158">
        <f>+BW66*CA66</f>
        <v>0</v>
      </c>
      <c r="CC66" s="186"/>
      <c r="CD66" s="153"/>
      <c r="CE66" s="154"/>
      <c r="CF66" s="159"/>
      <c r="CG66" s="154"/>
      <c r="CH66" s="155"/>
      <c r="CI66" s="158">
        <f t="shared" si="218"/>
        <v>0</v>
      </c>
      <c r="CJ66" s="191">
        <f t="shared" si="219"/>
        <v>0</v>
      </c>
      <c r="CK66" s="158">
        <f>+CF66*CJ66</f>
        <v>0</v>
      </c>
      <c r="CL66" s="186"/>
      <c r="CM66" s="153"/>
      <c r="CN66" s="154"/>
      <c r="CO66" s="159"/>
      <c r="CP66" s="154"/>
      <c r="CQ66" s="155"/>
      <c r="CR66" s="158">
        <f t="shared" si="220"/>
        <v>0</v>
      </c>
      <c r="CS66" s="191">
        <f>+$CS$63*CP66</f>
        <v>0</v>
      </c>
      <c r="CT66" s="158">
        <f>+CO66*CS66</f>
        <v>0</v>
      </c>
      <c r="CU66" s="186"/>
      <c r="CV66" s="153"/>
      <c r="CW66" s="154"/>
      <c r="CX66" s="159"/>
      <c r="CY66" s="154"/>
      <c r="CZ66" s="155"/>
      <c r="DA66" s="158">
        <f t="shared" si="221"/>
        <v>0</v>
      </c>
      <c r="DB66" s="191">
        <f>+$DB$63*CY66</f>
        <v>0</v>
      </c>
      <c r="DC66" s="158">
        <f>+CX66*DB66</f>
        <v>0</v>
      </c>
      <c r="DD66" s="186"/>
    </row>
    <row r="67" spans="1:108" ht="15.75" thickBot="1" x14ac:dyDescent="0.3">
      <c r="A67" s="153"/>
      <c r="B67" s="156"/>
      <c r="C67" s="165"/>
      <c r="D67" s="156"/>
      <c r="E67" s="157"/>
      <c r="F67" s="176">
        <f>SUM(F64:F66)</f>
        <v>0</v>
      </c>
      <c r="G67" s="170"/>
      <c r="H67" s="172">
        <f>SUM(H64:H66)</f>
        <v>0</v>
      </c>
      <c r="I67" s="186"/>
      <c r="J67" s="153"/>
      <c r="K67" s="156"/>
      <c r="L67" s="165"/>
      <c r="M67" s="156"/>
      <c r="N67" s="157"/>
      <c r="O67" s="176">
        <f>SUM(O64:O66)</f>
        <v>0</v>
      </c>
      <c r="P67" s="170"/>
      <c r="Q67" s="172">
        <f>SUM(Q64:Q66)</f>
        <v>0</v>
      </c>
      <c r="R67" s="186"/>
      <c r="S67" s="153"/>
      <c r="T67" s="156"/>
      <c r="U67" s="165"/>
      <c r="V67" s="156"/>
      <c r="W67" s="157"/>
      <c r="X67" s="176">
        <f>SUM(X64:X66)</f>
        <v>0</v>
      </c>
      <c r="Y67" s="170"/>
      <c r="Z67" s="172">
        <f>SUM(Z64:Z66)</f>
        <v>0</v>
      </c>
      <c r="AA67" s="186"/>
      <c r="AB67" s="153"/>
      <c r="AC67" s="156"/>
      <c r="AD67" s="165"/>
      <c r="AE67" s="156"/>
      <c r="AF67" s="157"/>
      <c r="AG67" s="176">
        <f>SUM(AG64:AG66)</f>
        <v>0</v>
      </c>
      <c r="AH67" s="170"/>
      <c r="AI67" s="172">
        <f>SUM(AI64:AI66)</f>
        <v>0</v>
      </c>
      <c r="AJ67" s="186"/>
      <c r="AK67" s="153"/>
      <c r="AL67" s="156"/>
      <c r="AM67" s="165"/>
      <c r="AN67" s="156"/>
      <c r="AO67" s="157"/>
      <c r="AP67" s="176">
        <f>SUM(AP64:AP66)</f>
        <v>0</v>
      </c>
      <c r="AQ67" s="170"/>
      <c r="AR67" s="172">
        <f>SUM(AR64:AR66)</f>
        <v>0</v>
      </c>
      <c r="AS67" s="186"/>
      <c r="AT67" s="153"/>
      <c r="AU67" s="156"/>
      <c r="AV67" s="165"/>
      <c r="AW67" s="156"/>
      <c r="AX67" s="157"/>
      <c r="AY67" s="176">
        <f>SUM(AY64:AY66)</f>
        <v>0</v>
      </c>
      <c r="AZ67" s="170"/>
      <c r="BA67" s="172">
        <f>SUM(BA64:BA66)</f>
        <v>0</v>
      </c>
      <c r="BB67" s="186"/>
      <c r="BC67" s="153"/>
      <c r="BD67" s="156"/>
      <c r="BE67" s="165"/>
      <c r="BF67" s="156"/>
      <c r="BG67" s="157"/>
      <c r="BH67" s="176">
        <f>SUM(BH64:BH66)</f>
        <v>0</v>
      </c>
      <c r="BI67" s="170"/>
      <c r="BJ67" s="172">
        <f>SUM(BJ64:BJ66)</f>
        <v>0</v>
      </c>
      <c r="BK67" s="186"/>
      <c r="BL67" s="153"/>
      <c r="BM67" s="156"/>
      <c r="BN67" s="165"/>
      <c r="BO67" s="156"/>
      <c r="BP67" s="157"/>
      <c r="BQ67" s="176">
        <f>SUM(BQ64:BQ66)</f>
        <v>0</v>
      </c>
      <c r="BR67" s="170"/>
      <c r="BS67" s="172">
        <f>SUM(BS64:BS66)</f>
        <v>0</v>
      </c>
      <c r="BT67" s="186"/>
      <c r="BU67" s="153"/>
      <c r="BV67" s="156"/>
      <c r="BW67" s="165"/>
      <c r="BX67" s="156"/>
      <c r="BY67" s="157"/>
      <c r="BZ67" s="176">
        <f>SUM(BZ64:BZ66)</f>
        <v>0</v>
      </c>
      <c r="CA67" s="170"/>
      <c r="CB67" s="172">
        <f>SUM(CB64:CB66)</f>
        <v>0</v>
      </c>
      <c r="CC67" s="186"/>
      <c r="CD67" s="153"/>
      <c r="CE67" s="156"/>
      <c r="CF67" s="165"/>
      <c r="CG67" s="156"/>
      <c r="CH67" s="157"/>
      <c r="CI67" s="176">
        <f>SUM(CI64:CI66)</f>
        <v>0</v>
      </c>
      <c r="CJ67" s="170"/>
      <c r="CK67" s="172">
        <f>SUM(CK64:CK66)</f>
        <v>0</v>
      </c>
      <c r="CL67" s="186"/>
      <c r="CM67" s="153"/>
      <c r="CN67" s="156"/>
      <c r="CO67" s="165"/>
      <c r="CP67" s="156"/>
      <c r="CQ67" s="157"/>
      <c r="CR67" s="176">
        <f>SUM(CR64:CR66)</f>
        <v>0</v>
      </c>
      <c r="CS67" s="170"/>
      <c r="CT67" s="172">
        <f>SUM(CT64:CT66)</f>
        <v>0</v>
      </c>
      <c r="CU67" s="186"/>
      <c r="CV67" s="153"/>
      <c r="CW67" s="156"/>
      <c r="CX67" s="165"/>
      <c r="CY67" s="156"/>
      <c r="CZ67" s="157"/>
      <c r="DA67" s="176">
        <f>SUM(DA64:DA66)</f>
        <v>0</v>
      </c>
      <c r="DB67" s="170"/>
      <c r="DC67" s="172">
        <f>SUM(DC64:DC66)</f>
        <v>0</v>
      </c>
      <c r="DD67" s="186"/>
    </row>
    <row r="68" spans="1:108" ht="15.75" thickBot="1" x14ac:dyDescent="0.3">
      <c r="A68" s="181"/>
      <c r="B68" s="182"/>
      <c r="C68" s="182"/>
      <c r="D68" s="182"/>
      <c r="E68" s="183"/>
      <c r="F68" s="185"/>
      <c r="G68" s="169"/>
      <c r="H68" s="184"/>
      <c r="I68" s="187"/>
      <c r="J68" s="181"/>
      <c r="K68" s="182"/>
      <c r="L68" s="182"/>
      <c r="M68" s="182"/>
      <c r="N68" s="183"/>
      <c r="O68" s="185"/>
      <c r="P68" s="169"/>
      <c r="Q68" s="184"/>
      <c r="R68" s="187"/>
      <c r="S68" s="181"/>
      <c r="T68" s="182"/>
      <c r="U68" s="182"/>
      <c r="V68" s="182"/>
      <c r="W68" s="183"/>
      <c r="X68" s="185"/>
      <c r="Y68" s="169"/>
      <c r="Z68" s="184"/>
      <c r="AA68" s="187"/>
      <c r="AB68" s="181"/>
      <c r="AC68" s="182"/>
      <c r="AD68" s="182"/>
      <c r="AE68" s="182"/>
      <c r="AF68" s="183"/>
      <c r="AG68" s="185"/>
      <c r="AH68" s="169"/>
      <c r="AI68" s="184"/>
      <c r="AJ68" s="187"/>
      <c r="AK68" s="181"/>
      <c r="AL68" s="182"/>
      <c r="AM68" s="182"/>
      <c r="AN68" s="182"/>
      <c r="AO68" s="183"/>
      <c r="AP68" s="185"/>
      <c r="AQ68" s="169"/>
      <c r="AR68" s="184"/>
      <c r="AS68" s="187"/>
      <c r="AT68" s="181"/>
      <c r="AU68" s="182"/>
      <c r="AV68" s="182"/>
      <c r="AW68" s="182"/>
      <c r="AX68" s="183"/>
      <c r="AY68" s="185"/>
      <c r="AZ68" s="169"/>
      <c r="BA68" s="184"/>
      <c r="BB68" s="187"/>
      <c r="BC68" s="181"/>
      <c r="BD68" s="182"/>
      <c r="BE68" s="182"/>
      <c r="BF68" s="182"/>
      <c r="BG68" s="183"/>
      <c r="BH68" s="185"/>
      <c r="BI68" s="169"/>
      <c r="BJ68" s="184"/>
      <c r="BK68" s="187"/>
      <c r="BL68" s="181"/>
      <c r="BM68" s="182"/>
      <c r="BN68" s="182"/>
      <c r="BO68" s="182"/>
      <c r="BP68" s="183"/>
      <c r="BQ68" s="185"/>
      <c r="BR68" s="169"/>
      <c r="BS68" s="184"/>
      <c r="BT68" s="187"/>
      <c r="BU68" s="181"/>
      <c r="BV68" s="182"/>
      <c r="BW68" s="182"/>
      <c r="BX68" s="182"/>
      <c r="BY68" s="183"/>
      <c r="BZ68" s="185"/>
      <c r="CA68" s="169"/>
      <c r="CB68" s="184"/>
      <c r="CC68" s="187"/>
      <c r="CD68" s="181"/>
      <c r="CE68" s="182"/>
      <c r="CF68" s="182"/>
      <c r="CG68" s="182"/>
      <c r="CH68" s="183"/>
      <c r="CI68" s="185"/>
      <c r="CJ68" s="169"/>
      <c r="CK68" s="184"/>
      <c r="CL68" s="187"/>
      <c r="CM68" s="181"/>
      <c r="CN68" s="182"/>
      <c r="CO68" s="182"/>
      <c r="CP68" s="182"/>
      <c r="CQ68" s="183"/>
      <c r="CR68" s="185"/>
      <c r="CS68" s="169"/>
      <c r="CT68" s="184"/>
      <c r="CU68" s="187"/>
      <c r="CV68" s="181"/>
      <c r="CW68" s="182"/>
      <c r="CX68" s="182"/>
      <c r="CY68" s="182"/>
      <c r="CZ68" s="183"/>
      <c r="DA68" s="185"/>
      <c r="DB68" s="169"/>
      <c r="DC68" s="184"/>
      <c r="DD68" s="187"/>
    </row>
    <row r="69" spans="1:108" x14ac:dyDescent="0.25">
      <c r="A69" s="123"/>
      <c r="B69" s="151"/>
      <c r="C69" s="173"/>
      <c r="D69" s="151"/>
      <c r="E69" s="152"/>
      <c r="F69" s="174">
        <f>+(C69*D69)</f>
        <v>0</v>
      </c>
      <c r="G69" s="191">
        <f>+$G$68*D69</f>
        <v>0</v>
      </c>
      <c r="H69" s="174">
        <f>+C69*G69</f>
        <v>0</v>
      </c>
      <c r="I69" s="186"/>
      <c r="K69" s="151"/>
      <c r="L69" s="173"/>
      <c r="M69" s="151"/>
      <c r="N69" s="152"/>
      <c r="O69" s="174">
        <f>+(L69*M69)</f>
        <v>0</v>
      </c>
      <c r="P69" s="191">
        <f>+$P$68*M69</f>
        <v>0</v>
      </c>
      <c r="Q69" s="174">
        <f>+L69*P69</f>
        <v>0</v>
      </c>
      <c r="R69" s="186"/>
      <c r="T69" s="151"/>
      <c r="U69" s="173"/>
      <c r="V69" s="151"/>
      <c r="W69" s="152"/>
      <c r="X69" s="174">
        <f>+(U69*V69)</f>
        <v>0</v>
      </c>
      <c r="Y69" s="191">
        <f>+$Y$68*V69</f>
        <v>0</v>
      </c>
      <c r="Z69" s="174">
        <f>+U69*Y69</f>
        <v>0</v>
      </c>
      <c r="AA69" s="186"/>
      <c r="AC69" s="151"/>
      <c r="AD69" s="173"/>
      <c r="AE69" s="151"/>
      <c r="AF69" s="152"/>
      <c r="AG69" s="174">
        <f>+(AD69*AE69)</f>
        <v>0</v>
      </c>
      <c r="AH69" s="191">
        <f>+$AH$68*AE69</f>
        <v>0</v>
      </c>
      <c r="AI69" s="174">
        <f>+AD69*AH69</f>
        <v>0</v>
      </c>
      <c r="AJ69" s="186"/>
      <c r="AL69" s="151"/>
      <c r="AM69" s="173"/>
      <c r="AN69" s="151"/>
      <c r="AO69" s="152"/>
      <c r="AP69" s="174">
        <f>+(AM69*AN69)</f>
        <v>0</v>
      </c>
      <c r="AQ69" s="191">
        <f>+$AQ$68*AN69</f>
        <v>0</v>
      </c>
      <c r="AR69" s="174">
        <f>+AM69*AQ69</f>
        <v>0</v>
      </c>
      <c r="AS69" s="186"/>
      <c r="AU69" s="151"/>
      <c r="AV69" s="173"/>
      <c r="AW69" s="151"/>
      <c r="AX69" s="152"/>
      <c r="AY69" s="174">
        <f>+(AV69*AW69)</f>
        <v>0</v>
      </c>
      <c r="AZ69" s="191">
        <f>+$AZ$68*AW69</f>
        <v>0</v>
      </c>
      <c r="BA69" s="174">
        <f>+AV69*AZ69</f>
        <v>0</v>
      </c>
      <c r="BB69" s="186"/>
      <c r="BD69" s="151"/>
      <c r="BE69" s="173"/>
      <c r="BF69" s="151"/>
      <c r="BG69" s="152"/>
      <c r="BH69" s="174">
        <f>+(BE69*BF69)</f>
        <v>0</v>
      </c>
      <c r="BI69" s="191">
        <f>+$BI$68*BF69</f>
        <v>0</v>
      </c>
      <c r="BJ69" s="174">
        <f>+BE69*BI69</f>
        <v>0</v>
      </c>
      <c r="BK69" s="186"/>
      <c r="BM69" s="151"/>
      <c r="BN69" s="173"/>
      <c r="BO69" s="151"/>
      <c r="BP69" s="152"/>
      <c r="BQ69" s="174">
        <f>+(BN69*BO69)</f>
        <v>0</v>
      </c>
      <c r="BR69" s="191">
        <f>+$BR$68*BO69</f>
        <v>0</v>
      </c>
      <c r="BS69" s="174">
        <f>+BN69*BR69</f>
        <v>0</v>
      </c>
      <c r="BT69" s="186"/>
      <c r="BV69" s="151"/>
      <c r="BW69" s="173"/>
      <c r="BX69" s="151"/>
      <c r="BY69" s="152"/>
      <c r="BZ69" s="174">
        <f>+(BW69*BX69)</f>
        <v>0</v>
      </c>
      <c r="CA69" s="191">
        <f>+$CA$68*BX69</f>
        <v>0</v>
      </c>
      <c r="CB69" s="174">
        <f>+BW69*CA69</f>
        <v>0</v>
      </c>
      <c r="CC69" s="186"/>
      <c r="CE69" s="151"/>
      <c r="CF69" s="173"/>
      <c r="CG69" s="151"/>
      <c r="CH69" s="152"/>
      <c r="CI69" s="174">
        <f>+(CF69*CG69)</f>
        <v>0</v>
      </c>
      <c r="CJ69" s="191">
        <f>+$CJ$68*CG69</f>
        <v>0</v>
      </c>
      <c r="CK69" s="174">
        <f>+CF69*CJ69</f>
        <v>0</v>
      </c>
      <c r="CL69" s="186"/>
      <c r="CN69" s="151"/>
      <c r="CO69" s="173"/>
      <c r="CP69" s="151"/>
      <c r="CQ69" s="152"/>
      <c r="CR69" s="174">
        <f>+(CO69*CP69)</f>
        <v>0</v>
      </c>
      <c r="CS69" s="191">
        <f>+$CS$68*CP69</f>
        <v>0</v>
      </c>
      <c r="CT69" s="174">
        <f>+CO69*CS69</f>
        <v>0</v>
      </c>
      <c r="CU69" s="186"/>
      <c r="CW69" s="151"/>
      <c r="CX69" s="173"/>
      <c r="CY69" s="151"/>
      <c r="CZ69" s="152"/>
      <c r="DA69" s="174">
        <f>+(CX69*CY69)</f>
        <v>0</v>
      </c>
      <c r="DB69" s="191">
        <f>+$DB$68*CY69</f>
        <v>0</v>
      </c>
      <c r="DC69" s="174">
        <f>+CX69*DB69</f>
        <v>0</v>
      </c>
      <c r="DD69" s="186"/>
    </row>
    <row r="70" spans="1:108" x14ac:dyDescent="0.25">
      <c r="A70" s="153"/>
      <c r="B70" s="154"/>
      <c r="C70" s="159"/>
      <c r="D70" s="154"/>
      <c r="E70" s="155"/>
      <c r="F70" s="158">
        <f t="shared" ref="F70:F71" si="222">+(C70*D70)</f>
        <v>0</v>
      </c>
      <c r="G70" s="191">
        <f t="shared" ref="G70:G71" si="223">+$G$68*D70</f>
        <v>0</v>
      </c>
      <c r="H70" s="158">
        <f>+C70*G70</f>
        <v>0</v>
      </c>
      <c r="I70" s="186"/>
      <c r="J70" s="153"/>
      <c r="K70" s="154"/>
      <c r="L70" s="159"/>
      <c r="M70" s="154"/>
      <c r="N70" s="155"/>
      <c r="O70" s="158">
        <f t="shared" ref="O70:O71" si="224">+(L70*M70)</f>
        <v>0</v>
      </c>
      <c r="P70" s="191">
        <f t="shared" ref="P70:P71" si="225">+$P$68*M70</f>
        <v>0</v>
      </c>
      <c r="Q70" s="158">
        <f>+L70*P70</f>
        <v>0</v>
      </c>
      <c r="R70" s="186"/>
      <c r="S70" s="153"/>
      <c r="T70" s="154"/>
      <c r="U70" s="159"/>
      <c r="V70" s="154"/>
      <c r="W70" s="155"/>
      <c r="X70" s="158">
        <f t="shared" ref="X70:X71" si="226">+(U70*V70)</f>
        <v>0</v>
      </c>
      <c r="Y70" s="191">
        <f>+$Y$68*V70</f>
        <v>0</v>
      </c>
      <c r="Z70" s="158">
        <f>+U70*Y70</f>
        <v>0</v>
      </c>
      <c r="AA70" s="186"/>
      <c r="AB70" s="153"/>
      <c r="AC70" s="154"/>
      <c r="AD70" s="159"/>
      <c r="AE70" s="154"/>
      <c r="AF70" s="155"/>
      <c r="AG70" s="158">
        <f t="shared" ref="AG70:AG71" si="227">+(AD70*AE70)</f>
        <v>0</v>
      </c>
      <c r="AH70" s="191">
        <f>+$AH$68*AE70</f>
        <v>0</v>
      </c>
      <c r="AI70" s="158">
        <f>+AD70*AH70</f>
        <v>0</v>
      </c>
      <c r="AJ70" s="186"/>
      <c r="AK70" s="153"/>
      <c r="AL70" s="154"/>
      <c r="AM70" s="159"/>
      <c r="AN70" s="154"/>
      <c r="AO70" s="155"/>
      <c r="AP70" s="158">
        <f t="shared" ref="AP70:AP71" si="228">+(AM70*AN70)</f>
        <v>0</v>
      </c>
      <c r="AQ70" s="191">
        <f>+$AQ$68*AN70</f>
        <v>0</v>
      </c>
      <c r="AR70" s="158">
        <f>+AM70*AQ70</f>
        <v>0</v>
      </c>
      <c r="AS70" s="186"/>
      <c r="AT70" s="153"/>
      <c r="AU70" s="154"/>
      <c r="AV70" s="159"/>
      <c r="AW70" s="154"/>
      <c r="AX70" s="155"/>
      <c r="AY70" s="158">
        <f t="shared" ref="AY70:AY71" si="229">+(AV70*AW70)</f>
        <v>0</v>
      </c>
      <c r="AZ70" s="191">
        <f>+$AZ$68*AW70</f>
        <v>0</v>
      </c>
      <c r="BA70" s="158">
        <f>+AV70*AZ70</f>
        <v>0</v>
      </c>
      <c r="BB70" s="186"/>
      <c r="BC70" s="153"/>
      <c r="BD70" s="154"/>
      <c r="BE70" s="159"/>
      <c r="BF70" s="154"/>
      <c r="BG70" s="155"/>
      <c r="BH70" s="158">
        <f t="shared" ref="BH70:BH71" si="230">+(BE70*BF70)</f>
        <v>0</v>
      </c>
      <c r="BI70" s="191">
        <f>+$BI$68*BF70</f>
        <v>0</v>
      </c>
      <c r="BJ70" s="158">
        <f>+BE70*BI70</f>
        <v>0</v>
      </c>
      <c r="BK70" s="186"/>
      <c r="BL70" s="153"/>
      <c r="BM70" s="154"/>
      <c r="BN70" s="159"/>
      <c r="BO70" s="154"/>
      <c r="BP70" s="155"/>
      <c r="BQ70" s="158">
        <f t="shared" ref="BQ70:BQ71" si="231">+(BN70*BO70)</f>
        <v>0</v>
      </c>
      <c r="BR70" s="191">
        <f>+$BR$68*BO70</f>
        <v>0</v>
      </c>
      <c r="BS70" s="158">
        <f>+BN70*BR70</f>
        <v>0</v>
      </c>
      <c r="BT70" s="186"/>
      <c r="BU70" s="153"/>
      <c r="BV70" s="154"/>
      <c r="BW70" s="159"/>
      <c r="BX70" s="154"/>
      <c r="BY70" s="155"/>
      <c r="BZ70" s="158">
        <f t="shared" ref="BZ70:BZ71" si="232">+(BW70*BX70)</f>
        <v>0</v>
      </c>
      <c r="CA70" s="191">
        <f>+$CA$68*BX70</f>
        <v>0</v>
      </c>
      <c r="CB70" s="158">
        <f>+BW70*CA70</f>
        <v>0</v>
      </c>
      <c r="CC70" s="186"/>
      <c r="CD70" s="153"/>
      <c r="CE70" s="154"/>
      <c r="CF70" s="159"/>
      <c r="CG70" s="154"/>
      <c r="CH70" s="155"/>
      <c r="CI70" s="158">
        <f t="shared" ref="CI70:CI71" si="233">+(CF70*CG70)</f>
        <v>0</v>
      </c>
      <c r="CJ70" s="191">
        <f t="shared" ref="CJ70:CJ71" si="234">+$CJ$68*CG70</f>
        <v>0</v>
      </c>
      <c r="CK70" s="158">
        <f>+CF70*CJ70</f>
        <v>0</v>
      </c>
      <c r="CL70" s="186"/>
      <c r="CM70" s="153"/>
      <c r="CN70" s="154"/>
      <c r="CO70" s="159"/>
      <c r="CP70" s="154"/>
      <c r="CQ70" s="155"/>
      <c r="CR70" s="158">
        <f t="shared" ref="CR70:CR71" si="235">+(CO70*CP70)</f>
        <v>0</v>
      </c>
      <c r="CS70" s="191">
        <f>+$CS$68*CP70</f>
        <v>0</v>
      </c>
      <c r="CT70" s="158">
        <f>+CO70*CS70</f>
        <v>0</v>
      </c>
      <c r="CU70" s="186"/>
      <c r="CV70" s="153"/>
      <c r="CW70" s="154"/>
      <c r="CX70" s="159"/>
      <c r="CY70" s="154"/>
      <c r="CZ70" s="155"/>
      <c r="DA70" s="158">
        <f t="shared" ref="DA70:DA71" si="236">+(CX70*CY70)</f>
        <v>0</v>
      </c>
      <c r="DB70" s="191">
        <f>+$DB$68*CY70</f>
        <v>0</v>
      </c>
      <c r="DC70" s="158">
        <f>+CX70*DB70</f>
        <v>0</v>
      </c>
      <c r="DD70" s="186"/>
    </row>
    <row r="71" spans="1:108" x14ac:dyDescent="0.25">
      <c r="A71" s="153"/>
      <c r="B71" s="154"/>
      <c r="C71" s="159"/>
      <c r="D71" s="154"/>
      <c r="E71" s="155"/>
      <c r="F71" s="158">
        <f t="shared" si="222"/>
        <v>0</v>
      </c>
      <c r="G71" s="191">
        <f t="shared" si="223"/>
        <v>0</v>
      </c>
      <c r="H71" s="158">
        <f>+C71*G71</f>
        <v>0</v>
      </c>
      <c r="I71" s="186"/>
      <c r="J71" s="153"/>
      <c r="K71" s="154"/>
      <c r="L71" s="159"/>
      <c r="M71" s="154"/>
      <c r="N71" s="155"/>
      <c r="O71" s="158">
        <f t="shared" si="224"/>
        <v>0</v>
      </c>
      <c r="P71" s="191">
        <f t="shared" si="225"/>
        <v>0</v>
      </c>
      <c r="Q71" s="158">
        <f>+L71*P71</f>
        <v>0</v>
      </c>
      <c r="R71" s="186"/>
      <c r="S71" s="153"/>
      <c r="T71" s="154"/>
      <c r="U71" s="159"/>
      <c r="V71" s="154"/>
      <c r="W71" s="155"/>
      <c r="X71" s="158">
        <f t="shared" si="226"/>
        <v>0</v>
      </c>
      <c r="Y71" s="191">
        <f>+$Y$68*V71</f>
        <v>0</v>
      </c>
      <c r="Z71" s="158">
        <f>+U71*Y71</f>
        <v>0</v>
      </c>
      <c r="AA71" s="186"/>
      <c r="AB71" s="153"/>
      <c r="AC71" s="154"/>
      <c r="AD71" s="159"/>
      <c r="AE71" s="154"/>
      <c r="AF71" s="155"/>
      <c r="AG71" s="158">
        <f t="shared" si="227"/>
        <v>0</v>
      </c>
      <c r="AH71" s="191">
        <f>+$AH$68*AE71</f>
        <v>0</v>
      </c>
      <c r="AI71" s="158">
        <f>+AD71*AH71</f>
        <v>0</v>
      </c>
      <c r="AJ71" s="186"/>
      <c r="AK71" s="153"/>
      <c r="AL71" s="154"/>
      <c r="AM71" s="159"/>
      <c r="AN71" s="154"/>
      <c r="AO71" s="155"/>
      <c r="AP71" s="158">
        <f t="shared" si="228"/>
        <v>0</v>
      </c>
      <c r="AQ71" s="191">
        <f>+$AQ$68*AN71</f>
        <v>0</v>
      </c>
      <c r="AR71" s="158">
        <f>+AM71*AQ71</f>
        <v>0</v>
      </c>
      <c r="AS71" s="186"/>
      <c r="AT71" s="153"/>
      <c r="AU71" s="154"/>
      <c r="AV71" s="159"/>
      <c r="AW71" s="154"/>
      <c r="AX71" s="155"/>
      <c r="AY71" s="158">
        <f t="shared" si="229"/>
        <v>0</v>
      </c>
      <c r="AZ71" s="191">
        <f>+$AZ$68*AW71</f>
        <v>0</v>
      </c>
      <c r="BA71" s="158">
        <f>+AV71*AZ71</f>
        <v>0</v>
      </c>
      <c r="BB71" s="186"/>
      <c r="BC71" s="153"/>
      <c r="BD71" s="154"/>
      <c r="BE71" s="159"/>
      <c r="BF71" s="154"/>
      <c r="BG71" s="155"/>
      <c r="BH71" s="158">
        <f t="shared" si="230"/>
        <v>0</v>
      </c>
      <c r="BI71" s="191">
        <f>+$BI$68*BF71</f>
        <v>0</v>
      </c>
      <c r="BJ71" s="158">
        <f>+BE71*BI71</f>
        <v>0</v>
      </c>
      <c r="BK71" s="186"/>
      <c r="BL71" s="153"/>
      <c r="BM71" s="154"/>
      <c r="BN71" s="159"/>
      <c r="BO71" s="154"/>
      <c r="BP71" s="155"/>
      <c r="BQ71" s="158">
        <f t="shared" si="231"/>
        <v>0</v>
      </c>
      <c r="BR71" s="191">
        <f>+$BR$68*BO71</f>
        <v>0</v>
      </c>
      <c r="BS71" s="158">
        <f>+BN71*BR71</f>
        <v>0</v>
      </c>
      <c r="BT71" s="186"/>
      <c r="BU71" s="153"/>
      <c r="BV71" s="154"/>
      <c r="BW71" s="159"/>
      <c r="BX71" s="154"/>
      <c r="BY71" s="155"/>
      <c r="BZ71" s="158">
        <f t="shared" si="232"/>
        <v>0</v>
      </c>
      <c r="CA71" s="191">
        <f>+$CA$68*BX71</f>
        <v>0</v>
      </c>
      <c r="CB71" s="158">
        <f>+BW71*CA71</f>
        <v>0</v>
      </c>
      <c r="CC71" s="186"/>
      <c r="CD71" s="153"/>
      <c r="CE71" s="154"/>
      <c r="CF71" s="159"/>
      <c r="CG71" s="154"/>
      <c r="CH71" s="155"/>
      <c r="CI71" s="158">
        <f t="shared" si="233"/>
        <v>0</v>
      </c>
      <c r="CJ71" s="191">
        <f t="shared" si="234"/>
        <v>0</v>
      </c>
      <c r="CK71" s="158">
        <f>+CF71*CJ71</f>
        <v>0</v>
      </c>
      <c r="CL71" s="186"/>
      <c r="CM71" s="153"/>
      <c r="CN71" s="154"/>
      <c r="CO71" s="159"/>
      <c r="CP71" s="154"/>
      <c r="CQ71" s="155"/>
      <c r="CR71" s="158">
        <f t="shared" si="235"/>
        <v>0</v>
      </c>
      <c r="CS71" s="191">
        <f>+$CS$68*CP71</f>
        <v>0</v>
      </c>
      <c r="CT71" s="158">
        <f>+CO71*CS71</f>
        <v>0</v>
      </c>
      <c r="CU71" s="186"/>
      <c r="CV71" s="153"/>
      <c r="CW71" s="154"/>
      <c r="CX71" s="159"/>
      <c r="CY71" s="154"/>
      <c r="CZ71" s="155"/>
      <c r="DA71" s="158">
        <f t="shared" si="236"/>
        <v>0</v>
      </c>
      <c r="DB71" s="191">
        <f>+$DB$68*CY71</f>
        <v>0</v>
      </c>
      <c r="DC71" s="158">
        <f>+CX71*DB71</f>
        <v>0</v>
      </c>
      <c r="DD71" s="186"/>
    </row>
    <row r="72" spans="1:108" ht="15.75" thickBot="1" x14ac:dyDescent="0.3">
      <c r="A72" s="153"/>
      <c r="B72" s="156"/>
      <c r="C72" s="165"/>
      <c r="D72" s="156"/>
      <c r="E72" s="157"/>
      <c r="F72" s="176">
        <f>SUM(F69:F71)</f>
        <v>0</v>
      </c>
      <c r="G72" s="170"/>
      <c r="H72" s="172">
        <f>SUM(H69:H71)</f>
        <v>0</v>
      </c>
      <c r="I72" s="186"/>
      <c r="J72" s="153"/>
      <c r="K72" s="156"/>
      <c r="L72" s="165"/>
      <c r="M72" s="156"/>
      <c r="N72" s="157"/>
      <c r="O72" s="176">
        <f>SUM(O69:O71)</f>
        <v>0</v>
      </c>
      <c r="P72" s="170"/>
      <c r="Q72" s="172">
        <f>SUM(Q69:Q71)</f>
        <v>0</v>
      </c>
      <c r="R72" s="186"/>
      <c r="S72" s="153"/>
      <c r="T72" s="156"/>
      <c r="U72" s="165"/>
      <c r="V72" s="156"/>
      <c r="W72" s="157"/>
      <c r="X72" s="176">
        <f>SUM(X69:X71)</f>
        <v>0</v>
      </c>
      <c r="Y72" s="170"/>
      <c r="Z72" s="172">
        <f>SUM(Z69:Z71)</f>
        <v>0</v>
      </c>
      <c r="AA72" s="186"/>
      <c r="AB72" s="153"/>
      <c r="AC72" s="156"/>
      <c r="AD72" s="165"/>
      <c r="AE72" s="156"/>
      <c r="AF72" s="157"/>
      <c r="AG72" s="176">
        <f>SUM(AG69:AG71)</f>
        <v>0</v>
      </c>
      <c r="AH72" s="170"/>
      <c r="AI72" s="172">
        <f>SUM(AI69:AI71)</f>
        <v>0</v>
      </c>
      <c r="AJ72" s="186"/>
      <c r="AK72" s="153"/>
      <c r="AL72" s="156"/>
      <c r="AM72" s="165"/>
      <c r="AN72" s="156"/>
      <c r="AO72" s="157"/>
      <c r="AP72" s="176">
        <f>SUM(AP69:AP71)</f>
        <v>0</v>
      </c>
      <c r="AQ72" s="170"/>
      <c r="AR72" s="172">
        <f>SUM(AR69:AR71)</f>
        <v>0</v>
      </c>
      <c r="AS72" s="186"/>
      <c r="AT72" s="153"/>
      <c r="AU72" s="156"/>
      <c r="AV72" s="165"/>
      <c r="AW72" s="156"/>
      <c r="AX72" s="157"/>
      <c r="AY72" s="176">
        <f>SUM(AY69:AY71)</f>
        <v>0</v>
      </c>
      <c r="AZ72" s="170"/>
      <c r="BA72" s="172">
        <f>SUM(BA69:BA71)</f>
        <v>0</v>
      </c>
      <c r="BB72" s="186"/>
      <c r="BC72" s="153"/>
      <c r="BD72" s="156"/>
      <c r="BE72" s="165"/>
      <c r="BF72" s="156"/>
      <c r="BG72" s="157"/>
      <c r="BH72" s="176">
        <f>SUM(BH69:BH71)</f>
        <v>0</v>
      </c>
      <c r="BI72" s="170"/>
      <c r="BJ72" s="172">
        <f>SUM(BJ69:BJ71)</f>
        <v>0</v>
      </c>
      <c r="BK72" s="186"/>
      <c r="BL72" s="153"/>
      <c r="BM72" s="156"/>
      <c r="BN72" s="165"/>
      <c r="BO72" s="156"/>
      <c r="BP72" s="157"/>
      <c r="BQ72" s="176">
        <f>SUM(BQ69:BQ71)</f>
        <v>0</v>
      </c>
      <c r="BR72" s="170"/>
      <c r="BS72" s="172">
        <f>SUM(BS69:BS71)</f>
        <v>0</v>
      </c>
      <c r="BT72" s="186"/>
      <c r="BU72" s="153"/>
      <c r="BV72" s="156"/>
      <c r="BW72" s="165"/>
      <c r="BX72" s="156"/>
      <c r="BY72" s="157"/>
      <c r="BZ72" s="176">
        <f>SUM(BZ69:BZ71)</f>
        <v>0</v>
      </c>
      <c r="CA72" s="170"/>
      <c r="CB72" s="172">
        <f>SUM(CB69:CB71)</f>
        <v>0</v>
      </c>
      <c r="CC72" s="186"/>
      <c r="CD72" s="153"/>
      <c r="CE72" s="156"/>
      <c r="CF72" s="165"/>
      <c r="CG72" s="156"/>
      <c r="CH72" s="157"/>
      <c r="CI72" s="176">
        <f>SUM(CI69:CI71)</f>
        <v>0</v>
      </c>
      <c r="CJ72" s="170"/>
      <c r="CK72" s="172">
        <f>SUM(CK69:CK71)</f>
        <v>0</v>
      </c>
      <c r="CL72" s="186"/>
      <c r="CM72" s="153"/>
      <c r="CN72" s="156"/>
      <c r="CO72" s="165"/>
      <c r="CP72" s="156"/>
      <c r="CQ72" s="157"/>
      <c r="CR72" s="176">
        <f>SUM(CR69:CR71)</f>
        <v>0</v>
      </c>
      <c r="CS72" s="170"/>
      <c r="CT72" s="172">
        <f>SUM(CT69:CT71)</f>
        <v>0</v>
      </c>
      <c r="CU72" s="186"/>
      <c r="CV72" s="153"/>
      <c r="CW72" s="156"/>
      <c r="CX72" s="165"/>
      <c r="CY72" s="156"/>
      <c r="CZ72" s="157"/>
      <c r="DA72" s="176">
        <f>SUM(DA69:DA71)</f>
        <v>0</v>
      </c>
      <c r="DB72" s="170"/>
      <c r="DC72" s="172">
        <f>SUM(DC69:DC71)</f>
        <v>0</v>
      </c>
      <c r="DD72" s="186"/>
    </row>
    <row r="73" spans="1:108" ht="15.75" thickBot="1" x14ac:dyDescent="0.3">
      <c r="A73" s="149"/>
      <c r="B73" s="149"/>
      <c r="C73" s="149"/>
      <c r="D73" s="149"/>
      <c r="E73" s="175"/>
      <c r="F73" s="166"/>
      <c r="G73" s="169"/>
      <c r="H73" s="150"/>
      <c r="I73" s="187"/>
      <c r="J73" s="149"/>
      <c r="K73" s="149"/>
      <c r="L73" s="149"/>
      <c r="M73" s="149"/>
      <c r="N73" s="175"/>
      <c r="O73" s="166"/>
      <c r="P73" s="169"/>
      <c r="Q73" s="150"/>
      <c r="R73" s="187"/>
      <c r="S73" s="149"/>
      <c r="T73" s="149"/>
      <c r="U73" s="149"/>
      <c r="V73" s="149"/>
      <c r="W73" s="175"/>
      <c r="X73" s="166"/>
      <c r="Y73" s="169"/>
      <c r="Z73" s="150"/>
      <c r="AA73" s="187"/>
      <c r="AB73" s="149"/>
      <c r="AC73" s="149"/>
      <c r="AD73" s="149"/>
      <c r="AE73" s="149"/>
      <c r="AF73" s="175"/>
      <c r="AG73" s="166"/>
      <c r="AH73" s="169"/>
      <c r="AI73" s="150"/>
      <c r="AJ73" s="187"/>
      <c r="AK73" s="149"/>
      <c r="AL73" s="149"/>
      <c r="AM73" s="149"/>
      <c r="AN73" s="149"/>
      <c r="AO73" s="175"/>
      <c r="AP73" s="166"/>
      <c r="AQ73" s="169"/>
      <c r="AR73" s="150"/>
      <c r="AS73" s="187"/>
      <c r="AT73" s="149"/>
      <c r="AU73" s="149"/>
      <c r="AV73" s="149"/>
      <c r="AW73" s="149"/>
      <c r="AX73" s="175"/>
      <c r="AY73" s="166"/>
      <c r="AZ73" s="169"/>
      <c r="BA73" s="150"/>
      <c r="BB73" s="187"/>
      <c r="BC73" s="149"/>
      <c r="BD73" s="149"/>
      <c r="BE73" s="149"/>
      <c r="BF73" s="149"/>
      <c r="BG73" s="175"/>
      <c r="BH73" s="166"/>
      <c r="BI73" s="169"/>
      <c r="BJ73" s="150"/>
      <c r="BK73" s="187"/>
      <c r="BL73" s="149"/>
      <c r="BM73" s="149"/>
      <c r="BN73" s="149"/>
      <c r="BO73" s="149"/>
      <c r="BP73" s="175"/>
      <c r="BQ73" s="166"/>
      <c r="BR73" s="169"/>
      <c r="BS73" s="150"/>
      <c r="BT73" s="187"/>
      <c r="BU73" s="149"/>
      <c r="BV73" s="149"/>
      <c r="BW73" s="149"/>
      <c r="BX73" s="149"/>
      <c r="BY73" s="175"/>
      <c r="BZ73" s="166"/>
      <c r="CA73" s="169"/>
      <c r="CB73" s="150"/>
      <c r="CC73" s="187"/>
      <c r="CD73" s="149"/>
      <c r="CE73" s="149"/>
      <c r="CF73" s="149"/>
      <c r="CG73" s="149"/>
      <c r="CH73" s="175"/>
      <c r="CI73" s="166"/>
      <c r="CJ73" s="169"/>
      <c r="CK73" s="150"/>
      <c r="CL73" s="187"/>
      <c r="CM73" s="149"/>
      <c r="CN73" s="149"/>
      <c r="CO73" s="149"/>
      <c r="CP73" s="149"/>
      <c r="CQ73" s="175"/>
      <c r="CR73" s="166"/>
      <c r="CS73" s="169"/>
      <c r="CT73" s="150"/>
      <c r="CU73" s="187"/>
      <c r="CV73" s="149"/>
      <c r="CW73" s="149"/>
      <c r="CX73" s="149"/>
      <c r="CY73" s="149"/>
      <c r="CZ73" s="175"/>
      <c r="DA73" s="166"/>
      <c r="DB73" s="169"/>
      <c r="DC73" s="150"/>
      <c r="DD73" s="187"/>
    </row>
    <row r="74" spans="1:108" x14ac:dyDescent="0.25">
      <c r="A74" s="123"/>
      <c r="B74" s="154"/>
      <c r="C74" s="164"/>
      <c r="D74" s="151"/>
      <c r="E74" s="152"/>
      <c r="F74" s="174">
        <f>+(C74*D74)</f>
        <v>0</v>
      </c>
      <c r="G74" s="191">
        <f>+$G$73*D74</f>
        <v>0</v>
      </c>
      <c r="H74" s="158">
        <f>+C74*G74</f>
        <v>0</v>
      </c>
      <c r="I74" s="186"/>
      <c r="K74" s="154"/>
      <c r="L74" s="164"/>
      <c r="M74" s="151"/>
      <c r="N74" s="152"/>
      <c r="O74" s="174">
        <f>+(L74*M74)</f>
        <v>0</v>
      </c>
      <c r="P74" s="191">
        <f>+$P$73*M74</f>
        <v>0</v>
      </c>
      <c r="Q74" s="158">
        <f>+L74*P74</f>
        <v>0</v>
      </c>
      <c r="R74" s="186"/>
      <c r="T74" s="154"/>
      <c r="U74" s="164"/>
      <c r="V74" s="151"/>
      <c r="W74" s="152"/>
      <c r="X74" s="174">
        <f>+(U74*V74)</f>
        <v>0</v>
      </c>
      <c r="Y74" s="191">
        <f>+$Y$73*V74</f>
        <v>0</v>
      </c>
      <c r="Z74" s="158">
        <f>+U74*Y74</f>
        <v>0</v>
      </c>
      <c r="AA74" s="186"/>
      <c r="AC74" s="154"/>
      <c r="AD74" s="164"/>
      <c r="AE74" s="151"/>
      <c r="AF74" s="152"/>
      <c r="AG74" s="174">
        <f>+(AD74*AE74)</f>
        <v>0</v>
      </c>
      <c r="AH74" s="191">
        <f>+$AH$73*AE74</f>
        <v>0</v>
      </c>
      <c r="AI74" s="158">
        <f>+AD74*AH74</f>
        <v>0</v>
      </c>
      <c r="AJ74" s="186"/>
      <c r="AL74" s="154"/>
      <c r="AM74" s="164"/>
      <c r="AN74" s="151"/>
      <c r="AO74" s="152"/>
      <c r="AP74" s="174">
        <f>+(AM74*AN74)</f>
        <v>0</v>
      </c>
      <c r="AQ74" s="191">
        <f>+$AQ$73*AN74</f>
        <v>0</v>
      </c>
      <c r="AR74" s="158">
        <f>+AM74*AQ74</f>
        <v>0</v>
      </c>
      <c r="AS74" s="186"/>
      <c r="AU74" s="154"/>
      <c r="AV74" s="164"/>
      <c r="AW74" s="151"/>
      <c r="AX74" s="152"/>
      <c r="AY74" s="174">
        <f>+(AV74*AW74)</f>
        <v>0</v>
      </c>
      <c r="AZ74" s="191">
        <f>+$AZ$73*AW74</f>
        <v>0</v>
      </c>
      <c r="BA74" s="158">
        <f>+AV74*AZ74</f>
        <v>0</v>
      </c>
      <c r="BB74" s="186"/>
      <c r="BD74" s="154"/>
      <c r="BE74" s="164"/>
      <c r="BF74" s="151"/>
      <c r="BG74" s="152"/>
      <c r="BH74" s="174">
        <f>+(BE74*BF74)</f>
        <v>0</v>
      </c>
      <c r="BI74" s="191">
        <f>+$BI$73*BF74</f>
        <v>0</v>
      </c>
      <c r="BJ74" s="158">
        <f>+BE74*BI74</f>
        <v>0</v>
      </c>
      <c r="BK74" s="186"/>
      <c r="BM74" s="154"/>
      <c r="BN74" s="164"/>
      <c r="BO74" s="151"/>
      <c r="BP74" s="152"/>
      <c r="BQ74" s="174">
        <f>+(BN74*BO74)</f>
        <v>0</v>
      </c>
      <c r="BR74" s="191">
        <f>+$BR$73*BO74</f>
        <v>0</v>
      </c>
      <c r="BS74" s="158">
        <f>+BN74*BR74</f>
        <v>0</v>
      </c>
      <c r="BT74" s="186"/>
      <c r="BV74" s="154"/>
      <c r="BW74" s="164"/>
      <c r="BX74" s="151"/>
      <c r="BY74" s="152"/>
      <c r="BZ74" s="174">
        <f>+(BW74*BX74)</f>
        <v>0</v>
      </c>
      <c r="CA74" s="191">
        <f>+$CA$73*BX74</f>
        <v>0</v>
      </c>
      <c r="CB74" s="158">
        <f>+BW74*CA74</f>
        <v>0</v>
      </c>
      <c r="CC74" s="186"/>
      <c r="CE74" s="154"/>
      <c r="CF74" s="164"/>
      <c r="CG74" s="151"/>
      <c r="CH74" s="152"/>
      <c r="CI74" s="174">
        <f>+(CF74*CG74)</f>
        <v>0</v>
      </c>
      <c r="CJ74" s="191">
        <f>+$CJ$73*CG74</f>
        <v>0</v>
      </c>
      <c r="CK74" s="158">
        <f>+CF74*CJ74</f>
        <v>0</v>
      </c>
      <c r="CL74" s="186"/>
      <c r="CN74" s="154"/>
      <c r="CO74" s="164"/>
      <c r="CP74" s="151"/>
      <c r="CQ74" s="152"/>
      <c r="CR74" s="174">
        <f>+(CO74*CP74)</f>
        <v>0</v>
      </c>
      <c r="CS74" s="191">
        <f>+$CS$73*CP74</f>
        <v>0</v>
      </c>
      <c r="CT74" s="158">
        <f>+CO74*CS74</f>
        <v>0</v>
      </c>
      <c r="CU74" s="186"/>
      <c r="CW74" s="154"/>
      <c r="CX74" s="164"/>
      <c r="CY74" s="151"/>
      <c r="CZ74" s="152"/>
      <c r="DA74" s="174">
        <f>+(CX74*CY74)</f>
        <v>0</v>
      </c>
      <c r="DB74" s="191">
        <f>+$DB$73*CY74</f>
        <v>0</v>
      </c>
      <c r="DC74" s="158">
        <f>+CX74*DB74</f>
        <v>0</v>
      </c>
      <c r="DD74" s="186"/>
    </row>
    <row r="75" spans="1:108" x14ac:dyDescent="0.25">
      <c r="A75" s="153"/>
      <c r="B75" s="154"/>
      <c r="C75" s="159"/>
      <c r="D75" s="154"/>
      <c r="E75" s="155"/>
      <c r="F75" s="158">
        <f t="shared" ref="F75:F76" si="237">+(C75*D75)</f>
        <v>0</v>
      </c>
      <c r="G75" s="191">
        <f t="shared" ref="G75:G76" si="238">+$G$73*D75</f>
        <v>0</v>
      </c>
      <c r="H75" s="158">
        <f>+C75*G75</f>
        <v>0</v>
      </c>
      <c r="I75" s="186"/>
      <c r="J75" s="153"/>
      <c r="K75" s="154"/>
      <c r="L75" s="159"/>
      <c r="M75" s="154"/>
      <c r="N75" s="155"/>
      <c r="O75" s="158">
        <f t="shared" ref="O75:O76" si="239">+(L75*M75)</f>
        <v>0</v>
      </c>
      <c r="P75" s="191">
        <f t="shared" ref="P75:P76" si="240">+$P$73*M75</f>
        <v>0</v>
      </c>
      <c r="Q75" s="158">
        <f>+L75*P75</f>
        <v>0</v>
      </c>
      <c r="R75" s="186"/>
      <c r="S75" s="153"/>
      <c r="T75" s="154"/>
      <c r="U75" s="159"/>
      <c r="V75" s="154"/>
      <c r="W75" s="155"/>
      <c r="X75" s="158">
        <f t="shared" ref="X75:X76" si="241">+(U75*V75)</f>
        <v>0</v>
      </c>
      <c r="Y75" s="191">
        <f>+$Y$73*V75</f>
        <v>0</v>
      </c>
      <c r="Z75" s="158">
        <f>+U75*Y75</f>
        <v>0</v>
      </c>
      <c r="AA75" s="186"/>
      <c r="AB75" s="153"/>
      <c r="AC75" s="154"/>
      <c r="AD75" s="159"/>
      <c r="AE75" s="154"/>
      <c r="AF75" s="155"/>
      <c r="AG75" s="158">
        <f t="shared" ref="AG75:AG76" si="242">+(AD75*AE75)</f>
        <v>0</v>
      </c>
      <c r="AH75" s="191">
        <f>+$AH$73*AE75</f>
        <v>0</v>
      </c>
      <c r="AI75" s="158">
        <f>+AD75*AH75</f>
        <v>0</v>
      </c>
      <c r="AJ75" s="186"/>
      <c r="AK75" s="153"/>
      <c r="AL75" s="154"/>
      <c r="AM75" s="159"/>
      <c r="AN75" s="154"/>
      <c r="AO75" s="155"/>
      <c r="AP75" s="158">
        <f t="shared" ref="AP75:AP76" si="243">+(AM75*AN75)</f>
        <v>0</v>
      </c>
      <c r="AQ75" s="191">
        <f>+$AQ$73*AN75</f>
        <v>0</v>
      </c>
      <c r="AR75" s="158">
        <f>+AM75*AQ75</f>
        <v>0</v>
      </c>
      <c r="AS75" s="186"/>
      <c r="AT75" s="153"/>
      <c r="AU75" s="154"/>
      <c r="AV75" s="159"/>
      <c r="AW75" s="154"/>
      <c r="AX75" s="155"/>
      <c r="AY75" s="158">
        <f t="shared" ref="AY75:AY76" si="244">+(AV75*AW75)</f>
        <v>0</v>
      </c>
      <c r="AZ75" s="191">
        <f>+$AZ$73*AW75</f>
        <v>0</v>
      </c>
      <c r="BA75" s="158">
        <f>+AV75*AZ75</f>
        <v>0</v>
      </c>
      <c r="BB75" s="186"/>
      <c r="BC75" s="153"/>
      <c r="BD75" s="154"/>
      <c r="BE75" s="159"/>
      <c r="BF75" s="154"/>
      <c r="BG75" s="155"/>
      <c r="BH75" s="158">
        <f t="shared" ref="BH75:BH76" si="245">+(BE75*BF75)</f>
        <v>0</v>
      </c>
      <c r="BI75" s="191">
        <f>+$BI$73*BF75</f>
        <v>0</v>
      </c>
      <c r="BJ75" s="158">
        <f>+BE75*BI75</f>
        <v>0</v>
      </c>
      <c r="BK75" s="186"/>
      <c r="BL75" s="153"/>
      <c r="BM75" s="154"/>
      <c r="BN75" s="159"/>
      <c r="BO75" s="154"/>
      <c r="BP75" s="155"/>
      <c r="BQ75" s="158">
        <f t="shared" ref="BQ75:BQ76" si="246">+(BN75*BO75)</f>
        <v>0</v>
      </c>
      <c r="BR75" s="191">
        <f>+$BR$73*BO75</f>
        <v>0</v>
      </c>
      <c r="BS75" s="158">
        <f>+BN75*BR75</f>
        <v>0</v>
      </c>
      <c r="BT75" s="186"/>
      <c r="BU75" s="153"/>
      <c r="BV75" s="154"/>
      <c r="BW75" s="159"/>
      <c r="BX75" s="154"/>
      <c r="BY75" s="155"/>
      <c r="BZ75" s="158">
        <f t="shared" ref="BZ75:BZ76" si="247">+(BW75*BX75)</f>
        <v>0</v>
      </c>
      <c r="CA75" s="191">
        <f>+$CA$73*BX75</f>
        <v>0</v>
      </c>
      <c r="CB75" s="158">
        <f>+BW75*CA75</f>
        <v>0</v>
      </c>
      <c r="CC75" s="186"/>
      <c r="CD75" s="153"/>
      <c r="CE75" s="154"/>
      <c r="CF75" s="159"/>
      <c r="CG75" s="154"/>
      <c r="CH75" s="155"/>
      <c r="CI75" s="158">
        <f t="shared" ref="CI75:CI76" si="248">+(CF75*CG75)</f>
        <v>0</v>
      </c>
      <c r="CJ75" s="191">
        <f t="shared" ref="CJ75:CJ76" si="249">+$CJ$73*CG75</f>
        <v>0</v>
      </c>
      <c r="CK75" s="158">
        <f>+CF75*CJ75</f>
        <v>0</v>
      </c>
      <c r="CL75" s="186"/>
      <c r="CM75" s="153"/>
      <c r="CN75" s="154"/>
      <c r="CO75" s="159"/>
      <c r="CP75" s="154"/>
      <c r="CQ75" s="155"/>
      <c r="CR75" s="158">
        <f t="shared" ref="CR75:CR76" si="250">+(CO75*CP75)</f>
        <v>0</v>
      </c>
      <c r="CS75" s="191">
        <f>+$CS$73*CP75</f>
        <v>0</v>
      </c>
      <c r="CT75" s="158">
        <f>+CO75*CS75</f>
        <v>0</v>
      </c>
      <c r="CU75" s="186"/>
      <c r="CV75" s="153"/>
      <c r="CW75" s="154"/>
      <c r="CX75" s="159"/>
      <c r="CY75" s="154"/>
      <c r="CZ75" s="155"/>
      <c r="DA75" s="158">
        <f t="shared" ref="DA75:DA76" si="251">+(CX75*CY75)</f>
        <v>0</v>
      </c>
      <c r="DB75" s="191">
        <f>+$DB$73*CY75</f>
        <v>0</v>
      </c>
      <c r="DC75" s="158">
        <f>+CX75*DB75</f>
        <v>0</v>
      </c>
      <c r="DD75" s="186"/>
    </row>
    <row r="76" spans="1:108" x14ac:dyDescent="0.25">
      <c r="A76" s="153"/>
      <c r="B76" s="154"/>
      <c r="C76" s="159"/>
      <c r="D76" s="154"/>
      <c r="E76" s="155"/>
      <c r="F76" s="158">
        <f t="shared" si="237"/>
        <v>0</v>
      </c>
      <c r="G76" s="191">
        <f t="shared" si="238"/>
        <v>0</v>
      </c>
      <c r="H76" s="158">
        <f>+C76*G76</f>
        <v>0</v>
      </c>
      <c r="I76" s="186"/>
      <c r="J76" s="153"/>
      <c r="K76" s="154"/>
      <c r="L76" s="159"/>
      <c r="M76" s="154"/>
      <c r="N76" s="155"/>
      <c r="O76" s="158">
        <f t="shared" si="239"/>
        <v>0</v>
      </c>
      <c r="P76" s="191">
        <f t="shared" si="240"/>
        <v>0</v>
      </c>
      <c r="Q76" s="158">
        <f>+L76*P76</f>
        <v>0</v>
      </c>
      <c r="R76" s="186"/>
      <c r="S76" s="153"/>
      <c r="T76" s="154"/>
      <c r="U76" s="159"/>
      <c r="V76" s="154"/>
      <c r="W76" s="155"/>
      <c r="X76" s="158">
        <f t="shared" si="241"/>
        <v>0</v>
      </c>
      <c r="Y76" s="191">
        <f>+$Y$73*V76</f>
        <v>0</v>
      </c>
      <c r="Z76" s="158">
        <f>+U76*Y76</f>
        <v>0</v>
      </c>
      <c r="AA76" s="186"/>
      <c r="AB76" s="153"/>
      <c r="AC76" s="154"/>
      <c r="AD76" s="159"/>
      <c r="AE76" s="154"/>
      <c r="AF76" s="155"/>
      <c r="AG76" s="158">
        <f t="shared" si="242"/>
        <v>0</v>
      </c>
      <c r="AH76" s="191">
        <f>+$AH$73*AE76</f>
        <v>0</v>
      </c>
      <c r="AI76" s="158">
        <f>+AD76*AH76</f>
        <v>0</v>
      </c>
      <c r="AJ76" s="186"/>
      <c r="AK76" s="153"/>
      <c r="AL76" s="154"/>
      <c r="AM76" s="159"/>
      <c r="AN76" s="154"/>
      <c r="AO76" s="155"/>
      <c r="AP76" s="158">
        <f t="shared" si="243"/>
        <v>0</v>
      </c>
      <c r="AQ76" s="191">
        <f>+$AQ$73*AN76</f>
        <v>0</v>
      </c>
      <c r="AR76" s="158">
        <f>+AM76*AQ76</f>
        <v>0</v>
      </c>
      <c r="AS76" s="186"/>
      <c r="AT76" s="153"/>
      <c r="AU76" s="154"/>
      <c r="AV76" s="159"/>
      <c r="AW76" s="154"/>
      <c r="AX76" s="155"/>
      <c r="AY76" s="158">
        <f t="shared" si="244"/>
        <v>0</v>
      </c>
      <c r="AZ76" s="191">
        <f>+$AZ$73*AW76</f>
        <v>0</v>
      </c>
      <c r="BA76" s="158">
        <f>+AV76*AZ76</f>
        <v>0</v>
      </c>
      <c r="BB76" s="186"/>
      <c r="BC76" s="153"/>
      <c r="BD76" s="154"/>
      <c r="BE76" s="159"/>
      <c r="BF76" s="154"/>
      <c r="BG76" s="155"/>
      <c r="BH76" s="158">
        <f t="shared" si="245"/>
        <v>0</v>
      </c>
      <c r="BI76" s="191">
        <f>+$BI$73*BF76</f>
        <v>0</v>
      </c>
      <c r="BJ76" s="158">
        <f>+BE76*BI76</f>
        <v>0</v>
      </c>
      <c r="BK76" s="186"/>
      <c r="BL76" s="153"/>
      <c r="BM76" s="154"/>
      <c r="BN76" s="159"/>
      <c r="BO76" s="154"/>
      <c r="BP76" s="155"/>
      <c r="BQ76" s="158">
        <f t="shared" si="246"/>
        <v>0</v>
      </c>
      <c r="BR76" s="191">
        <f>+$BR$73*BO76</f>
        <v>0</v>
      </c>
      <c r="BS76" s="158">
        <f>+BN76*BR76</f>
        <v>0</v>
      </c>
      <c r="BT76" s="186"/>
      <c r="BU76" s="153"/>
      <c r="BV76" s="154"/>
      <c r="BW76" s="159"/>
      <c r="BX76" s="154"/>
      <c r="BY76" s="155"/>
      <c r="BZ76" s="158">
        <f t="shared" si="247"/>
        <v>0</v>
      </c>
      <c r="CA76" s="191">
        <f>+$CA$73*BX76</f>
        <v>0</v>
      </c>
      <c r="CB76" s="158">
        <f>+BW76*CA76</f>
        <v>0</v>
      </c>
      <c r="CC76" s="186"/>
      <c r="CD76" s="153"/>
      <c r="CE76" s="154"/>
      <c r="CF76" s="159"/>
      <c r="CG76" s="154"/>
      <c r="CH76" s="155"/>
      <c r="CI76" s="158">
        <f t="shared" si="248"/>
        <v>0</v>
      </c>
      <c r="CJ76" s="191">
        <f t="shared" si="249"/>
        <v>0</v>
      </c>
      <c r="CK76" s="158">
        <f>+CF76*CJ76</f>
        <v>0</v>
      </c>
      <c r="CL76" s="186"/>
      <c r="CM76" s="153"/>
      <c r="CN76" s="154"/>
      <c r="CO76" s="159"/>
      <c r="CP76" s="154"/>
      <c r="CQ76" s="155"/>
      <c r="CR76" s="158">
        <f t="shared" si="250"/>
        <v>0</v>
      </c>
      <c r="CS76" s="191">
        <f>+$CS$73*CP76</f>
        <v>0</v>
      </c>
      <c r="CT76" s="158">
        <f>+CO76*CS76</f>
        <v>0</v>
      </c>
      <c r="CU76" s="186"/>
      <c r="CV76" s="153"/>
      <c r="CW76" s="154"/>
      <c r="CX76" s="159"/>
      <c r="CY76" s="154"/>
      <c r="CZ76" s="155"/>
      <c r="DA76" s="158">
        <f t="shared" si="251"/>
        <v>0</v>
      </c>
      <c r="DB76" s="191">
        <f>+$DB$73*CY76</f>
        <v>0</v>
      </c>
      <c r="DC76" s="158">
        <f>+CX76*DB76</f>
        <v>0</v>
      </c>
      <c r="DD76" s="186"/>
    </row>
    <row r="77" spans="1:108" x14ac:dyDescent="0.25">
      <c r="A77" s="153"/>
      <c r="B77" s="156"/>
      <c r="C77" s="156"/>
      <c r="D77" s="156"/>
      <c r="E77" s="157"/>
      <c r="F77" s="177">
        <f>SUM(F74:F76)</f>
        <v>0</v>
      </c>
      <c r="G77" s="170"/>
      <c r="H77" s="159">
        <f>SUM(H74:H76)</f>
        <v>0</v>
      </c>
      <c r="I77" s="186"/>
      <c r="J77" s="153"/>
      <c r="K77" s="156"/>
      <c r="L77" s="156"/>
      <c r="M77" s="156"/>
      <c r="N77" s="157"/>
      <c r="O77" s="177">
        <f>SUM(O74:O76)</f>
        <v>0</v>
      </c>
      <c r="P77" s="170"/>
      <c r="Q77" s="159">
        <f>SUM(Q74:Q76)</f>
        <v>0</v>
      </c>
      <c r="R77" s="186"/>
      <c r="S77" s="153"/>
      <c r="T77" s="156"/>
      <c r="U77" s="156"/>
      <c r="V77" s="156"/>
      <c r="W77" s="157"/>
      <c r="X77" s="177">
        <f>SUM(X74:X76)</f>
        <v>0</v>
      </c>
      <c r="Y77" s="170"/>
      <c r="Z77" s="159">
        <f>SUM(Z74:Z76)</f>
        <v>0</v>
      </c>
      <c r="AA77" s="186"/>
      <c r="AB77" s="153"/>
      <c r="AC77" s="156"/>
      <c r="AD77" s="156"/>
      <c r="AE77" s="156"/>
      <c r="AF77" s="157"/>
      <c r="AG77" s="177">
        <f>SUM(AG74:AG76)</f>
        <v>0</v>
      </c>
      <c r="AH77" s="170"/>
      <c r="AI77" s="159">
        <f>SUM(AI74:AI76)</f>
        <v>0</v>
      </c>
      <c r="AJ77" s="186"/>
      <c r="AK77" s="153"/>
      <c r="AL77" s="156"/>
      <c r="AM77" s="156"/>
      <c r="AN77" s="156"/>
      <c r="AO77" s="157"/>
      <c r="AP77" s="177">
        <f>SUM(AP74:AP76)</f>
        <v>0</v>
      </c>
      <c r="AQ77" s="170"/>
      <c r="AR77" s="159">
        <f>SUM(AR74:AR76)</f>
        <v>0</v>
      </c>
      <c r="AS77" s="186"/>
      <c r="AT77" s="153"/>
      <c r="AU77" s="156"/>
      <c r="AV77" s="156"/>
      <c r="AW77" s="156"/>
      <c r="AX77" s="157"/>
      <c r="AY77" s="177">
        <f>SUM(AY74:AY76)</f>
        <v>0</v>
      </c>
      <c r="AZ77" s="170"/>
      <c r="BA77" s="159">
        <f>SUM(BA74:BA76)</f>
        <v>0</v>
      </c>
      <c r="BB77" s="186"/>
      <c r="BC77" s="153"/>
      <c r="BD77" s="156"/>
      <c r="BE77" s="156"/>
      <c r="BF77" s="156"/>
      <c r="BG77" s="157"/>
      <c r="BH77" s="177">
        <f>SUM(BH74:BH76)</f>
        <v>0</v>
      </c>
      <c r="BI77" s="170"/>
      <c r="BJ77" s="159">
        <f>SUM(BJ74:BJ76)</f>
        <v>0</v>
      </c>
      <c r="BK77" s="186"/>
      <c r="BL77" s="153"/>
      <c r="BM77" s="156"/>
      <c r="BN77" s="156"/>
      <c r="BO77" s="156"/>
      <c r="BP77" s="157"/>
      <c r="BQ77" s="177">
        <f>SUM(BQ74:BQ76)</f>
        <v>0</v>
      </c>
      <c r="BR77" s="170"/>
      <c r="BS77" s="159">
        <f>SUM(BS74:BS76)</f>
        <v>0</v>
      </c>
      <c r="BT77" s="186"/>
      <c r="BU77" s="153"/>
      <c r="BV77" s="156"/>
      <c r="BW77" s="156"/>
      <c r="BX77" s="156"/>
      <c r="BY77" s="157"/>
      <c r="BZ77" s="177">
        <f>SUM(BZ74:BZ76)</f>
        <v>0</v>
      </c>
      <c r="CA77" s="170"/>
      <c r="CB77" s="159">
        <f>SUM(CB74:CB76)</f>
        <v>0</v>
      </c>
      <c r="CC77" s="186"/>
      <c r="CD77" s="153"/>
      <c r="CE77" s="156"/>
      <c r="CF77" s="156"/>
      <c r="CG77" s="156"/>
      <c r="CH77" s="157"/>
      <c r="CI77" s="177">
        <f>SUM(CI74:CI76)</f>
        <v>0</v>
      </c>
      <c r="CJ77" s="170"/>
      <c r="CK77" s="159">
        <f>SUM(CK74:CK76)</f>
        <v>0</v>
      </c>
      <c r="CL77" s="186"/>
      <c r="CM77" s="153"/>
      <c r="CN77" s="156"/>
      <c r="CO77" s="156"/>
      <c r="CP77" s="156"/>
      <c r="CQ77" s="157"/>
      <c r="CR77" s="177">
        <f>SUM(CR74:CR76)</f>
        <v>0</v>
      </c>
      <c r="CS77" s="170"/>
      <c r="CT77" s="159">
        <f>SUM(CT74:CT76)</f>
        <v>0</v>
      </c>
      <c r="CU77" s="186"/>
      <c r="CV77" s="153"/>
      <c r="CW77" s="156"/>
      <c r="CX77" s="156"/>
      <c r="CY77" s="156"/>
      <c r="CZ77" s="157"/>
      <c r="DA77" s="177">
        <f>SUM(DA74:DA76)</f>
        <v>0</v>
      </c>
      <c r="DB77" s="170"/>
      <c r="DC77" s="159">
        <f>SUM(DC74:DC76)</f>
        <v>0</v>
      </c>
      <c r="DD77" s="186"/>
    </row>
  </sheetData>
  <pageMargins left="0.39370078740157483" right="0.59055118110236227" top="0.70866141732283472" bottom="0.39370078740157483" header="0.19685039370078741" footer="0.19685039370078741"/>
  <pageSetup paperSize="9" scale="26" fitToWidth="3" orientation="landscape" r:id="rId1"/>
  <headerFooter>
    <oddHeader>&amp;L&amp;G&amp;R&amp;G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B72"/>
  <sheetViews>
    <sheetView zoomScale="75" zoomScaleNormal="75" workbookViewId="0"/>
  </sheetViews>
  <sheetFormatPr baseColWidth="10" defaultColWidth="15.7109375" defaultRowHeight="15" x14ac:dyDescent="0.25"/>
  <cols>
    <col min="1" max="1" width="13" style="136" bestFit="1" customWidth="1"/>
    <col min="2" max="2" width="31.140625" style="123" customWidth="1"/>
    <col min="3" max="3" width="14.5703125" style="137" bestFit="1" customWidth="1"/>
    <col min="4" max="4" width="8.7109375" style="48" customWidth="1"/>
    <col min="5" max="6" width="15.7109375" style="38" customWidth="1"/>
    <col min="7" max="7" width="15.7109375" style="54" customWidth="1"/>
    <col min="8" max="8" width="10.5703125" style="54" customWidth="1"/>
    <col min="9" max="10" width="15.7109375" style="120" customWidth="1"/>
    <col min="11" max="11" width="7.7109375" style="120" customWidth="1"/>
    <col min="12" max="12" width="13" style="123" bestFit="1" customWidth="1"/>
    <col min="13" max="13" width="31.140625" style="123" customWidth="1"/>
    <col min="14" max="14" width="14.5703125" style="123" bestFit="1" customWidth="1"/>
    <col min="15" max="15" width="8.7109375" style="123" customWidth="1"/>
    <col min="16" max="18" width="15.7109375" style="123" customWidth="1"/>
    <col min="19" max="19" width="10.5703125" style="123" customWidth="1"/>
    <col min="20" max="21" width="15.7109375" style="123" customWidth="1"/>
    <col min="22" max="22" width="7.7109375" style="120" customWidth="1"/>
    <col min="23" max="23" width="13" style="123" bestFit="1" customWidth="1"/>
    <col min="24" max="24" width="31.140625" style="123" customWidth="1"/>
    <col min="25" max="25" width="14.5703125" style="123" bestFit="1" customWidth="1"/>
    <col min="26" max="26" width="8.7109375" style="123" customWidth="1"/>
    <col min="27" max="29" width="15.7109375" style="123" customWidth="1"/>
    <col min="30" max="30" width="10.5703125" style="123" customWidth="1"/>
    <col min="31" max="32" width="15.7109375" style="123" customWidth="1"/>
    <col min="33" max="33" width="7.7109375" style="120" customWidth="1"/>
    <col min="34" max="34" width="13" style="123" bestFit="1" customWidth="1"/>
    <col min="35" max="35" width="31.140625" style="123" customWidth="1"/>
    <col min="36" max="36" width="14.5703125" style="123" bestFit="1" customWidth="1"/>
    <col min="37" max="37" width="8.7109375" style="123" customWidth="1"/>
    <col min="38" max="40" width="15.7109375" style="123" customWidth="1"/>
    <col min="41" max="41" width="10.5703125" style="123" customWidth="1"/>
    <col min="42" max="43" width="15.7109375" style="123" customWidth="1"/>
    <col min="44" max="44" width="7.7109375" style="120" customWidth="1"/>
    <col min="45" max="45" width="13" style="123" bestFit="1" customWidth="1"/>
    <col min="46" max="46" width="31.140625" style="123" customWidth="1"/>
    <col min="47" max="47" width="14.5703125" style="123" bestFit="1" customWidth="1"/>
    <col min="48" max="48" width="8.7109375" style="123" customWidth="1"/>
    <col min="49" max="49" width="15.7109375" style="123" customWidth="1"/>
    <col min="50" max="51" width="15.7109375" style="119" customWidth="1"/>
    <col min="52" max="52" width="10.5703125" style="119" customWidth="1"/>
    <col min="53" max="54" width="15.7109375" style="119" customWidth="1"/>
    <col min="55" max="55" width="7.7109375" style="120" customWidth="1"/>
    <col min="56" max="56" width="13" style="123" bestFit="1" customWidth="1"/>
    <col min="57" max="57" width="31.140625" style="123" customWidth="1"/>
    <col min="58" max="58" width="14.5703125" style="123" bestFit="1" customWidth="1"/>
    <col min="59" max="59" width="8.7109375" style="123" customWidth="1"/>
    <col min="60" max="62" width="15.7109375" style="123" customWidth="1"/>
    <col min="63" max="63" width="10.5703125" style="123" customWidth="1"/>
    <col min="64" max="65" width="15.7109375" style="123" customWidth="1"/>
    <col min="66" max="66" width="7.7109375" style="120" customWidth="1"/>
    <col min="67" max="67" width="13" style="123" bestFit="1" customWidth="1"/>
    <col min="68" max="68" width="31.140625" style="123" customWidth="1"/>
    <col min="69" max="69" width="14.5703125" style="123" bestFit="1" customWidth="1"/>
    <col min="70" max="70" width="8.7109375" style="123" customWidth="1"/>
    <col min="71" max="73" width="15.7109375" style="123" customWidth="1"/>
    <col min="74" max="74" width="10.5703125" style="123" customWidth="1"/>
    <col min="75" max="76" width="15.7109375" style="123" customWidth="1"/>
    <col min="77" max="77" width="7.7109375" style="120" customWidth="1"/>
    <col min="78" max="78" width="13" style="123" bestFit="1" customWidth="1"/>
    <col min="79" max="79" width="31.140625" style="123" customWidth="1"/>
    <col min="80" max="80" width="14.5703125" style="123" bestFit="1" customWidth="1"/>
    <col min="81" max="81" width="8.7109375" style="123" customWidth="1"/>
    <col min="82" max="84" width="15.7109375" style="123" customWidth="1"/>
    <col min="85" max="85" width="10.5703125" style="123" customWidth="1"/>
    <col min="86" max="87" width="15.7109375" style="123" customWidth="1"/>
    <col min="88" max="88" width="7.7109375" style="120" customWidth="1"/>
    <col min="89" max="89" width="13" style="123" bestFit="1" customWidth="1"/>
    <col min="90" max="90" width="31.140625" style="123" customWidth="1"/>
    <col min="91" max="91" width="14.5703125" style="123" bestFit="1" customWidth="1"/>
    <col min="92" max="92" width="8.7109375" style="123" customWidth="1"/>
    <col min="93" max="95" width="15.7109375" style="123" customWidth="1"/>
    <col min="96" max="96" width="10.5703125" style="123" customWidth="1"/>
    <col min="97" max="98" width="15.7109375" style="123" customWidth="1"/>
    <col min="99" max="99" width="7.7109375" style="120" customWidth="1"/>
    <col min="100" max="100" width="13" style="123" bestFit="1" customWidth="1"/>
    <col min="101" max="101" width="31.140625" style="123" customWidth="1"/>
    <col min="102" max="102" width="14.5703125" style="123" bestFit="1" customWidth="1"/>
    <col min="103" max="103" width="8.7109375" style="123" customWidth="1"/>
    <col min="104" max="106" width="15.7109375" style="123" customWidth="1"/>
    <col min="107" max="107" width="10.5703125" style="123" customWidth="1"/>
    <col min="108" max="109" width="15.7109375" style="123" customWidth="1"/>
    <col min="110" max="110" width="7.7109375" style="120" customWidth="1"/>
    <col min="111" max="111" width="13" style="123" bestFit="1" customWidth="1"/>
    <col min="112" max="112" width="31.140625" style="123" customWidth="1"/>
    <col min="113" max="113" width="14.5703125" style="123" bestFit="1" customWidth="1"/>
    <col min="114" max="114" width="8.7109375" style="123" customWidth="1"/>
    <col min="115" max="117" width="15.7109375" style="123" customWidth="1"/>
    <col min="118" max="118" width="10.5703125" style="123" customWidth="1"/>
    <col min="119" max="120" width="15.7109375" style="123" customWidth="1"/>
    <col min="121" max="121" width="7.7109375" style="120" customWidth="1"/>
    <col min="122" max="122" width="13" style="123" bestFit="1" customWidth="1"/>
    <col min="123" max="123" width="31.140625" style="123" customWidth="1"/>
    <col min="124" max="124" width="14.5703125" style="123" bestFit="1" customWidth="1"/>
    <col min="125" max="125" width="8.7109375" style="123" customWidth="1"/>
    <col min="126" max="128" width="15.7109375" style="123" customWidth="1"/>
    <col min="129" max="129" width="10.5703125" style="123" customWidth="1"/>
    <col min="130" max="131" width="15.7109375" style="123" customWidth="1"/>
    <col min="132" max="16384" width="15.7109375" style="123"/>
  </cols>
  <sheetData>
    <row r="1" spans="1:131" ht="15.75" thickBot="1" x14ac:dyDescent="0.3">
      <c r="A1" s="364" t="s">
        <v>145</v>
      </c>
      <c r="B1" s="356"/>
      <c r="C1" s="357"/>
      <c r="D1" s="358"/>
      <c r="E1" s="359"/>
      <c r="F1" s="359"/>
      <c r="G1" s="360"/>
      <c r="H1" s="360"/>
      <c r="I1" s="361"/>
      <c r="J1" s="361"/>
      <c r="K1" s="361"/>
      <c r="L1" s="364" t="s">
        <v>147</v>
      </c>
      <c r="M1" s="356"/>
      <c r="N1" s="357"/>
      <c r="O1" s="358"/>
      <c r="P1" s="359"/>
      <c r="Q1" s="359"/>
      <c r="R1" s="360"/>
      <c r="S1" s="360"/>
      <c r="T1" s="361"/>
      <c r="U1" s="361"/>
      <c r="V1" s="361"/>
      <c r="W1" s="364" t="s">
        <v>150</v>
      </c>
      <c r="X1" s="356"/>
      <c r="Y1" s="357"/>
      <c r="Z1" s="358"/>
      <c r="AA1" s="359"/>
      <c r="AB1" s="359"/>
      <c r="AC1" s="360"/>
      <c r="AD1" s="360"/>
      <c r="AE1" s="361"/>
      <c r="AF1" s="361"/>
      <c r="AG1" s="361"/>
      <c r="AH1" s="364" t="s">
        <v>151</v>
      </c>
      <c r="AI1" s="356"/>
      <c r="AJ1" s="357"/>
      <c r="AK1" s="358"/>
      <c r="AL1" s="359"/>
      <c r="AM1" s="359"/>
      <c r="AN1" s="360"/>
      <c r="AO1" s="360"/>
      <c r="AP1" s="361"/>
      <c r="AQ1" s="361"/>
      <c r="AR1" s="361"/>
      <c r="AS1" s="364" t="s">
        <v>153</v>
      </c>
      <c r="AT1" s="356"/>
      <c r="AU1" s="357"/>
      <c r="AV1" s="358"/>
      <c r="AW1" s="359"/>
      <c r="AX1" s="359"/>
      <c r="AY1" s="360"/>
      <c r="AZ1" s="360"/>
      <c r="BA1" s="361"/>
      <c r="BB1" s="361"/>
      <c r="BC1" s="361"/>
      <c r="BD1" s="364" t="s">
        <v>155</v>
      </c>
      <c r="BE1" s="356"/>
      <c r="BF1" s="357"/>
      <c r="BG1" s="358"/>
      <c r="BH1" s="359"/>
      <c r="BI1" s="359"/>
      <c r="BJ1" s="360"/>
      <c r="BK1" s="360"/>
      <c r="BL1" s="361"/>
      <c r="BM1" s="361"/>
      <c r="BN1" s="361"/>
      <c r="BO1" s="364" t="s">
        <v>157</v>
      </c>
      <c r="BP1" s="356"/>
      <c r="BQ1" s="357"/>
      <c r="BR1" s="358"/>
      <c r="BS1" s="359"/>
      <c r="BT1" s="359"/>
      <c r="BU1" s="360"/>
      <c r="BV1" s="360"/>
      <c r="BW1" s="361"/>
      <c r="BX1" s="361"/>
      <c r="BY1" s="361"/>
      <c r="BZ1" s="364" t="s">
        <v>159</v>
      </c>
      <c r="CA1" s="356"/>
      <c r="CB1" s="357"/>
      <c r="CC1" s="358"/>
      <c r="CD1" s="359"/>
      <c r="CE1" s="359"/>
      <c r="CF1" s="360"/>
      <c r="CG1" s="360"/>
      <c r="CH1" s="361"/>
      <c r="CI1" s="361"/>
      <c r="CJ1" s="361"/>
      <c r="CK1" s="364" t="s">
        <v>161</v>
      </c>
      <c r="CL1" s="356"/>
      <c r="CM1" s="357"/>
      <c r="CN1" s="358"/>
      <c r="CO1" s="359"/>
      <c r="CP1" s="359"/>
      <c r="CQ1" s="360"/>
      <c r="CR1" s="360"/>
      <c r="CS1" s="361"/>
      <c r="CT1" s="361"/>
      <c r="CU1" s="361"/>
      <c r="CV1" s="364" t="s">
        <v>163</v>
      </c>
      <c r="CW1" s="356"/>
      <c r="CX1" s="357"/>
      <c r="CY1" s="358"/>
      <c r="CZ1" s="359"/>
      <c r="DA1" s="359"/>
      <c r="DB1" s="360"/>
      <c r="DC1" s="360"/>
      <c r="DD1" s="361"/>
      <c r="DE1" s="361"/>
      <c r="DF1" s="361"/>
      <c r="DG1" s="364" t="s">
        <v>165</v>
      </c>
      <c r="DH1" s="356"/>
      <c r="DI1" s="357"/>
      <c r="DJ1" s="358"/>
      <c r="DK1" s="359"/>
      <c r="DL1" s="359"/>
      <c r="DM1" s="360"/>
      <c r="DN1" s="360"/>
      <c r="DO1" s="361"/>
      <c r="DP1" s="361"/>
      <c r="DQ1" s="361"/>
      <c r="DR1" s="364" t="s">
        <v>167</v>
      </c>
      <c r="DS1" s="356"/>
      <c r="DT1" s="357"/>
      <c r="DU1" s="358"/>
      <c r="DV1" s="359"/>
      <c r="DW1" s="359"/>
      <c r="DX1" s="360"/>
      <c r="DY1" s="360"/>
      <c r="DZ1" s="361"/>
      <c r="EA1" s="361"/>
    </row>
    <row r="2" spans="1:131" s="45" customFormat="1" ht="32.25" customHeight="1" thickBot="1" x14ac:dyDescent="0.3">
      <c r="A2" s="413" t="s">
        <v>141</v>
      </c>
      <c r="B2" s="414" t="s">
        <v>72</v>
      </c>
      <c r="C2" s="415" t="s">
        <v>73</v>
      </c>
      <c r="D2" s="416" t="s">
        <v>66</v>
      </c>
      <c r="E2" s="417" t="s">
        <v>74</v>
      </c>
      <c r="F2" s="417" t="s">
        <v>98</v>
      </c>
      <c r="G2" s="417" t="s">
        <v>142</v>
      </c>
      <c r="H2" s="417" t="s">
        <v>100</v>
      </c>
      <c r="I2" s="417" t="s">
        <v>59</v>
      </c>
      <c r="J2" s="418" t="s">
        <v>99</v>
      </c>
      <c r="K2" s="362"/>
      <c r="L2" s="421" t="s">
        <v>141</v>
      </c>
      <c r="M2" s="61" t="s">
        <v>72</v>
      </c>
      <c r="N2" s="58" t="s">
        <v>73</v>
      </c>
      <c r="O2" s="59" t="s">
        <v>66</v>
      </c>
      <c r="P2" s="60" t="s">
        <v>74</v>
      </c>
      <c r="Q2" s="60" t="s">
        <v>49</v>
      </c>
      <c r="R2" s="60" t="s">
        <v>75</v>
      </c>
      <c r="S2" s="60" t="s">
        <v>100</v>
      </c>
      <c r="T2" s="60" t="s">
        <v>59</v>
      </c>
      <c r="U2" s="422" t="s">
        <v>99</v>
      </c>
      <c r="V2" s="362"/>
      <c r="W2" s="421" t="s">
        <v>141</v>
      </c>
      <c r="X2" s="61" t="s">
        <v>72</v>
      </c>
      <c r="Y2" s="58" t="s">
        <v>73</v>
      </c>
      <c r="Z2" s="59" t="s">
        <v>66</v>
      </c>
      <c r="AA2" s="60" t="s">
        <v>74</v>
      </c>
      <c r="AB2" s="60" t="s">
        <v>49</v>
      </c>
      <c r="AC2" s="60" t="s">
        <v>75</v>
      </c>
      <c r="AD2" s="60" t="s">
        <v>100</v>
      </c>
      <c r="AE2" s="60" t="s">
        <v>59</v>
      </c>
      <c r="AF2" s="422" t="s">
        <v>99</v>
      </c>
      <c r="AG2" s="362"/>
      <c r="AH2" s="421" t="s">
        <v>141</v>
      </c>
      <c r="AI2" s="61" t="s">
        <v>72</v>
      </c>
      <c r="AJ2" s="58" t="s">
        <v>73</v>
      </c>
      <c r="AK2" s="59" t="s">
        <v>66</v>
      </c>
      <c r="AL2" s="60" t="s">
        <v>74</v>
      </c>
      <c r="AM2" s="60" t="s">
        <v>49</v>
      </c>
      <c r="AN2" s="60" t="s">
        <v>75</v>
      </c>
      <c r="AO2" s="60" t="s">
        <v>100</v>
      </c>
      <c r="AP2" s="60" t="s">
        <v>59</v>
      </c>
      <c r="AQ2" s="422" t="s">
        <v>99</v>
      </c>
      <c r="AR2" s="362"/>
      <c r="AS2" s="421" t="s">
        <v>141</v>
      </c>
      <c r="AT2" s="61" t="s">
        <v>72</v>
      </c>
      <c r="AU2" s="58" t="s">
        <v>73</v>
      </c>
      <c r="AV2" s="59" t="s">
        <v>66</v>
      </c>
      <c r="AW2" s="60" t="s">
        <v>74</v>
      </c>
      <c r="AX2" s="60" t="s">
        <v>49</v>
      </c>
      <c r="AY2" s="60" t="s">
        <v>75</v>
      </c>
      <c r="AZ2" s="60" t="s">
        <v>100</v>
      </c>
      <c r="BA2" s="60" t="s">
        <v>59</v>
      </c>
      <c r="BB2" s="422" t="s">
        <v>99</v>
      </c>
      <c r="BC2" s="362"/>
      <c r="BD2" s="421" t="s">
        <v>141</v>
      </c>
      <c r="BE2" s="61" t="s">
        <v>72</v>
      </c>
      <c r="BF2" s="58" t="s">
        <v>73</v>
      </c>
      <c r="BG2" s="59" t="s">
        <v>66</v>
      </c>
      <c r="BH2" s="60" t="s">
        <v>74</v>
      </c>
      <c r="BI2" s="60" t="s">
        <v>49</v>
      </c>
      <c r="BJ2" s="60" t="s">
        <v>75</v>
      </c>
      <c r="BK2" s="60" t="s">
        <v>100</v>
      </c>
      <c r="BL2" s="60" t="s">
        <v>59</v>
      </c>
      <c r="BM2" s="422" t="s">
        <v>99</v>
      </c>
      <c r="BN2" s="362"/>
      <c r="BO2" s="421" t="s">
        <v>141</v>
      </c>
      <c r="BP2" s="61" t="s">
        <v>72</v>
      </c>
      <c r="BQ2" s="58" t="s">
        <v>73</v>
      </c>
      <c r="BR2" s="59" t="s">
        <v>66</v>
      </c>
      <c r="BS2" s="60" t="s">
        <v>74</v>
      </c>
      <c r="BT2" s="60" t="s">
        <v>49</v>
      </c>
      <c r="BU2" s="60" t="s">
        <v>75</v>
      </c>
      <c r="BV2" s="60" t="s">
        <v>100</v>
      </c>
      <c r="BW2" s="60" t="s">
        <v>59</v>
      </c>
      <c r="BX2" s="422" t="s">
        <v>99</v>
      </c>
      <c r="BY2" s="362"/>
      <c r="BZ2" s="421" t="s">
        <v>141</v>
      </c>
      <c r="CA2" s="61" t="s">
        <v>72</v>
      </c>
      <c r="CB2" s="58" t="s">
        <v>73</v>
      </c>
      <c r="CC2" s="59" t="s">
        <v>66</v>
      </c>
      <c r="CD2" s="60" t="s">
        <v>74</v>
      </c>
      <c r="CE2" s="60" t="s">
        <v>49</v>
      </c>
      <c r="CF2" s="60" t="s">
        <v>75</v>
      </c>
      <c r="CG2" s="60" t="s">
        <v>100</v>
      </c>
      <c r="CH2" s="60" t="s">
        <v>59</v>
      </c>
      <c r="CI2" s="422" t="s">
        <v>99</v>
      </c>
      <c r="CJ2" s="362"/>
      <c r="CK2" s="421" t="s">
        <v>141</v>
      </c>
      <c r="CL2" s="61" t="s">
        <v>72</v>
      </c>
      <c r="CM2" s="58" t="s">
        <v>73</v>
      </c>
      <c r="CN2" s="59" t="s">
        <v>66</v>
      </c>
      <c r="CO2" s="60" t="s">
        <v>74</v>
      </c>
      <c r="CP2" s="60" t="s">
        <v>49</v>
      </c>
      <c r="CQ2" s="60" t="s">
        <v>75</v>
      </c>
      <c r="CR2" s="60" t="s">
        <v>100</v>
      </c>
      <c r="CS2" s="60" t="s">
        <v>59</v>
      </c>
      <c r="CT2" s="422" t="s">
        <v>99</v>
      </c>
      <c r="CU2" s="362"/>
      <c r="CV2" s="421" t="s">
        <v>141</v>
      </c>
      <c r="CW2" s="61" t="s">
        <v>72</v>
      </c>
      <c r="CX2" s="58" t="s">
        <v>73</v>
      </c>
      <c r="CY2" s="59" t="s">
        <v>66</v>
      </c>
      <c r="CZ2" s="60" t="s">
        <v>74</v>
      </c>
      <c r="DA2" s="60" t="s">
        <v>49</v>
      </c>
      <c r="DB2" s="60" t="s">
        <v>75</v>
      </c>
      <c r="DC2" s="60" t="s">
        <v>100</v>
      </c>
      <c r="DD2" s="60" t="s">
        <v>59</v>
      </c>
      <c r="DE2" s="422" t="s">
        <v>99</v>
      </c>
      <c r="DF2" s="362"/>
      <c r="DG2" s="421" t="s">
        <v>141</v>
      </c>
      <c r="DH2" s="61" t="s">
        <v>72</v>
      </c>
      <c r="DI2" s="58" t="s">
        <v>73</v>
      </c>
      <c r="DJ2" s="59" t="s">
        <v>66</v>
      </c>
      <c r="DK2" s="60" t="s">
        <v>74</v>
      </c>
      <c r="DL2" s="60" t="s">
        <v>49</v>
      </c>
      <c r="DM2" s="60" t="s">
        <v>75</v>
      </c>
      <c r="DN2" s="60" t="s">
        <v>100</v>
      </c>
      <c r="DO2" s="60" t="s">
        <v>59</v>
      </c>
      <c r="DP2" s="422" t="s">
        <v>99</v>
      </c>
      <c r="DQ2" s="362"/>
      <c r="DR2" s="421" t="s">
        <v>141</v>
      </c>
      <c r="DS2" s="61" t="s">
        <v>72</v>
      </c>
      <c r="DT2" s="58" t="s">
        <v>73</v>
      </c>
      <c r="DU2" s="59" t="s">
        <v>66</v>
      </c>
      <c r="DV2" s="60" t="s">
        <v>74</v>
      </c>
      <c r="DW2" s="60" t="s">
        <v>49</v>
      </c>
      <c r="DX2" s="60" t="s">
        <v>75</v>
      </c>
      <c r="DY2" s="60" t="s">
        <v>100</v>
      </c>
      <c r="DZ2" s="60" t="s">
        <v>59</v>
      </c>
      <c r="EA2" s="422" t="s">
        <v>99</v>
      </c>
    </row>
    <row r="3" spans="1:131" x14ac:dyDescent="0.25">
      <c r="A3" s="378"/>
      <c r="B3" s="379"/>
      <c r="C3" s="380"/>
      <c r="D3" s="381"/>
      <c r="E3" s="382"/>
      <c r="F3" s="383">
        <f t="shared" ref="F3:F8" si="0">+D3*E3</f>
        <v>0</v>
      </c>
      <c r="G3" s="384">
        <f>+SUM(F3:F8)</f>
        <v>0</v>
      </c>
      <c r="H3" s="385">
        <v>1</v>
      </c>
      <c r="I3" s="386">
        <f>IF(H3=1,G3,0)</f>
        <v>0</v>
      </c>
      <c r="J3" s="387">
        <f>IF(H3=2,G3,0)</f>
        <v>0</v>
      </c>
      <c r="K3" s="363"/>
      <c r="L3" s="378"/>
      <c r="M3" s="379"/>
      <c r="N3" s="380"/>
      <c r="O3" s="381"/>
      <c r="P3" s="382"/>
      <c r="Q3" s="383">
        <f>+O3*P3</f>
        <v>0</v>
      </c>
      <c r="R3" s="384">
        <f>+SUM(Q3:Q8)</f>
        <v>0</v>
      </c>
      <c r="S3" s="385">
        <v>1</v>
      </c>
      <c r="T3" s="386">
        <f>IF(S3=1,R3,0)</f>
        <v>0</v>
      </c>
      <c r="U3" s="387">
        <f>IF(S3=2,R3,0)</f>
        <v>0</v>
      </c>
      <c r="V3" s="363"/>
      <c r="W3" s="378"/>
      <c r="X3" s="379"/>
      <c r="Y3" s="380"/>
      <c r="Z3" s="381"/>
      <c r="AA3" s="382"/>
      <c r="AB3" s="383">
        <f>+Z3*AA3</f>
        <v>0</v>
      </c>
      <c r="AC3" s="384">
        <f>+SUM(AB3:AB8)</f>
        <v>0</v>
      </c>
      <c r="AD3" s="385">
        <v>1</v>
      </c>
      <c r="AE3" s="386">
        <f>IF(AD3=1,AC3,0)</f>
        <v>0</v>
      </c>
      <c r="AF3" s="387">
        <f>IF(AD3=2,AC3,0)</f>
        <v>0</v>
      </c>
      <c r="AG3" s="363"/>
      <c r="AH3" s="378"/>
      <c r="AI3" s="441"/>
      <c r="AJ3" s="380"/>
      <c r="AK3" s="381"/>
      <c r="AL3" s="382"/>
      <c r="AM3" s="442">
        <f>+AK3*AL3</f>
        <v>0</v>
      </c>
      <c r="AN3" s="384">
        <f>+SUM(AM3:AM8)</f>
        <v>0</v>
      </c>
      <c r="AO3" s="385">
        <v>1</v>
      </c>
      <c r="AP3" s="443">
        <f>IF(AO3=1,AN3,0)</f>
        <v>0</v>
      </c>
      <c r="AQ3" s="444">
        <f>IF(AO3=2,AN3,0)</f>
        <v>0</v>
      </c>
      <c r="AR3" s="363"/>
      <c r="AS3" s="378"/>
      <c r="AT3" s="441"/>
      <c r="AU3" s="380"/>
      <c r="AV3" s="381"/>
      <c r="AW3" s="382"/>
      <c r="AX3" s="455">
        <f>+AV3*AW3</f>
        <v>0</v>
      </c>
      <c r="AY3" s="456">
        <f>+SUM(AX3:AX8)</f>
        <v>0</v>
      </c>
      <c r="AZ3" s="457">
        <v>1</v>
      </c>
      <c r="BA3" s="458">
        <f>IF(AZ3=1,AY3,0)</f>
        <v>0</v>
      </c>
      <c r="BB3" s="459">
        <f>IF(AZ3=2,AY3,0)</f>
        <v>0</v>
      </c>
      <c r="BC3" s="363"/>
      <c r="BD3" s="378"/>
      <c r="BE3" s="441"/>
      <c r="BF3" s="380"/>
      <c r="BG3" s="381"/>
      <c r="BH3" s="382"/>
      <c r="BI3" s="455">
        <f>+BG3*BH3</f>
        <v>0</v>
      </c>
      <c r="BJ3" s="456">
        <f>+SUM(BI3:BI8)</f>
        <v>0</v>
      </c>
      <c r="BK3" s="457">
        <v>1</v>
      </c>
      <c r="BL3" s="458">
        <f>IF(BK3=1,BJ3,0)</f>
        <v>0</v>
      </c>
      <c r="BM3" s="459">
        <f>IF(BK3=2,BJ3,0)</f>
        <v>0</v>
      </c>
      <c r="BN3" s="363"/>
      <c r="BO3" s="378"/>
      <c r="BP3" s="441"/>
      <c r="BQ3" s="380"/>
      <c r="BR3" s="381"/>
      <c r="BS3" s="382"/>
      <c r="BT3" s="455">
        <f>+BR3*BS3</f>
        <v>0</v>
      </c>
      <c r="BU3" s="456">
        <f>+SUM(BT3:BT8)</f>
        <v>0</v>
      </c>
      <c r="BV3" s="457">
        <v>1</v>
      </c>
      <c r="BW3" s="458">
        <f>IF(BV3=1,BU3,0)</f>
        <v>0</v>
      </c>
      <c r="BX3" s="459">
        <f>IF(BV3=2,BU3,0)</f>
        <v>0</v>
      </c>
      <c r="BY3" s="363"/>
      <c r="BZ3" s="378"/>
      <c r="CA3" s="441"/>
      <c r="CB3" s="380"/>
      <c r="CC3" s="381"/>
      <c r="CD3" s="382"/>
      <c r="CE3" s="455">
        <f>+CC3*CD3</f>
        <v>0</v>
      </c>
      <c r="CF3" s="456">
        <f>+SUM(CE3:CE8)</f>
        <v>0</v>
      </c>
      <c r="CG3" s="457">
        <v>1</v>
      </c>
      <c r="CH3" s="458">
        <f>IF(CG3=1,CF3,0)</f>
        <v>0</v>
      </c>
      <c r="CI3" s="459">
        <f>IF(CG3=2,CF3,0)</f>
        <v>0</v>
      </c>
      <c r="CJ3" s="363"/>
      <c r="CK3" s="378"/>
      <c r="CL3" s="441"/>
      <c r="CM3" s="380"/>
      <c r="CN3" s="381"/>
      <c r="CO3" s="382"/>
      <c r="CP3" s="455">
        <f t="shared" ref="CP3:CP8" si="1">+CN3*CO3</f>
        <v>0</v>
      </c>
      <c r="CQ3" s="456">
        <f>+SUM(CP3:CP8)</f>
        <v>0</v>
      </c>
      <c r="CR3" s="457">
        <v>1</v>
      </c>
      <c r="CS3" s="458">
        <f>IF(CR3=1,CQ3,0)</f>
        <v>0</v>
      </c>
      <c r="CT3" s="459">
        <f>IF(CR3=2,CQ3,0)</f>
        <v>0</v>
      </c>
      <c r="CU3" s="363"/>
      <c r="CV3" s="378"/>
      <c r="CW3" s="441"/>
      <c r="CX3" s="380"/>
      <c r="CY3" s="381"/>
      <c r="CZ3" s="382"/>
      <c r="DA3" s="455">
        <f t="shared" ref="DA3:DA8" si="2">+CY3*CZ3</f>
        <v>0</v>
      </c>
      <c r="DB3" s="456">
        <f>+SUM(DA3:DA8)</f>
        <v>0</v>
      </c>
      <c r="DC3" s="457">
        <v>1</v>
      </c>
      <c r="DD3" s="458">
        <f>IF(DC3=1,DB3,0)</f>
        <v>0</v>
      </c>
      <c r="DE3" s="459">
        <f>IF(DC3=2,DB3,0)</f>
        <v>0</v>
      </c>
      <c r="DF3" s="363"/>
      <c r="DG3" s="378"/>
      <c r="DH3" s="441"/>
      <c r="DI3" s="380"/>
      <c r="DJ3" s="381"/>
      <c r="DK3" s="382"/>
      <c r="DL3" s="455">
        <f t="shared" ref="DL3:DL8" si="3">+DJ3*DK3</f>
        <v>0</v>
      </c>
      <c r="DM3" s="456">
        <f>+SUM(DL3:DL8)</f>
        <v>0</v>
      </c>
      <c r="DN3" s="457">
        <v>1</v>
      </c>
      <c r="DO3" s="458">
        <f>IF(DN3=1,DM3,0)</f>
        <v>0</v>
      </c>
      <c r="DP3" s="459">
        <f>IF(DN3=2,DM3,0)</f>
        <v>0</v>
      </c>
      <c r="DQ3" s="363"/>
      <c r="DR3" s="378"/>
      <c r="DS3" s="441"/>
      <c r="DT3" s="380"/>
      <c r="DU3" s="381"/>
      <c r="DV3" s="382"/>
      <c r="DW3" s="455">
        <f t="shared" ref="DW3:DW8" si="4">+DU3*DV3</f>
        <v>0</v>
      </c>
      <c r="DX3" s="456">
        <f>+SUM(DW3:DW8)</f>
        <v>0</v>
      </c>
      <c r="DY3" s="457">
        <v>1</v>
      </c>
      <c r="DZ3" s="458">
        <f>IF(DY3=1,DX3,0)</f>
        <v>0</v>
      </c>
      <c r="EA3" s="459">
        <f>IF(DY3=2,DX3,0)</f>
        <v>0</v>
      </c>
    </row>
    <row r="4" spans="1:131" x14ac:dyDescent="0.25">
      <c r="A4" s="144"/>
      <c r="B4" s="142"/>
      <c r="C4" s="124"/>
      <c r="D4" s="125"/>
      <c r="E4" s="126"/>
      <c r="F4" s="143">
        <f t="shared" si="0"/>
        <v>0</v>
      </c>
      <c r="G4" s="128"/>
      <c r="H4" s="129"/>
      <c r="I4" s="130"/>
      <c r="J4" s="138"/>
      <c r="K4" s="363"/>
      <c r="L4" s="144"/>
      <c r="M4" s="142"/>
      <c r="N4" s="124"/>
      <c r="O4" s="125"/>
      <c r="P4" s="126"/>
      <c r="Q4" s="143">
        <f>+O4*P4</f>
        <v>0</v>
      </c>
      <c r="R4" s="355"/>
      <c r="S4" s="122"/>
      <c r="T4" s="365"/>
      <c r="U4" s="419"/>
      <c r="V4" s="363"/>
      <c r="W4" s="144"/>
      <c r="X4" s="142"/>
      <c r="Y4" s="124"/>
      <c r="Z4" s="125"/>
      <c r="AA4" s="126"/>
      <c r="AB4" s="143">
        <f>+Z4*AA4</f>
        <v>0</v>
      </c>
      <c r="AC4" s="355"/>
      <c r="AD4" s="122"/>
      <c r="AE4" s="365"/>
      <c r="AF4" s="419"/>
      <c r="AG4" s="363"/>
      <c r="AH4" s="144"/>
      <c r="AI4" s="121"/>
      <c r="AJ4" s="124"/>
      <c r="AK4" s="125"/>
      <c r="AL4" s="126"/>
      <c r="AM4" s="127">
        <f>+AK4*AL4</f>
        <v>0</v>
      </c>
      <c r="AN4" s="355"/>
      <c r="AO4" s="122"/>
      <c r="AP4" s="365"/>
      <c r="AQ4" s="419"/>
      <c r="AR4" s="363"/>
      <c r="AS4" s="144"/>
      <c r="AT4" s="121"/>
      <c r="AU4" s="124"/>
      <c r="AV4" s="125"/>
      <c r="AW4" s="126"/>
      <c r="AX4" s="114">
        <f>+AV4*AW4</f>
        <v>0</v>
      </c>
      <c r="AY4" s="366"/>
      <c r="AZ4" s="74"/>
      <c r="BA4" s="367"/>
      <c r="BB4" s="450"/>
      <c r="BC4" s="363"/>
      <c r="BD4" s="144"/>
      <c r="BE4" s="121"/>
      <c r="BF4" s="124"/>
      <c r="BG4" s="125"/>
      <c r="BH4" s="126"/>
      <c r="BI4" s="114">
        <f>+BG4*BH4</f>
        <v>0</v>
      </c>
      <c r="BJ4" s="366"/>
      <c r="BK4" s="74"/>
      <c r="BL4" s="367"/>
      <c r="BM4" s="450"/>
      <c r="BN4" s="363"/>
      <c r="BO4" s="144"/>
      <c r="BP4" s="121"/>
      <c r="BQ4" s="124"/>
      <c r="BR4" s="125"/>
      <c r="BS4" s="126"/>
      <c r="BT4" s="114">
        <f>+BR4*BS4</f>
        <v>0</v>
      </c>
      <c r="BU4" s="366"/>
      <c r="BV4" s="74"/>
      <c r="BW4" s="367"/>
      <c r="BX4" s="450"/>
      <c r="BY4" s="363"/>
      <c r="BZ4" s="144"/>
      <c r="CA4" s="121"/>
      <c r="CB4" s="124"/>
      <c r="CC4" s="125"/>
      <c r="CD4" s="126"/>
      <c r="CE4" s="114">
        <f>+CC4*CD4</f>
        <v>0</v>
      </c>
      <c r="CF4" s="366"/>
      <c r="CG4" s="74"/>
      <c r="CH4" s="367"/>
      <c r="CI4" s="450"/>
      <c r="CJ4" s="363"/>
      <c r="CK4" s="144"/>
      <c r="CL4" s="121"/>
      <c r="CM4" s="124"/>
      <c r="CN4" s="125"/>
      <c r="CO4" s="126"/>
      <c r="CP4" s="114">
        <f t="shared" si="1"/>
        <v>0</v>
      </c>
      <c r="CQ4" s="366"/>
      <c r="CR4" s="74"/>
      <c r="CS4" s="367"/>
      <c r="CT4" s="450"/>
      <c r="CU4" s="363"/>
      <c r="CV4" s="144"/>
      <c r="CW4" s="121"/>
      <c r="CX4" s="124"/>
      <c r="CY4" s="125"/>
      <c r="CZ4" s="126"/>
      <c r="DA4" s="114">
        <f t="shared" si="2"/>
        <v>0</v>
      </c>
      <c r="DB4" s="366"/>
      <c r="DC4" s="74"/>
      <c r="DD4" s="367"/>
      <c r="DE4" s="450"/>
      <c r="DF4" s="363"/>
      <c r="DG4" s="144"/>
      <c r="DH4" s="121"/>
      <c r="DI4" s="124"/>
      <c r="DJ4" s="125"/>
      <c r="DK4" s="126"/>
      <c r="DL4" s="114">
        <f t="shared" si="3"/>
        <v>0</v>
      </c>
      <c r="DM4" s="366"/>
      <c r="DN4" s="74"/>
      <c r="DO4" s="367"/>
      <c r="DP4" s="450"/>
      <c r="DQ4" s="363"/>
      <c r="DR4" s="144"/>
      <c r="DS4" s="121"/>
      <c r="DT4" s="124"/>
      <c r="DU4" s="125"/>
      <c r="DV4" s="126"/>
      <c r="DW4" s="114">
        <f t="shared" si="4"/>
        <v>0</v>
      </c>
      <c r="DX4" s="366"/>
      <c r="DY4" s="74"/>
      <c r="DZ4" s="367"/>
      <c r="EA4" s="450"/>
    </row>
    <row r="5" spans="1:131" x14ac:dyDescent="0.25">
      <c r="A5" s="144"/>
      <c r="B5" s="142"/>
      <c r="C5" s="124"/>
      <c r="D5" s="125"/>
      <c r="E5" s="126"/>
      <c r="F5" s="143">
        <f t="shared" si="0"/>
        <v>0</v>
      </c>
      <c r="G5" s="76"/>
      <c r="H5" s="75"/>
      <c r="I5" s="131"/>
      <c r="J5" s="139"/>
      <c r="K5" s="363"/>
      <c r="L5" s="144"/>
      <c r="M5" s="142"/>
      <c r="N5" s="124"/>
      <c r="O5" s="125"/>
      <c r="P5" s="126"/>
      <c r="Q5" s="143">
        <f>+O5*P5</f>
        <v>0</v>
      </c>
      <c r="R5" s="355"/>
      <c r="S5" s="122"/>
      <c r="T5" s="365"/>
      <c r="U5" s="419"/>
      <c r="V5" s="363"/>
      <c r="W5" s="144"/>
      <c r="X5" s="142"/>
      <c r="Y5" s="124"/>
      <c r="Z5" s="125"/>
      <c r="AA5" s="126"/>
      <c r="AB5" s="143">
        <f>+Z5*AA5</f>
        <v>0</v>
      </c>
      <c r="AC5" s="355"/>
      <c r="AD5" s="122"/>
      <c r="AE5" s="365"/>
      <c r="AF5" s="419"/>
      <c r="AG5" s="363"/>
      <c r="AH5" s="144"/>
      <c r="AI5" s="121"/>
      <c r="AJ5" s="124"/>
      <c r="AK5" s="125"/>
      <c r="AL5" s="126"/>
      <c r="AM5" s="127">
        <f>+AK5*AL5</f>
        <v>0</v>
      </c>
      <c r="AN5" s="355"/>
      <c r="AO5" s="122"/>
      <c r="AP5" s="365"/>
      <c r="AQ5" s="419"/>
      <c r="AR5" s="363"/>
      <c r="AS5" s="144"/>
      <c r="AT5" s="121"/>
      <c r="AU5" s="124"/>
      <c r="AV5" s="125"/>
      <c r="AW5" s="126"/>
      <c r="AX5" s="114">
        <f>+AV5*AW5</f>
        <v>0</v>
      </c>
      <c r="AY5" s="366"/>
      <c r="AZ5" s="74"/>
      <c r="BA5" s="367"/>
      <c r="BB5" s="450"/>
      <c r="BC5" s="363"/>
      <c r="BD5" s="144"/>
      <c r="BE5" s="121"/>
      <c r="BF5" s="124"/>
      <c r="BG5" s="125"/>
      <c r="BH5" s="126"/>
      <c r="BI5" s="114">
        <f>+BG5*BH5</f>
        <v>0</v>
      </c>
      <c r="BJ5" s="366"/>
      <c r="BK5" s="74"/>
      <c r="BL5" s="367"/>
      <c r="BM5" s="450"/>
      <c r="BN5" s="363"/>
      <c r="BO5" s="144"/>
      <c r="BP5" s="121"/>
      <c r="BQ5" s="124"/>
      <c r="BR5" s="125"/>
      <c r="BS5" s="126"/>
      <c r="BT5" s="114">
        <f>+BR5*BS5</f>
        <v>0</v>
      </c>
      <c r="BU5" s="366"/>
      <c r="BV5" s="74"/>
      <c r="BW5" s="367"/>
      <c r="BX5" s="450"/>
      <c r="BY5" s="363"/>
      <c r="BZ5" s="144"/>
      <c r="CA5" s="121"/>
      <c r="CB5" s="124"/>
      <c r="CC5" s="125"/>
      <c r="CD5" s="126"/>
      <c r="CE5" s="114">
        <f>+CC5*CD5</f>
        <v>0</v>
      </c>
      <c r="CF5" s="366"/>
      <c r="CG5" s="74"/>
      <c r="CH5" s="367"/>
      <c r="CI5" s="450"/>
      <c r="CJ5" s="363"/>
      <c r="CK5" s="144"/>
      <c r="CL5" s="121"/>
      <c r="CM5" s="124"/>
      <c r="CN5" s="125"/>
      <c r="CO5" s="126"/>
      <c r="CP5" s="114">
        <f t="shared" si="1"/>
        <v>0</v>
      </c>
      <c r="CQ5" s="366"/>
      <c r="CR5" s="74"/>
      <c r="CS5" s="367"/>
      <c r="CT5" s="450"/>
      <c r="CU5" s="363"/>
      <c r="CV5" s="144"/>
      <c r="CW5" s="121"/>
      <c r="CX5" s="124"/>
      <c r="CY5" s="125"/>
      <c r="CZ5" s="126"/>
      <c r="DA5" s="114">
        <f t="shared" si="2"/>
        <v>0</v>
      </c>
      <c r="DB5" s="366"/>
      <c r="DC5" s="74"/>
      <c r="DD5" s="367"/>
      <c r="DE5" s="450"/>
      <c r="DF5" s="363"/>
      <c r="DG5" s="144"/>
      <c r="DH5" s="121"/>
      <c r="DI5" s="124"/>
      <c r="DJ5" s="125"/>
      <c r="DK5" s="126"/>
      <c r="DL5" s="114">
        <f t="shared" si="3"/>
        <v>0</v>
      </c>
      <c r="DM5" s="366"/>
      <c r="DN5" s="74"/>
      <c r="DO5" s="367"/>
      <c r="DP5" s="450"/>
      <c r="DQ5" s="363"/>
      <c r="DR5" s="144"/>
      <c r="DS5" s="121"/>
      <c r="DT5" s="124"/>
      <c r="DU5" s="125"/>
      <c r="DV5" s="126"/>
      <c r="DW5" s="114">
        <f t="shared" si="4"/>
        <v>0</v>
      </c>
      <c r="DX5" s="366"/>
      <c r="DY5" s="74"/>
      <c r="DZ5" s="367"/>
      <c r="EA5" s="450"/>
    </row>
    <row r="6" spans="1:131" x14ac:dyDescent="0.25">
      <c r="A6" s="144"/>
      <c r="B6" s="142"/>
      <c r="C6" s="124"/>
      <c r="D6" s="125"/>
      <c r="E6" s="126"/>
      <c r="F6" s="143">
        <f t="shared" si="0"/>
        <v>0</v>
      </c>
      <c r="G6" s="76"/>
      <c r="H6" s="75"/>
      <c r="I6" s="131"/>
      <c r="J6" s="139"/>
      <c r="K6" s="363"/>
      <c r="L6" s="144"/>
      <c r="M6" s="142"/>
      <c r="N6" s="124"/>
      <c r="O6" s="125"/>
      <c r="P6" s="126"/>
      <c r="Q6" s="143">
        <f t="shared" ref="Q6:Q8" si="5">+O6*P6</f>
        <v>0</v>
      </c>
      <c r="R6" s="355"/>
      <c r="S6" s="122"/>
      <c r="T6" s="365"/>
      <c r="U6" s="419"/>
      <c r="V6" s="363"/>
      <c r="W6" s="144"/>
      <c r="X6" s="142"/>
      <c r="Y6" s="124"/>
      <c r="Z6" s="125"/>
      <c r="AA6" s="126"/>
      <c r="AB6" s="143">
        <f t="shared" ref="AB6:AB8" si="6">+Z6*AA6</f>
        <v>0</v>
      </c>
      <c r="AC6" s="355"/>
      <c r="AD6" s="122"/>
      <c r="AE6" s="365"/>
      <c r="AF6" s="419"/>
      <c r="AG6" s="363"/>
      <c r="AH6" s="144"/>
      <c r="AI6" s="121"/>
      <c r="AJ6" s="124"/>
      <c r="AK6" s="125"/>
      <c r="AL6" s="126"/>
      <c r="AM6" s="127">
        <f t="shared" ref="AM6:AM8" si="7">+AK6*AL6</f>
        <v>0</v>
      </c>
      <c r="AN6" s="355"/>
      <c r="AO6" s="122"/>
      <c r="AP6" s="365"/>
      <c r="AQ6" s="419"/>
      <c r="AR6" s="363"/>
      <c r="AS6" s="144"/>
      <c r="AT6" s="121"/>
      <c r="AU6" s="124"/>
      <c r="AV6" s="125"/>
      <c r="AW6" s="126"/>
      <c r="AX6" s="114">
        <f t="shared" ref="AX6:AX8" si="8">+AV6*AW6</f>
        <v>0</v>
      </c>
      <c r="AY6" s="366"/>
      <c r="AZ6" s="74"/>
      <c r="BA6" s="367"/>
      <c r="BB6" s="450"/>
      <c r="BC6" s="363"/>
      <c r="BD6" s="144"/>
      <c r="BE6" s="121"/>
      <c r="BF6" s="124"/>
      <c r="BG6" s="125"/>
      <c r="BH6" s="126"/>
      <c r="BI6" s="114">
        <f t="shared" ref="BI6:BI8" si="9">+BG6*BH6</f>
        <v>0</v>
      </c>
      <c r="BJ6" s="366"/>
      <c r="BK6" s="74"/>
      <c r="BL6" s="367"/>
      <c r="BM6" s="450"/>
      <c r="BN6" s="363"/>
      <c r="BO6" s="144"/>
      <c r="BP6" s="121"/>
      <c r="BQ6" s="124"/>
      <c r="BR6" s="125"/>
      <c r="BS6" s="126"/>
      <c r="BT6" s="114">
        <f t="shared" ref="BT6:BT8" si="10">+BR6*BS6</f>
        <v>0</v>
      </c>
      <c r="BU6" s="366"/>
      <c r="BV6" s="74"/>
      <c r="BW6" s="367"/>
      <c r="BX6" s="450"/>
      <c r="BY6" s="363"/>
      <c r="BZ6" s="144"/>
      <c r="CA6" s="121"/>
      <c r="CB6" s="124"/>
      <c r="CC6" s="125"/>
      <c r="CD6" s="126"/>
      <c r="CE6" s="114">
        <f t="shared" ref="CE6:CE8" si="11">+CC6*CD6</f>
        <v>0</v>
      </c>
      <c r="CF6" s="366"/>
      <c r="CG6" s="74"/>
      <c r="CH6" s="367"/>
      <c r="CI6" s="450"/>
      <c r="CJ6" s="363"/>
      <c r="CK6" s="144"/>
      <c r="CL6" s="121"/>
      <c r="CM6" s="124"/>
      <c r="CN6" s="125"/>
      <c r="CO6" s="126"/>
      <c r="CP6" s="114">
        <f t="shared" si="1"/>
        <v>0</v>
      </c>
      <c r="CQ6" s="366"/>
      <c r="CR6" s="74"/>
      <c r="CS6" s="367"/>
      <c r="CT6" s="450"/>
      <c r="CU6" s="363"/>
      <c r="CV6" s="144"/>
      <c r="CW6" s="121"/>
      <c r="CX6" s="124"/>
      <c r="CY6" s="125"/>
      <c r="CZ6" s="126"/>
      <c r="DA6" s="114">
        <f t="shared" si="2"/>
        <v>0</v>
      </c>
      <c r="DB6" s="366"/>
      <c r="DC6" s="74"/>
      <c r="DD6" s="367"/>
      <c r="DE6" s="450"/>
      <c r="DF6" s="363"/>
      <c r="DG6" s="144"/>
      <c r="DH6" s="121"/>
      <c r="DI6" s="124"/>
      <c r="DJ6" s="125"/>
      <c r="DK6" s="126"/>
      <c r="DL6" s="114">
        <f t="shared" si="3"/>
        <v>0</v>
      </c>
      <c r="DM6" s="366"/>
      <c r="DN6" s="74"/>
      <c r="DO6" s="367"/>
      <c r="DP6" s="450"/>
      <c r="DQ6" s="363"/>
      <c r="DR6" s="144"/>
      <c r="DS6" s="121"/>
      <c r="DT6" s="124"/>
      <c r="DU6" s="125"/>
      <c r="DV6" s="126"/>
      <c r="DW6" s="114">
        <f t="shared" si="4"/>
        <v>0</v>
      </c>
      <c r="DX6" s="366"/>
      <c r="DY6" s="74"/>
      <c r="DZ6" s="367"/>
      <c r="EA6" s="450"/>
    </row>
    <row r="7" spans="1:131" x14ac:dyDescent="0.25">
      <c r="A7" s="144"/>
      <c r="B7" s="142"/>
      <c r="C7" s="124"/>
      <c r="D7" s="125"/>
      <c r="E7" s="126"/>
      <c r="F7" s="143">
        <f t="shared" si="0"/>
        <v>0</v>
      </c>
      <c r="G7" s="76"/>
      <c r="H7" s="75"/>
      <c r="I7" s="131"/>
      <c r="J7" s="139"/>
      <c r="K7" s="363"/>
      <c r="L7" s="144"/>
      <c r="M7" s="142"/>
      <c r="N7" s="124"/>
      <c r="O7" s="125"/>
      <c r="P7" s="126"/>
      <c r="Q7" s="143">
        <f t="shared" si="5"/>
        <v>0</v>
      </c>
      <c r="R7" s="355"/>
      <c r="S7" s="122"/>
      <c r="T7" s="365"/>
      <c r="U7" s="419"/>
      <c r="V7" s="363"/>
      <c r="W7" s="144"/>
      <c r="X7" s="142"/>
      <c r="Y7" s="124"/>
      <c r="Z7" s="125"/>
      <c r="AA7" s="126"/>
      <c r="AB7" s="143">
        <f t="shared" si="6"/>
        <v>0</v>
      </c>
      <c r="AC7" s="355"/>
      <c r="AD7" s="122"/>
      <c r="AE7" s="365"/>
      <c r="AF7" s="419"/>
      <c r="AG7" s="363"/>
      <c r="AH7" s="144"/>
      <c r="AI7" s="121"/>
      <c r="AJ7" s="124"/>
      <c r="AK7" s="125"/>
      <c r="AL7" s="126"/>
      <c r="AM7" s="127">
        <f t="shared" si="7"/>
        <v>0</v>
      </c>
      <c r="AN7" s="355"/>
      <c r="AO7" s="122"/>
      <c r="AP7" s="365"/>
      <c r="AQ7" s="419"/>
      <c r="AR7" s="363"/>
      <c r="AS7" s="144"/>
      <c r="AT7" s="121"/>
      <c r="AU7" s="124"/>
      <c r="AV7" s="125"/>
      <c r="AW7" s="126"/>
      <c r="AX7" s="114">
        <f t="shared" si="8"/>
        <v>0</v>
      </c>
      <c r="AY7" s="366"/>
      <c r="AZ7" s="74"/>
      <c r="BA7" s="367"/>
      <c r="BB7" s="450"/>
      <c r="BC7" s="363"/>
      <c r="BD7" s="144"/>
      <c r="BE7" s="121"/>
      <c r="BF7" s="124"/>
      <c r="BG7" s="125"/>
      <c r="BH7" s="126"/>
      <c r="BI7" s="114">
        <f t="shared" si="9"/>
        <v>0</v>
      </c>
      <c r="BJ7" s="366"/>
      <c r="BK7" s="74"/>
      <c r="BL7" s="367"/>
      <c r="BM7" s="450"/>
      <c r="BN7" s="363"/>
      <c r="BO7" s="144"/>
      <c r="BP7" s="121"/>
      <c r="BQ7" s="124"/>
      <c r="BR7" s="125"/>
      <c r="BS7" s="126"/>
      <c r="BT7" s="114">
        <f t="shared" si="10"/>
        <v>0</v>
      </c>
      <c r="BU7" s="366"/>
      <c r="BV7" s="74"/>
      <c r="BW7" s="367"/>
      <c r="BX7" s="450"/>
      <c r="BY7" s="363"/>
      <c r="BZ7" s="144"/>
      <c r="CA7" s="121"/>
      <c r="CB7" s="124"/>
      <c r="CC7" s="125"/>
      <c r="CD7" s="126"/>
      <c r="CE7" s="114">
        <f t="shared" si="11"/>
        <v>0</v>
      </c>
      <c r="CF7" s="366"/>
      <c r="CG7" s="74"/>
      <c r="CH7" s="367"/>
      <c r="CI7" s="450"/>
      <c r="CJ7" s="363"/>
      <c r="CK7" s="144"/>
      <c r="CL7" s="121"/>
      <c r="CM7" s="124"/>
      <c r="CN7" s="125"/>
      <c r="CO7" s="126"/>
      <c r="CP7" s="114">
        <f t="shared" si="1"/>
        <v>0</v>
      </c>
      <c r="CQ7" s="366"/>
      <c r="CR7" s="74"/>
      <c r="CS7" s="367"/>
      <c r="CT7" s="450"/>
      <c r="CU7" s="363"/>
      <c r="CV7" s="144"/>
      <c r="CW7" s="121"/>
      <c r="CX7" s="124"/>
      <c r="CY7" s="125"/>
      <c r="CZ7" s="126"/>
      <c r="DA7" s="114">
        <f t="shared" si="2"/>
        <v>0</v>
      </c>
      <c r="DB7" s="366"/>
      <c r="DC7" s="74"/>
      <c r="DD7" s="367"/>
      <c r="DE7" s="450"/>
      <c r="DF7" s="363"/>
      <c r="DG7" s="144"/>
      <c r="DH7" s="121"/>
      <c r="DI7" s="124"/>
      <c r="DJ7" s="125"/>
      <c r="DK7" s="126"/>
      <c r="DL7" s="114">
        <f t="shared" si="3"/>
        <v>0</v>
      </c>
      <c r="DM7" s="366"/>
      <c r="DN7" s="74"/>
      <c r="DO7" s="367"/>
      <c r="DP7" s="450"/>
      <c r="DQ7" s="363"/>
      <c r="DR7" s="144"/>
      <c r="DS7" s="121"/>
      <c r="DT7" s="124"/>
      <c r="DU7" s="125"/>
      <c r="DV7" s="126"/>
      <c r="DW7" s="114">
        <f t="shared" si="4"/>
        <v>0</v>
      </c>
      <c r="DX7" s="366"/>
      <c r="DY7" s="74"/>
      <c r="DZ7" s="367"/>
      <c r="EA7" s="450"/>
    </row>
    <row r="8" spans="1:131" ht="15.75" thickBot="1" x14ac:dyDescent="0.3">
      <c r="A8" s="388"/>
      <c r="B8" s="389"/>
      <c r="C8" s="390"/>
      <c r="D8" s="391"/>
      <c r="E8" s="392"/>
      <c r="F8" s="393">
        <f t="shared" si="0"/>
        <v>0</v>
      </c>
      <c r="G8" s="394"/>
      <c r="H8" s="395"/>
      <c r="I8" s="396"/>
      <c r="J8" s="397"/>
      <c r="K8" s="363"/>
      <c r="L8" s="388"/>
      <c r="M8" s="389"/>
      <c r="N8" s="390"/>
      <c r="O8" s="391"/>
      <c r="P8" s="392"/>
      <c r="Q8" s="393">
        <f t="shared" si="5"/>
        <v>0</v>
      </c>
      <c r="R8" s="140"/>
      <c r="S8" s="420"/>
      <c r="T8" s="424"/>
      <c r="U8" s="425"/>
      <c r="V8" s="363"/>
      <c r="W8" s="388"/>
      <c r="X8" s="389"/>
      <c r="Y8" s="390"/>
      <c r="Z8" s="391"/>
      <c r="AA8" s="392"/>
      <c r="AB8" s="393">
        <f t="shared" si="6"/>
        <v>0</v>
      </c>
      <c r="AC8" s="140"/>
      <c r="AD8" s="420"/>
      <c r="AE8" s="424"/>
      <c r="AF8" s="425"/>
      <c r="AG8" s="363"/>
      <c r="AH8" s="388"/>
      <c r="AI8" s="445"/>
      <c r="AJ8" s="390"/>
      <c r="AK8" s="391"/>
      <c r="AL8" s="392"/>
      <c r="AM8" s="446">
        <f t="shared" si="7"/>
        <v>0</v>
      </c>
      <c r="AN8" s="140"/>
      <c r="AO8" s="420"/>
      <c r="AP8" s="424"/>
      <c r="AQ8" s="425"/>
      <c r="AR8" s="363"/>
      <c r="AS8" s="388"/>
      <c r="AT8" s="445"/>
      <c r="AU8" s="390"/>
      <c r="AV8" s="391"/>
      <c r="AW8" s="392"/>
      <c r="AX8" s="460">
        <f t="shared" si="8"/>
        <v>0</v>
      </c>
      <c r="AY8" s="141"/>
      <c r="AZ8" s="461"/>
      <c r="BA8" s="462"/>
      <c r="BB8" s="463"/>
      <c r="BC8" s="363"/>
      <c r="BD8" s="388"/>
      <c r="BE8" s="445"/>
      <c r="BF8" s="390"/>
      <c r="BG8" s="391"/>
      <c r="BH8" s="392"/>
      <c r="BI8" s="460">
        <f t="shared" si="9"/>
        <v>0</v>
      </c>
      <c r="BJ8" s="141"/>
      <c r="BK8" s="461"/>
      <c r="BL8" s="462"/>
      <c r="BM8" s="463"/>
      <c r="BN8" s="363"/>
      <c r="BO8" s="388"/>
      <c r="BP8" s="445"/>
      <c r="BQ8" s="390"/>
      <c r="BR8" s="391"/>
      <c r="BS8" s="392"/>
      <c r="BT8" s="460">
        <f t="shared" si="10"/>
        <v>0</v>
      </c>
      <c r="BU8" s="141"/>
      <c r="BV8" s="461"/>
      <c r="BW8" s="462"/>
      <c r="BX8" s="463"/>
      <c r="BY8" s="363"/>
      <c r="BZ8" s="388"/>
      <c r="CA8" s="445"/>
      <c r="CB8" s="390"/>
      <c r="CC8" s="391"/>
      <c r="CD8" s="392"/>
      <c r="CE8" s="460">
        <f t="shared" si="11"/>
        <v>0</v>
      </c>
      <c r="CF8" s="141"/>
      <c r="CG8" s="461"/>
      <c r="CH8" s="462"/>
      <c r="CI8" s="463"/>
      <c r="CJ8" s="363"/>
      <c r="CK8" s="388"/>
      <c r="CL8" s="445"/>
      <c r="CM8" s="390"/>
      <c r="CN8" s="391"/>
      <c r="CO8" s="392"/>
      <c r="CP8" s="460">
        <f t="shared" si="1"/>
        <v>0</v>
      </c>
      <c r="CQ8" s="141"/>
      <c r="CR8" s="461"/>
      <c r="CS8" s="462"/>
      <c r="CT8" s="463"/>
      <c r="CU8" s="363"/>
      <c r="CV8" s="388"/>
      <c r="CW8" s="445"/>
      <c r="CX8" s="390"/>
      <c r="CY8" s="391"/>
      <c r="CZ8" s="392"/>
      <c r="DA8" s="460">
        <f t="shared" si="2"/>
        <v>0</v>
      </c>
      <c r="DB8" s="141"/>
      <c r="DC8" s="461"/>
      <c r="DD8" s="462"/>
      <c r="DE8" s="463"/>
      <c r="DF8" s="363"/>
      <c r="DG8" s="388"/>
      <c r="DH8" s="445"/>
      <c r="DI8" s="390"/>
      <c r="DJ8" s="391"/>
      <c r="DK8" s="392"/>
      <c r="DL8" s="460">
        <f t="shared" si="3"/>
        <v>0</v>
      </c>
      <c r="DM8" s="141"/>
      <c r="DN8" s="461"/>
      <c r="DO8" s="462"/>
      <c r="DP8" s="463"/>
      <c r="DQ8" s="363"/>
      <c r="DR8" s="388"/>
      <c r="DS8" s="445"/>
      <c r="DT8" s="390"/>
      <c r="DU8" s="391"/>
      <c r="DV8" s="392"/>
      <c r="DW8" s="460">
        <f t="shared" si="4"/>
        <v>0</v>
      </c>
      <c r="DX8" s="141"/>
      <c r="DY8" s="461"/>
      <c r="DZ8" s="462"/>
      <c r="EA8" s="463"/>
    </row>
    <row r="9" spans="1:131" x14ac:dyDescent="0.25">
      <c r="A9" s="369"/>
      <c r="B9" s="370"/>
      <c r="C9" s="371"/>
      <c r="D9" s="372"/>
      <c r="E9" s="373"/>
      <c r="F9" s="374">
        <f>+D9*E9</f>
        <v>0</v>
      </c>
      <c r="G9" s="375">
        <f>+SUM(F9:F13)</f>
        <v>0</v>
      </c>
      <c r="H9" s="376">
        <v>1</v>
      </c>
      <c r="I9" s="377">
        <f>IF(H9=1,G9,0)</f>
        <v>0</v>
      </c>
      <c r="J9" s="423">
        <f>IF(H9=2,G9,0)</f>
        <v>0</v>
      </c>
      <c r="K9" s="363"/>
      <c r="L9" s="369"/>
      <c r="M9" s="370"/>
      <c r="N9" s="371"/>
      <c r="O9" s="372"/>
      <c r="P9" s="373"/>
      <c r="Q9" s="374">
        <f>+O9*P9</f>
        <v>0</v>
      </c>
      <c r="R9" s="375">
        <f>+SUM(Q9:Q13)</f>
        <v>0</v>
      </c>
      <c r="S9" s="376">
        <v>1</v>
      </c>
      <c r="T9" s="377">
        <f>IF(S9=1,R9,0)</f>
        <v>0</v>
      </c>
      <c r="U9" s="423">
        <f>IF(S9=2,R9,0)</f>
        <v>0</v>
      </c>
      <c r="V9" s="363"/>
      <c r="W9" s="369"/>
      <c r="X9" s="370"/>
      <c r="Y9" s="371"/>
      <c r="Z9" s="372"/>
      <c r="AA9" s="373"/>
      <c r="AB9" s="374">
        <f>+Z9*AA9</f>
        <v>0</v>
      </c>
      <c r="AC9" s="375">
        <f>+SUM(AB9:AB13)</f>
        <v>0</v>
      </c>
      <c r="AD9" s="376">
        <v>1</v>
      </c>
      <c r="AE9" s="377">
        <f>IF(AD9=1,AC9,0)</f>
        <v>0</v>
      </c>
      <c r="AF9" s="423">
        <f>IF(AD9=2,AC9,0)</f>
        <v>0</v>
      </c>
      <c r="AG9" s="363"/>
      <c r="AH9" s="369"/>
      <c r="AI9" s="437"/>
      <c r="AJ9" s="371"/>
      <c r="AK9" s="372"/>
      <c r="AL9" s="373"/>
      <c r="AM9" s="438">
        <f>+AK9*AL9</f>
        <v>0</v>
      </c>
      <c r="AN9" s="375">
        <f>+SUM(AM9:AM13)</f>
        <v>0</v>
      </c>
      <c r="AO9" s="376">
        <v>1</v>
      </c>
      <c r="AP9" s="439">
        <f>IF(AO9=1,AN9,0)</f>
        <v>0</v>
      </c>
      <c r="AQ9" s="440">
        <f>IF(AO9=2,AN9,0)</f>
        <v>0</v>
      </c>
      <c r="AR9" s="363"/>
      <c r="AS9" s="369"/>
      <c r="AT9" s="437"/>
      <c r="AU9" s="371"/>
      <c r="AV9" s="372"/>
      <c r="AW9" s="373"/>
      <c r="AX9" s="451">
        <f>+AV9*AW9</f>
        <v>0</v>
      </c>
      <c r="AY9" s="452">
        <f>+SUM(AX9:AX13)</f>
        <v>0</v>
      </c>
      <c r="AZ9" s="253">
        <v>1</v>
      </c>
      <c r="BA9" s="453">
        <f>IF(AZ9=1,AY9,0)</f>
        <v>0</v>
      </c>
      <c r="BB9" s="454">
        <f>IF(AZ9=2,AY9,0)</f>
        <v>0</v>
      </c>
      <c r="BC9" s="363"/>
      <c r="BD9" s="369"/>
      <c r="BE9" s="437"/>
      <c r="BF9" s="371"/>
      <c r="BG9" s="372"/>
      <c r="BH9" s="373"/>
      <c r="BI9" s="451">
        <f>+BG9*BH9</f>
        <v>0</v>
      </c>
      <c r="BJ9" s="452">
        <f>+SUM(BI9:BI13)</f>
        <v>0</v>
      </c>
      <c r="BK9" s="253">
        <v>1</v>
      </c>
      <c r="BL9" s="453">
        <f>IF(BK9=1,BJ9,0)</f>
        <v>0</v>
      </c>
      <c r="BM9" s="454">
        <f>IF(BK9=2,BJ9,0)</f>
        <v>0</v>
      </c>
      <c r="BN9" s="363"/>
      <c r="BO9" s="369"/>
      <c r="BP9" s="437"/>
      <c r="BQ9" s="371"/>
      <c r="BR9" s="372"/>
      <c r="BS9" s="373"/>
      <c r="BT9" s="451">
        <f>+BR9*BS9</f>
        <v>0</v>
      </c>
      <c r="BU9" s="452">
        <f>+SUM(BT9:BT13)</f>
        <v>0</v>
      </c>
      <c r="BV9" s="253">
        <v>1</v>
      </c>
      <c r="BW9" s="453">
        <f>IF(BV9=1,BU9,0)</f>
        <v>0</v>
      </c>
      <c r="BX9" s="454">
        <f>IF(BV9=2,BU9,0)</f>
        <v>0</v>
      </c>
      <c r="BY9" s="363"/>
      <c r="BZ9" s="369"/>
      <c r="CA9" s="437"/>
      <c r="CB9" s="371"/>
      <c r="CC9" s="372"/>
      <c r="CD9" s="373"/>
      <c r="CE9" s="451">
        <f>+CC9*CD9</f>
        <v>0</v>
      </c>
      <c r="CF9" s="452">
        <f>+SUM(CE9:CE13)</f>
        <v>0</v>
      </c>
      <c r="CG9" s="253">
        <v>1</v>
      </c>
      <c r="CH9" s="453">
        <f>IF(CG9=1,CF9,0)</f>
        <v>0</v>
      </c>
      <c r="CI9" s="454">
        <f>IF(CG9=2,CF9,0)</f>
        <v>0</v>
      </c>
      <c r="CJ9" s="363"/>
      <c r="CK9" s="369"/>
      <c r="CL9" s="437"/>
      <c r="CM9" s="371"/>
      <c r="CN9" s="372"/>
      <c r="CO9" s="373"/>
      <c r="CP9" s="451">
        <f t="shared" ref="CP9:CP14" si="12">+CN9*CO9</f>
        <v>0</v>
      </c>
      <c r="CQ9" s="452">
        <f>+SUM(CP9:CP13)</f>
        <v>0</v>
      </c>
      <c r="CR9" s="253">
        <v>1</v>
      </c>
      <c r="CS9" s="453">
        <f>IF(CR9=1,CQ9,0)</f>
        <v>0</v>
      </c>
      <c r="CT9" s="454">
        <f>IF(CR9=2,CQ9,0)</f>
        <v>0</v>
      </c>
      <c r="CU9" s="363"/>
      <c r="CV9" s="369"/>
      <c r="CW9" s="437"/>
      <c r="CX9" s="371"/>
      <c r="CY9" s="372"/>
      <c r="CZ9" s="373"/>
      <c r="DA9" s="451">
        <f t="shared" ref="DA9:DA14" si="13">+CY9*CZ9</f>
        <v>0</v>
      </c>
      <c r="DB9" s="452">
        <f>+SUM(DA9:DA13)</f>
        <v>0</v>
      </c>
      <c r="DC9" s="253">
        <v>1</v>
      </c>
      <c r="DD9" s="453">
        <f>IF(DC9=1,DB9,0)</f>
        <v>0</v>
      </c>
      <c r="DE9" s="454">
        <f>IF(DC9=2,DB9,0)</f>
        <v>0</v>
      </c>
      <c r="DF9" s="363"/>
      <c r="DG9" s="369"/>
      <c r="DH9" s="437"/>
      <c r="DI9" s="371"/>
      <c r="DJ9" s="372"/>
      <c r="DK9" s="373"/>
      <c r="DL9" s="451">
        <f t="shared" ref="DL9:DL14" si="14">+DJ9*DK9</f>
        <v>0</v>
      </c>
      <c r="DM9" s="452">
        <f>+SUM(DL9:DL13)</f>
        <v>0</v>
      </c>
      <c r="DN9" s="253">
        <v>1</v>
      </c>
      <c r="DO9" s="453">
        <f>IF(DN9=1,DM9,0)</f>
        <v>0</v>
      </c>
      <c r="DP9" s="454">
        <f>IF(DN9=2,DM9,0)</f>
        <v>0</v>
      </c>
      <c r="DQ9" s="363"/>
      <c r="DR9" s="369"/>
      <c r="DS9" s="437"/>
      <c r="DT9" s="371"/>
      <c r="DU9" s="372"/>
      <c r="DV9" s="373"/>
      <c r="DW9" s="451">
        <f t="shared" ref="DW9:DW14" si="15">+DU9*DV9</f>
        <v>0</v>
      </c>
      <c r="DX9" s="452">
        <f>+SUM(DW9:DW13)</f>
        <v>0</v>
      </c>
      <c r="DY9" s="253">
        <v>1</v>
      </c>
      <c r="DZ9" s="453">
        <f>IF(DY9=1,DX9,0)</f>
        <v>0</v>
      </c>
      <c r="EA9" s="454">
        <f>IF(DY9=2,DX9,0)</f>
        <v>0</v>
      </c>
    </row>
    <row r="10" spans="1:131" x14ac:dyDescent="0.25">
      <c r="A10" s="144"/>
      <c r="B10" s="142"/>
      <c r="C10" s="132"/>
      <c r="D10" s="133"/>
      <c r="E10" s="134"/>
      <c r="F10" s="143">
        <f>+D10*E10</f>
        <v>0</v>
      </c>
      <c r="G10" s="76"/>
      <c r="H10" s="75"/>
      <c r="I10" s="131"/>
      <c r="J10" s="139"/>
      <c r="K10" s="363"/>
      <c r="L10" s="144"/>
      <c r="M10" s="142"/>
      <c r="N10" s="132"/>
      <c r="O10" s="133"/>
      <c r="P10" s="134"/>
      <c r="Q10" s="143">
        <f>+O10*P10</f>
        <v>0</v>
      </c>
      <c r="R10" s="355"/>
      <c r="S10" s="122"/>
      <c r="T10" s="365"/>
      <c r="U10" s="419"/>
      <c r="V10" s="363"/>
      <c r="W10" s="144"/>
      <c r="X10" s="142"/>
      <c r="Y10" s="132"/>
      <c r="Z10" s="133"/>
      <c r="AA10" s="134"/>
      <c r="AB10" s="143">
        <f>+Z10*AA10</f>
        <v>0</v>
      </c>
      <c r="AC10" s="355"/>
      <c r="AD10" s="122"/>
      <c r="AE10" s="365"/>
      <c r="AF10" s="419"/>
      <c r="AG10" s="363"/>
      <c r="AH10" s="144"/>
      <c r="AI10" s="121"/>
      <c r="AJ10" s="132"/>
      <c r="AK10" s="133"/>
      <c r="AL10" s="134"/>
      <c r="AM10" s="127">
        <f>+AK10*AL10</f>
        <v>0</v>
      </c>
      <c r="AN10" s="355"/>
      <c r="AO10" s="122"/>
      <c r="AP10" s="365"/>
      <c r="AQ10" s="419"/>
      <c r="AR10" s="363"/>
      <c r="AS10" s="144"/>
      <c r="AT10" s="121"/>
      <c r="AU10" s="132"/>
      <c r="AV10" s="133"/>
      <c r="AW10" s="134"/>
      <c r="AX10" s="114">
        <f>+AV10*AW10</f>
        <v>0</v>
      </c>
      <c r="AY10" s="366"/>
      <c r="AZ10" s="74"/>
      <c r="BA10" s="367"/>
      <c r="BB10" s="450"/>
      <c r="BC10" s="363"/>
      <c r="BD10" s="144"/>
      <c r="BE10" s="121"/>
      <c r="BF10" s="132"/>
      <c r="BG10" s="133"/>
      <c r="BH10" s="134"/>
      <c r="BI10" s="114">
        <f>+BG10*BH10</f>
        <v>0</v>
      </c>
      <c r="BJ10" s="366"/>
      <c r="BK10" s="74"/>
      <c r="BL10" s="367"/>
      <c r="BM10" s="450"/>
      <c r="BN10" s="363"/>
      <c r="BO10" s="144"/>
      <c r="BP10" s="121"/>
      <c r="BQ10" s="132"/>
      <c r="BR10" s="133"/>
      <c r="BS10" s="134"/>
      <c r="BT10" s="114">
        <f>+BR10*BS10</f>
        <v>0</v>
      </c>
      <c r="BU10" s="366"/>
      <c r="BV10" s="74"/>
      <c r="BW10" s="367"/>
      <c r="BX10" s="450"/>
      <c r="BY10" s="363"/>
      <c r="BZ10" s="144"/>
      <c r="CA10" s="121"/>
      <c r="CB10" s="132"/>
      <c r="CC10" s="133"/>
      <c r="CD10" s="134"/>
      <c r="CE10" s="114">
        <f>+CC10*CD10</f>
        <v>0</v>
      </c>
      <c r="CF10" s="366"/>
      <c r="CG10" s="74"/>
      <c r="CH10" s="367"/>
      <c r="CI10" s="450"/>
      <c r="CJ10" s="363"/>
      <c r="CK10" s="144"/>
      <c r="CL10" s="121"/>
      <c r="CM10" s="132"/>
      <c r="CN10" s="133"/>
      <c r="CO10" s="134"/>
      <c r="CP10" s="114">
        <f t="shared" si="12"/>
        <v>0</v>
      </c>
      <c r="CQ10" s="366"/>
      <c r="CR10" s="74"/>
      <c r="CS10" s="367"/>
      <c r="CT10" s="450"/>
      <c r="CU10" s="363"/>
      <c r="CV10" s="144"/>
      <c r="CW10" s="121"/>
      <c r="CX10" s="132"/>
      <c r="CY10" s="133"/>
      <c r="CZ10" s="134"/>
      <c r="DA10" s="114">
        <f t="shared" si="13"/>
        <v>0</v>
      </c>
      <c r="DB10" s="366"/>
      <c r="DC10" s="74"/>
      <c r="DD10" s="367"/>
      <c r="DE10" s="450"/>
      <c r="DF10" s="363"/>
      <c r="DG10" s="144"/>
      <c r="DH10" s="121"/>
      <c r="DI10" s="132"/>
      <c r="DJ10" s="133"/>
      <c r="DK10" s="134"/>
      <c r="DL10" s="114">
        <f t="shared" si="14"/>
        <v>0</v>
      </c>
      <c r="DM10" s="366"/>
      <c r="DN10" s="74"/>
      <c r="DO10" s="367"/>
      <c r="DP10" s="450"/>
      <c r="DQ10" s="363"/>
      <c r="DR10" s="144"/>
      <c r="DS10" s="121"/>
      <c r="DT10" s="132"/>
      <c r="DU10" s="133"/>
      <c r="DV10" s="134"/>
      <c r="DW10" s="114">
        <f t="shared" si="15"/>
        <v>0</v>
      </c>
      <c r="DX10" s="366"/>
      <c r="DY10" s="74"/>
      <c r="DZ10" s="367"/>
      <c r="EA10" s="450"/>
    </row>
    <row r="11" spans="1:131" x14ac:dyDescent="0.25">
      <c r="A11" s="144"/>
      <c r="B11" s="142"/>
      <c r="C11" s="132"/>
      <c r="D11" s="133"/>
      <c r="E11" s="134"/>
      <c r="F11" s="143">
        <f>+D11*E11</f>
        <v>0</v>
      </c>
      <c r="G11" s="76"/>
      <c r="H11" s="75"/>
      <c r="I11" s="131"/>
      <c r="J11" s="139"/>
      <c r="K11" s="363"/>
      <c r="L11" s="144"/>
      <c r="M11" s="142"/>
      <c r="N11" s="132"/>
      <c r="O11" s="133"/>
      <c r="P11" s="134"/>
      <c r="Q11" s="143">
        <f t="shared" ref="Q11:Q13" si="16">+O11*P11</f>
        <v>0</v>
      </c>
      <c r="R11" s="355"/>
      <c r="S11" s="122"/>
      <c r="T11" s="365"/>
      <c r="U11" s="419"/>
      <c r="V11" s="363"/>
      <c r="W11" s="144"/>
      <c r="X11" s="142"/>
      <c r="Y11" s="132"/>
      <c r="Z11" s="133"/>
      <c r="AA11" s="134"/>
      <c r="AB11" s="143">
        <f t="shared" ref="AB11:AB13" si="17">+Z11*AA11</f>
        <v>0</v>
      </c>
      <c r="AC11" s="355"/>
      <c r="AD11" s="122"/>
      <c r="AE11" s="365"/>
      <c r="AF11" s="419"/>
      <c r="AG11" s="363"/>
      <c r="AH11" s="144"/>
      <c r="AI11" s="121"/>
      <c r="AJ11" s="132"/>
      <c r="AK11" s="133"/>
      <c r="AL11" s="134"/>
      <c r="AM11" s="127">
        <f t="shared" ref="AM11:AM13" si="18">+AK11*AL11</f>
        <v>0</v>
      </c>
      <c r="AN11" s="355"/>
      <c r="AO11" s="122"/>
      <c r="AP11" s="365"/>
      <c r="AQ11" s="419"/>
      <c r="AR11" s="363"/>
      <c r="AS11" s="144"/>
      <c r="AT11" s="121"/>
      <c r="AU11" s="132"/>
      <c r="AV11" s="133"/>
      <c r="AW11" s="134"/>
      <c r="AX11" s="114">
        <f t="shared" ref="AX11:AX13" si="19">+AV11*AW11</f>
        <v>0</v>
      </c>
      <c r="AY11" s="366"/>
      <c r="AZ11" s="74"/>
      <c r="BA11" s="367"/>
      <c r="BB11" s="450"/>
      <c r="BC11" s="363"/>
      <c r="BD11" s="144"/>
      <c r="BE11" s="121"/>
      <c r="BF11" s="132"/>
      <c r="BG11" s="133"/>
      <c r="BH11" s="134"/>
      <c r="BI11" s="114">
        <f t="shared" ref="BI11:BI13" si="20">+BG11*BH11</f>
        <v>0</v>
      </c>
      <c r="BJ11" s="366"/>
      <c r="BK11" s="74"/>
      <c r="BL11" s="367"/>
      <c r="BM11" s="450"/>
      <c r="BN11" s="363"/>
      <c r="BO11" s="144"/>
      <c r="BP11" s="121"/>
      <c r="BQ11" s="132"/>
      <c r="BR11" s="133"/>
      <c r="BS11" s="134"/>
      <c r="BT11" s="114">
        <f t="shared" ref="BT11:BT13" si="21">+BR11*BS11</f>
        <v>0</v>
      </c>
      <c r="BU11" s="366"/>
      <c r="BV11" s="74"/>
      <c r="BW11" s="367"/>
      <c r="BX11" s="450"/>
      <c r="BY11" s="363"/>
      <c r="BZ11" s="144"/>
      <c r="CA11" s="121"/>
      <c r="CB11" s="132"/>
      <c r="CC11" s="133"/>
      <c r="CD11" s="134"/>
      <c r="CE11" s="114">
        <f t="shared" ref="CE11:CE13" si="22">+CC11*CD11</f>
        <v>0</v>
      </c>
      <c r="CF11" s="366"/>
      <c r="CG11" s="74"/>
      <c r="CH11" s="367"/>
      <c r="CI11" s="450"/>
      <c r="CJ11" s="363"/>
      <c r="CK11" s="144"/>
      <c r="CL11" s="121"/>
      <c r="CM11" s="132"/>
      <c r="CN11" s="133"/>
      <c r="CO11" s="134"/>
      <c r="CP11" s="114">
        <f t="shared" si="12"/>
        <v>0</v>
      </c>
      <c r="CQ11" s="366"/>
      <c r="CR11" s="74"/>
      <c r="CS11" s="367"/>
      <c r="CT11" s="450"/>
      <c r="CU11" s="363"/>
      <c r="CV11" s="144"/>
      <c r="CW11" s="121"/>
      <c r="CX11" s="132"/>
      <c r="CY11" s="133"/>
      <c r="CZ11" s="134"/>
      <c r="DA11" s="114">
        <f t="shared" si="13"/>
        <v>0</v>
      </c>
      <c r="DB11" s="366"/>
      <c r="DC11" s="74"/>
      <c r="DD11" s="367"/>
      <c r="DE11" s="450"/>
      <c r="DF11" s="363"/>
      <c r="DG11" s="144"/>
      <c r="DH11" s="121"/>
      <c r="DI11" s="132"/>
      <c r="DJ11" s="133"/>
      <c r="DK11" s="134"/>
      <c r="DL11" s="114">
        <f t="shared" si="14"/>
        <v>0</v>
      </c>
      <c r="DM11" s="366"/>
      <c r="DN11" s="74"/>
      <c r="DO11" s="367"/>
      <c r="DP11" s="450"/>
      <c r="DQ11" s="363"/>
      <c r="DR11" s="144"/>
      <c r="DS11" s="121"/>
      <c r="DT11" s="132"/>
      <c r="DU11" s="133"/>
      <c r="DV11" s="134"/>
      <c r="DW11" s="114">
        <f t="shared" si="15"/>
        <v>0</v>
      </c>
      <c r="DX11" s="366"/>
      <c r="DY11" s="74"/>
      <c r="DZ11" s="367"/>
      <c r="EA11" s="450"/>
    </row>
    <row r="12" spans="1:131" x14ac:dyDescent="0.25">
      <c r="A12" s="144"/>
      <c r="B12" s="142"/>
      <c r="C12" s="132"/>
      <c r="D12" s="133"/>
      <c r="E12" s="134"/>
      <c r="F12" s="143">
        <f>+D12*E12</f>
        <v>0</v>
      </c>
      <c r="G12" s="76"/>
      <c r="H12" s="75"/>
      <c r="I12" s="131"/>
      <c r="J12" s="139"/>
      <c r="K12" s="363"/>
      <c r="L12" s="144"/>
      <c r="M12" s="142"/>
      <c r="N12" s="132"/>
      <c r="O12" s="133"/>
      <c r="P12" s="134"/>
      <c r="Q12" s="143">
        <f t="shared" si="16"/>
        <v>0</v>
      </c>
      <c r="R12" s="355"/>
      <c r="S12" s="122"/>
      <c r="T12" s="365"/>
      <c r="U12" s="419"/>
      <c r="V12" s="363"/>
      <c r="W12" s="144"/>
      <c r="X12" s="142"/>
      <c r="Y12" s="132"/>
      <c r="Z12" s="133"/>
      <c r="AA12" s="134"/>
      <c r="AB12" s="143">
        <f t="shared" si="17"/>
        <v>0</v>
      </c>
      <c r="AC12" s="355"/>
      <c r="AD12" s="122"/>
      <c r="AE12" s="365"/>
      <c r="AF12" s="419"/>
      <c r="AG12" s="363"/>
      <c r="AH12" s="144"/>
      <c r="AI12" s="121"/>
      <c r="AJ12" s="132"/>
      <c r="AK12" s="133"/>
      <c r="AL12" s="134"/>
      <c r="AM12" s="127">
        <f t="shared" si="18"/>
        <v>0</v>
      </c>
      <c r="AN12" s="355"/>
      <c r="AO12" s="122"/>
      <c r="AP12" s="365"/>
      <c r="AQ12" s="419"/>
      <c r="AR12" s="363"/>
      <c r="AS12" s="144"/>
      <c r="AT12" s="121"/>
      <c r="AU12" s="132"/>
      <c r="AV12" s="133"/>
      <c r="AW12" s="134"/>
      <c r="AX12" s="114">
        <f t="shared" si="19"/>
        <v>0</v>
      </c>
      <c r="AY12" s="366"/>
      <c r="AZ12" s="74"/>
      <c r="BA12" s="367"/>
      <c r="BB12" s="450"/>
      <c r="BC12" s="363"/>
      <c r="BD12" s="144"/>
      <c r="BE12" s="121"/>
      <c r="BF12" s="132"/>
      <c r="BG12" s="133"/>
      <c r="BH12" s="134"/>
      <c r="BI12" s="114">
        <f t="shared" si="20"/>
        <v>0</v>
      </c>
      <c r="BJ12" s="366"/>
      <c r="BK12" s="74"/>
      <c r="BL12" s="367"/>
      <c r="BM12" s="450"/>
      <c r="BN12" s="363"/>
      <c r="BO12" s="144"/>
      <c r="BP12" s="121"/>
      <c r="BQ12" s="132"/>
      <c r="BR12" s="133"/>
      <c r="BS12" s="134"/>
      <c r="BT12" s="114">
        <f t="shared" si="21"/>
        <v>0</v>
      </c>
      <c r="BU12" s="366"/>
      <c r="BV12" s="74"/>
      <c r="BW12" s="367"/>
      <c r="BX12" s="450"/>
      <c r="BY12" s="363"/>
      <c r="BZ12" s="144"/>
      <c r="CA12" s="121"/>
      <c r="CB12" s="132"/>
      <c r="CC12" s="133"/>
      <c r="CD12" s="134"/>
      <c r="CE12" s="114">
        <f t="shared" si="22"/>
        <v>0</v>
      </c>
      <c r="CF12" s="366"/>
      <c r="CG12" s="74"/>
      <c r="CH12" s="367"/>
      <c r="CI12" s="450"/>
      <c r="CJ12" s="363"/>
      <c r="CK12" s="144"/>
      <c r="CL12" s="121"/>
      <c r="CM12" s="132"/>
      <c r="CN12" s="133"/>
      <c r="CO12" s="134"/>
      <c r="CP12" s="114">
        <f t="shared" si="12"/>
        <v>0</v>
      </c>
      <c r="CQ12" s="366"/>
      <c r="CR12" s="74"/>
      <c r="CS12" s="367"/>
      <c r="CT12" s="450"/>
      <c r="CU12" s="363"/>
      <c r="CV12" s="144"/>
      <c r="CW12" s="121"/>
      <c r="CX12" s="132"/>
      <c r="CY12" s="133"/>
      <c r="CZ12" s="134"/>
      <c r="DA12" s="114">
        <f t="shared" si="13"/>
        <v>0</v>
      </c>
      <c r="DB12" s="366"/>
      <c r="DC12" s="74"/>
      <c r="DD12" s="367"/>
      <c r="DE12" s="450"/>
      <c r="DF12" s="363"/>
      <c r="DG12" s="144"/>
      <c r="DH12" s="121"/>
      <c r="DI12" s="132"/>
      <c r="DJ12" s="133"/>
      <c r="DK12" s="134"/>
      <c r="DL12" s="114">
        <f t="shared" si="14"/>
        <v>0</v>
      </c>
      <c r="DM12" s="366"/>
      <c r="DN12" s="74"/>
      <c r="DO12" s="367"/>
      <c r="DP12" s="450"/>
      <c r="DQ12" s="363"/>
      <c r="DR12" s="144"/>
      <c r="DS12" s="121"/>
      <c r="DT12" s="132"/>
      <c r="DU12" s="133"/>
      <c r="DV12" s="134"/>
      <c r="DW12" s="114">
        <f t="shared" si="15"/>
        <v>0</v>
      </c>
      <c r="DX12" s="366"/>
      <c r="DY12" s="74"/>
      <c r="DZ12" s="367"/>
      <c r="EA12" s="450"/>
    </row>
    <row r="13" spans="1:131" ht="15.75" thickBot="1" x14ac:dyDescent="0.3">
      <c r="A13" s="398"/>
      <c r="B13" s="399"/>
      <c r="C13" s="400"/>
      <c r="D13" s="401"/>
      <c r="E13" s="402"/>
      <c r="F13" s="403">
        <f>+D13*E13</f>
        <v>0</v>
      </c>
      <c r="G13" s="76"/>
      <c r="H13" s="75"/>
      <c r="I13" s="131"/>
      <c r="J13" s="139"/>
      <c r="K13" s="363"/>
      <c r="L13" s="398"/>
      <c r="M13" s="399"/>
      <c r="N13" s="400"/>
      <c r="O13" s="401"/>
      <c r="P13" s="402"/>
      <c r="Q13" s="403">
        <f t="shared" si="16"/>
        <v>0</v>
      </c>
      <c r="R13" s="426"/>
      <c r="S13" s="427"/>
      <c r="T13" s="428"/>
      <c r="U13" s="429"/>
      <c r="V13" s="363"/>
      <c r="W13" s="398"/>
      <c r="X13" s="399"/>
      <c r="Y13" s="400"/>
      <c r="Z13" s="401"/>
      <c r="AA13" s="402"/>
      <c r="AB13" s="403">
        <f t="shared" si="17"/>
        <v>0</v>
      </c>
      <c r="AC13" s="426"/>
      <c r="AD13" s="427"/>
      <c r="AE13" s="428"/>
      <c r="AF13" s="429"/>
      <c r="AG13" s="363"/>
      <c r="AH13" s="398"/>
      <c r="AI13" s="447"/>
      <c r="AJ13" s="400"/>
      <c r="AK13" s="401"/>
      <c r="AL13" s="402"/>
      <c r="AM13" s="448">
        <f t="shared" si="18"/>
        <v>0</v>
      </c>
      <c r="AN13" s="426"/>
      <c r="AO13" s="427"/>
      <c r="AP13" s="428"/>
      <c r="AQ13" s="429"/>
      <c r="AR13" s="363"/>
      <c r="AS13" s="398"/>
      <c r="AT13" s="447"/>
      <c r="AU13" s="400"/>
      <c r="AV13" s="401"/>
      <c r="AW13" s="402"/>
      <c r="AX13" s="464">
        <f t="shared" si="19"/>
        <v>0</v>
      </c>
      <c r="AY13" s="465"/>
      <c r="AZ13" s="466"/>
      <c r="BA13" s="467"/>
      <c r="BB13" s="468"/>
      <c r="BC13" s="363"/>
      <c r="BD13" s="398"/>
      <c r="BE13" s="447"/>
      <c r="BF13" s="400"/>
      <c r="BG13" s="401"/>
      <c r="BH13" s="402"/>
      <c r="BI13" s="464">
        <f t="shared" si="20"/>
        <v>0</v>
      </c>
      <c r="BJ13" s="465"/>
      <c r="BK13" s="466"/>
      <c r="BL13" s="467"/>
      <c r="BM13" s="468"/>
      <c r="BN13" s="363"/>
      <c r="BO13" s="398"/>
      <c r="BP13" s="447"/>
      <c r="BQ13" s="400"/>
      <c r="BR13" s="401"/>
      <c r="BS13" s="402"/>
      <c r="BT13" s="464">
        <f t="shared" si="21"/>
        <v>0</v>
      </c>
      <c r="BU13" s="465"/>
      <c r="BV13" s="466"/>
      <c r="BW13" s="467"/>
      <c r="BX13" s="468"/>
      <c r="BY13" s="363"/>
      <c r="BZ13" s="398"/>
      <c r="CA13" s="447"/>
      <c r="CB13" s="400"/>
      <c r="CC13" s="401"/>
      <c r="CD13" s="402"/>
      <c r="CE13" s="464">
        <f t="shared" si="22"/>
        <v>0</v>
      </c>
      <c r="CF13" s="465"/>
      <c r="CG13" s="466"/>
      <c r="CH13" s="467"/>
      <c r="CI13" s="468"/>
      <c r="CJ13" s="363"/>
      <c r="CK13" s="398"/>
      <c r="CL13" s="447"/>
      <c r="CM13" s="400"/>
      <c r="CN13" s="401"/>
      <c r="CO13" s="402"/>
      <c r="CP13" s="464">
        <f t="shared" si="12"/>
        <v>0</v>
      </c>
      <c r="CQ13" s="465"/>
      <c r="CR13" s="466"/>
      <c r="CS13" s="467"/>
      <c r="CT13" s="468"/>
      <c r="CU13" s="363"/>
      <c r="CV13" s="398"/>
      <c r="CW13" s="447"/>
      <c r="CX13" s="400"/>
      <c r="CY13" s="401"/>
      <c r="CZ13" s="402"/>
      <c r="DA13" s="464">
        <f t="shared" si="13"/>
        <v>0</v>
      </c>
      <c r="DB13" s="465"/>
      <c r="DC13" s="466"/>
      <c r="DD13" s="467"/>
      <c r="DE13" s="468"/>
      <c r="DF13" s="363"/>
      <c r="DG13" s="398"/>
      <c r="DH13" s="447"/>
      <c r="DI13" s="400"/>
      <c r="DJ13" s="401"/>
      <c r="DK13" s="402"/>
      <c r="DL13" s="464">
        <f t="shared" si="14"/>
        <v>0</v>
      </c>
      <c r="DM13" s="465"/>
      <c r="DN13" s="466"/>
      <c r="DO13" s="467"/>
      <c r="DP13" s="468"/>
      <c r="DQ13" s="363"/>
      <c r="DR13" s="398"/>
      <c r="DS13" s="447"/>
      <c r="DT13" s="400"/>
      <c r="DU13" s="401"/>
      <c r="DV13" s="402"/>
      <c r="DW13" s="464">
        <f t="shared" si="15"/>
        <v>0</v>
      </c>
      <c r="DX13" s="465"/>
      <c r="DY13" s="466"/>
      <c r="DZ13" s="467"/>
      <c r="EA13" s="468"/>
    </row>
    <row r="14" spans="1:131" x14ac:dyDescent="0.25">
      <c r="A14" s="378"/>
      <c r="B14" s="379"/>
      <c r="C14" s="380"/>
      <c r="D14" s="381"/>
      <c r="E14" s="382"/>
      <c r="F14" s="383">
        <f t="shared" ref="F14:F61" si="23">+D14*E14</f>
        <v>0</v>
      </c>
      <c r="G14" s="384">
        <f>+SUM(F14:F19)</f>
        <v>0</v>
      </c>
      <c r="H14" s="385">
        <v>1</v>
      </c>
      <c r="I14" s="386">
        <f>IF(H14=1,G14,0)</f>
        <v>0</v>
      </c>
      <c r="J14" s="387">
        <f>IF(H14=2,G14,0)</f>
        <v>0</v>
      </c>
      <c r="K14" s="363"/>
      <c r="L14" s="378"/>
      <c r="M14" s="379"/>
      <c r="N14" s="380"/>
      <c r="O14" s="381"/>
      <c r="P14" s="382"/>
      <c r="Q14" s="383">
        <f>+O14*P14</f>
        <v>0</v>
      </c>
      <c r="R14" s="384">
        <f>+SUM(Q14:Q19)</f>
        <v>0</v>
      </c>
      <c r="S14" s="385">
        <v>1</v>
      </c>
      <c r="T14" s="386">
        <f>IF(S14=1,R14,0)</f>
        <v>0</v>
      </c>
      <c r="U14" s="387">
        <f>IF(S14=2,R14,0)</f>
        <v>0</v>
      </c>
      <c r="V14" s="363"/>
      <c r="W14" s="378"/>
      <c r="X14" s="379"/>
      <c r="Y14" s="380"/>
      <c r="Z14" s="381"/>
      <c r="AA14" s="382"/>
      <c r="AB14" s="383">
        <f>+Z14*AA14</f>
        <v>0</v>
      </c>
      <c r="AC14" s="384">
        <f>+SUM(AB14:AB19)</f>
        <v>0</v>
      </c>
      <c r="AD14" s="385">
        <v>1</v>
      </c>
      <c r="AE14" s="386">
        <f>IF(AD14=1,AC14,0)</f>
        <v>0</v>
      </c>
      <c r="AF14" s="387">
        <f>IF(AD14=2,AC14,0)</f>
        <v>0</v>
      </c>
      <c r="AG14" s="363"/>
      <c r="AH14" s="378"/>
      <c r="AI14" s="441"/>
      <c r="AJ14" s="380"/>
      <c r="AK14" s="381"/>
      <c r="AL14" s="382"/>
      <c r="AM14" s="442">
        <f>+AK14*AL14</f>
        <v>0</v>
      </c>
      <c r="AN14" s="384">
        <f>+SUM(AM14:AM19)</f>
        <v>0</v>
      </c>
      <c r="AO14" s="385">
        <v>1</v>
      </c>
      <c r="AP14" s="443">
        <f>IF(AO14=1,AN14,0)</f>
        <v>0</v>
      </c>
      <c r="AQ14" s="444">
        <f>IF(AO14=2,AN14,0)</f>
        <v>0</v>
      </c>
      <c r="AR14" s="363"/>
      <c r="AS14" s="378"/>
      <c r="AT14" s="441"/>
      <c r="AU14" s="380"/>
      <c r="AV14" s="381"/>
      <c r="AW14" s="382"/>
      <c r="AX14" s="455">
        <f>+AV14*AW14</f>
        <v>0</v>
      </c>
      <c r="AY14" s="456">
        <f>+SUM(AX14:AX19)</f>
        <v>0</v>
      </c>
      <c r="AZ14" s="457">
        <v>1</v>
      </c>
      <c r="BA14" s="458">
        <f>IF(AZ14=1,AY14,0)</f>
        <v>0</v>
      </c>
      <c r="BB14" s="459">
        <f>IF(AZ14=2,AY14,0)</f>
        <v>0</v>
      </c>
      <c r="BC14" s="363"/>
      <c r="BD14" s="378"/>
      <c r="BE14" s="441"/>
      <c r="BF14" s="380"/>
      <c r="BG14" s="381"/>
      <c r="BH14" s="382"/>
      <c r="BI14" s="455">
        <f>+BG14*BH14</f>
        <v>0</v>
      </c>
      <c r="BJ14" s="456">
        <f>+SUM(BI14:BI19)</f>
        <v>0</v>
      </c>
      <c r="BK14" s="457">
        <v>1</v>
      </c>
      <c r="BL14" s="458">
        <f>IF(BK14=1,BJ14,0)</f>
        <v>0</v>
      </c>
      <c r="BM14" s="459">
        <f>IF(BK14=2,BJ14,0)</f>
        <v>0</v>
      </c>
      <c r="BN14" s="363"/>
      <c r="BO14" s="378"/>
      <c r="BP14" s="441"/>
      <c r="BQ14" s="380"/>
      <c r="BR14" s="381"/>
      <c r="BS14" s="382"/>
      <c r="BT14" s="455">
        <f>+BR14*BS14</f>
        <v>0</v>
      </c>
      <c r="BU14" s="456">
        <f>+SUM(BT14:BT19)</f>
        <v>0</v>
      </c>
      <c r="BV14" s="457">
        <v>1</v>
      </c>
      <c r="BW14" s="458">
        <f>IF(BV14=1,BU14,0)</f>
        <v>0</v>
      </c>
      <c r="BX14" s="459">
        <f>IF(BV14=2,BU14,0)</f>
        <v>0</v>
      </c>
      <c r="BY14" s="363"/>
      <c r="BZ14" s="378"/>
      <c r="CA14" s="441"/>
      <c r="CB14" s="380"/>
      <c r="CC14" s="381"/>
      <c r="CD14" s="382"/>
      <c r="CE14" s="455">
        <f>+CC14*CD14</f>
        <v>0</v>
      </c>
      <c r="CF14" s="456">
        <f>+SUM(CE14:CE19)</f>
        <v>0</v>
      </c>
      <c r="CG14" s="457">
        <v>1</v>
      </c>
      <c r="CH14" s="458">
        <f>IF(CG14=1,CF14,0)</f>
        <v>0</v>
      </c>
      <c r="CI14" s="459">
        <f>IF(CG14=2,CF14,0)</f>
        <v>0</v>
      </c>
      <c r="CJ14" s="363"/>
      <c r="CK14" s="378"/>
      <c r="CL14" s="441"/>
      <c r="CM14" s="380"/>
      <c r="CN14" s="381"/>
      <c r="CO14" s="382"/>
      <c r="CP14" s="455">
        <f t="shared" si="12"/>
        <v>0</v>
      </c>
      <c r="CQ14" s="456">
        <f>+SUM(CP14:CP19)</f>
        <v>0</v>
      </c>
      <c r="CR14" s="457">
        <v>1</v>
      </c>
      <c r="CS14" s="458">
        <f>IF(CR14=1,CQ14,0)</f>
        <v>0</v>
      </c>
      <c r="CT14" s="459">
        <f>IF(CR14=2,CQ14,0)</f>
        <v>0</v>
      </c>
      <c r="CU14" s="363"/>
      <c r="CV14" s="378"/>
      <c r="CW14" s="441"/>
      <c r="CX14" s="380"/>
      <c r="CY14" s="381"/>
      <c r="CZ14" s="382"/>
      <c r="DA14" s="455">
        <f t="shared" si="13"/>
        <v>0</v>
      </c>
      <c r="DB14" s="456">
        <f>+SUM(DA14:DA19)</f>
        <v>0</v>
      </c>
      <c r="DC14" s="457">
        <v>1</v>
      </c>
      <c r="DD14" s="458">
        <f>IF(DC14=1,DB14,0)</f>
        <v>0</v>
      </c>
      <c r="DE14" s="459">
        <f>IF(DC14=2,DB14,0)</f>
        <v>0</v>
      </c>
      <c r="DF14" s="363"/>
      <c r="DG14" s="378"/>
      <c r="DH14" s="441"/>
      <c r="DI14" s="380"/>
      <c r="DJ14" s="381"/>
      <c r="DK14" s="382"/>
      <c r="DL14" s="455">
        <f t="shared" si="14"/>
        <v>0</v>
      </c>
      <c r="DM14" s="456">
        <f>+SUM(DL14:DL19)</f>
        <v>0</v>
      </c>
      <c r="DN14" s="457">
        <v>1</v>
      </c>
      <c r="DO14" s="458">
        <f>IF(DN14=1,DM14,0)</f>
        <v>0</v>
      </c>
      <c r="DP14" s="459">
        <f>IF(DN14=2,DM14,0)</f>
        <v>0</v>
      </c>
      <c r="DQ14" s="363"/>
      <c r="DR14" s="378"/>
      <c r="DS14" s="441"/>
      <c r="DT14" s="380"/>
      <c r="DU14" s="381"/>
      <c r="DV14" s="382"/>
      <c r="DW14" s="455">
        <f t="shared" si="15"/>
        <v>0</v>
      </c>
      <c r="DX14" s="456">
        <f>+SUM(DW14:DW19)</f>
        <v>0</v>
      </c>
      <c r="DY14" s="457">
        <v>1</v>
      </c>
      <c r="DZ14" s="458">
        <f>IF(DY14=1,DX14,0)</f>
        <v>0</v>
      </c>
      <c r="EA14" s="459">
        <f>IF(DY14=2,DX14,0)</f>
        <v>0</v>
      </c>
    </row>
    <row r="15" spans="1:131" x14ac:dyDescent="0.25">
      <c r="A15" s="144"/>
      <c r="B15" s="142"/>
      <c r="C15" s="124"/>
      <c r="D15" s="125"/>
      <c r="E15" s="126"/>
      <c r="F15" s="143">
        <f t="shared" si="23"/>
        <v>0</v>
      </c>
      <c r="G15" s="76"/>
      <c r="H15" s="75"/>
      <c r="I15" s="131"/>
      <c r="J15" s="139"/>
      <c r="K15" s="363"/>
      <c r="L15" s="144"/>
      <c r="M15" s="142"/>
      <c r="N15" s="124"/>
      <c r="O15" s="125"/>
      <c r="P15" s="126"/>
      <c r="Q15" s="143">
        <f t="shared" ref="Q15:Q19" si="24">+O15*P15</f>
        <v>0</v>
      </c>
      <c r="R15" s="355"/>
      <c r="S15" s="122"/>
      <c r="T15" s="365"/>
      <c r="U15" s="419"/>
      <c r="V15" s="363"/>
      <c r="W15" s="144"/>
      <c r="X15" s="142"/>
      <c r="Y15" s="124"/>
      <c r="Z15" s="125"/>
      <c r="AA15" s="126"/>
      <c r="AB15" s="143">
        <f t="shared" ref="AB15:AB19" si="25">+Z15*AA15</f>
        <v>0</v>
      </c>
      <c r="AC15" s="355"/>
      <c r="AD15" s="122"/>
      <c r="AE15" s="365"/>
      <c r="AF15" s="419"/>
      <c r="AG15" s="363"/>
      <c r="AH15" s="144"/>
      <c r="AI15" s="121"/>
      <c r="AJ15" s="124"/>
      <c r="AK15" s="125"/>
      <c r="AL15" s="126"/>
      <c r="AM15" s="127">
        <f t="shared" ref="AM15:AM19" si="26">+AK15*AL15</f>
        <v>0</v>
      </c>
      <c r="AN15" s="355"/>
      <c r="AO15" s="122"/>
      <c r="AP15" s="365"/>
      <c r="AQ15" s="419"/>
      <c r="AR15" s="363"/>
      <c r="AS15" s="144"/>
      <c r="AT15" s="121"/>
      <c r="AU15" s="124"/>
      <c r="AV15" s="125"/>
      <c r="AW15" s="126"/>
      <c r="AX15" s="114">
        <f t="shared" ref="AX15:AX19" si="27">+AV15*AW15</f>
        <v>0</v>
      </c>
      <c r="AY15" s="366"/>
      <c r="AZ15" s="74"/>
      <c r="BA15" s="367"/>
      <c r="BB15" s="450"/>
      <c r="BC15" s="363"/>
      <c r="BD15" s="144"/>
      <c r="BE15" s="121"/>
      <c r="BF15" s="124"/>
      <c r="BG15" s="125"/>
      <c r="BH15" s="126"/>
      <c r="BI15" s="114">
        <f t="shared" ref="BI15:BI19" si="28">+BG15*BH15</f>
        <v>0</v>
      </c>
      <c r="BJ15" s="366"/>
      <c r="BK15" s="74"/>
      <c r="BL15" s="367"/>
      <c r="BM15" s="450"/>
      <c r="BN15" s="363"/>
      <c r="BO15" s="144"/>
      <c r="BP15" s="121"/>
      <c r="BQ15" s="124"/>
      <c r="BR15" s="125"/>
      <c r="BS15" s="126"/>
      <c r="BT15" s="114">
        <f t="shared" ref="BT15:BT19" si="29">+BR15*BS15</f>
        <v>0</v>
      </c>
      <c r="BU15" s="366"/>
      <c r="BV15" s="74"/>
      <c r="BW15" s="367"/>
      <c r="BX15" s="450"/>
      <c r="BY15" s="363"/>
      <c r="BZ15" s="144"/>
      <c r="CA15" s="121"/>
      <c r="CB15" s="124"/>
      <c r="CC15" s="125"/>
      <c r="CD15" s="126"/>
      <c r="CE15" s="114">
        <f t="shared" ref="CE15:CE19" si="30">+CC15*CD15</f>
        <v>0</v>
      </c>
      <c r="CF15" s="366"/>
      <c r="CG15" s="74"/>
      <c r="CH15" s="367"/>
      <c r="CI15" s="450"/>
      <c r="CJ15" s="363"/>
      <c r="CK15" s="144"/>
      <c r="CL15" s="121"/>
      <c r="CM15" s="124"/>
      <c r="CN15" s="125"/>
      <c r="CO15" s="126"/>
      <c r="CP15" s="114">
        <f t="shared" ref="CP15:CP19" si="31">+CN15*CO15</f>
        <v>0</v>
      </c>
      <c r="CQ15" s="366"/>
      <c r="CR15" s="74"/>
      <c r="CS15" s="367"/>
      <c r="CT15" s="450"/>
      <c r="CU15" s="363"/>
      <c r="CV15" s="144"/>
      <c r="CW15" s="121"/>
      <c r="CX15" s="124"/>
      <c r="CY15" s="125"/>
      <c r="CZ15" s="126"/>
      <c r="DA15" s="114">
        <f t="shared" ref="DA15:DA19" si="32">+CY15*CZ15</f>
        <v>0</v>
      </c>
      <c r="DB15" s="366"/>
      <c r="DC15" s="74"/>
      <c r="DD15" s="367"/>
      <c r="DE15" s="450"/>
      <c r="DF15" s="363"/>
      <c r="DG15" s="144"/>
      <c r="DH15" s="121"/>
      <c r="DI15" s="124"/>
      <c r="DJ15" s="125"/>
      <c r="DK15" s="126"/>
      <c r="DL15" s="114">
        <f t="shared" ref="DL15:DL19" si="33">+DJ15*DK15</f>
        <v>0</v>
      </c>
      <c r="DM15" s="366"/>
      <c r="DN15" s="74"/>
      <c r="DO15" s="367"/>
      <c r="DP15" s="450"/>
      <c r="DQ15" s="363"/>
      <c r="DR15" s="144"/>
      <c r="DS15" s="121"/>
      <c r="DT15" s="124"/>
      <c r="DU15" s="125"/>
      <c r="DV15" s="126"/>
      <c r="DW15" s="114">
        <f t="shared" ref="DW15:DW19" si="34">+DU15*DV15</f>
        <v>0</v>
      </c>
      <c r="DX15" s="366"/>
      <c r="DY15" s="74"/>
      <c r="DZ15" s="367"/>
      <c r="EA15" s="450"/>
    </row>
    <row r="16" spans="1:131" x14ac:dyDescent="0.25">
      <c r="A16" s="144"/>
      <c r="B16" s="142"/>
      <c r="C16" s="124"/>
      <c r="D16" s="125"/>
      <c r="E16" s="126"/>
      <c r="F16" s="143">
        <f t="shared" si="23"/>
        <v>0</v>
      </c>
      <c r="G16" s="76"/>
      <c r="H16" s="75"/>
      <c r="I16" s="131"/>
      <c r="J16" s="139"/>
      <c r="K16" s="363"/>
      <c r="L16" s="144"/>
      <c r="M16" s="142"/>
      <c r="N16" s="124"/>
      <c r="O16" s="125"/>
      <c r="P16" s="126"/>
      <c r="Q16" s="143">
        <f t="shared" si="24"/>
        <v>0</v>
      </c>
      <c r="R16" s="355"/>
      <c r="S16" s="122"/>
      <c r="T16" s="365"/>
      <c r="U16" s="419"/>
      <c r="V16" s="363"/>
      <c r="W16" s="144"/>
      <c r="X16" s="142"/>
      <c r="Y16" s="124"/>
      <c r="Z16" s="125"/>
      <c r="AA16" s="126"/>
      <c r="AB16" s="143">
        <f t="shared" si="25"/>
        <v>0</v>
      </c>
      <c r="AC16" s="355"/>
      <c r="AD16" s="122"/>
      <c r="AE16" s="365"/>
      <c r="AF16" s="419"/>
      <c r="AG16" s="363"/>
      <c r="AH16" s="144"/>
      <c r="AI16" s="121"/>
      <c r="AJ16" s="124"/>
      <c r="AK16" s="125"/>
      <c r="AL16" s="126"/>
      <c r="AM16" s="127">
        <f t="shared" si="26"/>
        <v>0</v>
      </c>
      <c r="AN16" s="355"/>
      <c r="AO16" s="122"/>
      <c r="AP16" s="365"/>
      <c r="AQ16" s="419"/>
      <c r="AR16" s="363"/>
      <c r="AS16" s="144"/>
      <c r="AT16" s="121"/>
      <c r="AU16" s="124"/>
      <c r="AV16" s="125"/>
      <c r="AW16" s="126"/>
      <c r="AX16" s="114">
        <f t="shared" si="27"/>
        <v>0</v>
      </c>
      <c r="AY16" s="366"/>
      <c r="AZ16" s="74"/>
      <c r="BA16" s="367"/>
      <c r="BB16" s="450"/>
      <c r="BC16" s="363"/>
      <c r="BD16" s="144"/>
      <c r="BE16" s="121"/>
      <c r="BF16" s="124"/>
      <c r="BG16" s="125"/>
      <c r="BH16" s="126"/>
      <c r="BI16" s="114">
        <f t="shared" si="28"/>
        <v>0</v>
      </c>
      <c r="BJ16" s="366"/>
      <c r="BK16" s="74"/>
      <c r="BL16" s="367"/>
      <c r="BM16" s="450"/>
      <c r="BN16" s="363"/>
      <c r="BO16" s="144"/>
      <c r="BP16" s="121"/>
      <c r="BQ16" s="124"/>
      <c r="BR16" s="125"/>
      <c r="BS16" s="126"/>
      <c r="BT16" s="114">
        <f t="shared" si="29"/>
        <v>0</v>
      </c>
      <c r="BU16" s="366"/>
      <c r="BV16" s="74"/>
      <c r="BW16" s="367"/>
      <c r="BX16" s="450"/>
      <c r="BY16" s="363"/>
      <c r="BZ16" s="144"/>
      <c r="CA16" s="121"/>
      <c r="CB16" s="124"/>
      <c r="CC16" s="125"/>
      <c r="CD16" s="126"/>
      <c r="CE16" s="114">
        <f t="shared" si="30"/>
        <v>0</v>
      </c>
      <c r="CF16" s="366"/>
      <c r="CG16" s="74"/>
      <c r="CH16" s="367"/>
      <c r="CI16" s="450"/>
      <c r="CJ16" s="363"/>
      <c r="CK16" s="144"/>
      <c r="CL16" s="121"/>
      <c r="CM16" s="124"/>
      <c r="CN16" s="125"/>
      <c r="CO16" s="126"/>
      <c r="CP16" s="114">
        <f t="shared" si="31"/>
        <v>0</v>
      </c>
      <c r="CQ16" s="366"/>
      <c r="CR16" s="74"/>
      <c r="CS16" s="367"/>
      <c r="CT16" s="450"/>
      <c r="CU16" s="363"/>
      <c r="CV16" s="144"/>
      <c r="CW16" s="121"/>
      <c r="CX16" s="124"/>
      <c r="CY16" s="125"/>
      <c r="CZ16" s="126"/>
      <c r="DA16" s="114">
        <f t="shared" si="32"/>
        <v>0</v>
      </c>
      <c r="DB16" s="366"/>
      <c r="DC16" s="74"/>
      <c r="DD16" s="367"/>
      <c r="DE16" s="450"/>
      <c r="DF16" s="363"/>
      <c r="DG16" s="144"/>
      <c r="DH16" s="121"/>
      <c r="DI16" s="124"/>
      <c r="DJ16" s="125"/>
      <c r="DK16" s="126"/>
      <c r="DL16" s="114">
        <f t="shared" si="33"/>
        <v>0</v>
      </c>
      <c r="DM16" s="366"/>
      <c r="DN16" s="74"/>
      <c r="DO16" s="367"/>
      <c r="DP16" s="450"/>
      <c r="DQ16" s="363"/>
      <c r="DR16" s="144"/>
      <c r="DS16" s="121"/>
      <c r="DT16" s="124"/>
      <c r="DU16" s="125"/>
      <c r="DV16" s="126"/>
      <c r="DW16" s="114">
        <f t="shared" si="34"/>
        <v>0</v>
      </c>
      <c r="DX16" s="366"/>
      <c r="DY16" s="74"/>
      <c r="DZ16" s="367"/>
      <c r="EA16" s="450"/>
    </row>
    <row r="17" spans="1:132" x14ac:dyDescent="0.25">
      <c r="A17" s="144"/>
      <c r="B17" s="142"/>
      <c r="C17" s="124"/>
      <c r="D17" s="125"/>
      <c r="E17" s="126"/>
      <c r="F17" s="143">
        <f t="shared" si="23"/>
        <v>0</v>
      </c>
      <c r="G17" s="76"/>
      <c r="H17" s="75"/>
      <c r="I17" s="131"/>
      <c r="J17" s="139"/>
      <c r="K17" s="363"/>
      <c r="L17" s="144"/>
      <c r="M17" s="142"/>
      <c r="N17" s="124"/>
      <c r="O17" s="125"/>
      <c r="P17" s="126"/>
      <c r="Q17" s="143">
        <f t="shared" si="24"/>
        <v>0</v>
      </c>
      <c r="R17" s="355"/>
      <c r="S17" s="122"/>
      <c r="T17" s="365"/>
      <c r="U17" s="419"/>
      <c r="V17" s="363"/>
      <c r="W17" s="144"/>
      <c r="X17" s="142"/>
      <c r="Y17" s="124"/>
      <c r="Z17" s="125"/>
      <c r="AA17" s="126"/>
      <c r="AB17" s="143">
        <f t="shared" si="25"/>
        <v>0</v>
      </c>
      <c r="AC17" s="355"/>
      <c r="AD17" s="122"/>
      <c r="AE17" s="365"/>
      <c r="AF17" s="419"/>
      <c r="AG17" s="363"/>
      <c r="AH17" s="144"/>
      <c r="AI17" s="121"/>
      <c r="AJ17" s="124"/>
      <c r="AK17" s="125"/>
      <c r="AL17" s="126"/>
      <c r="AM17" s="127">
        <f t="shared" si="26"/>
        <v>0</v>
      </c>
      <c r="AN17" s="355"/>
      <c r="AO17" s="122"/>
      <c r="AP17" s="365"/>
      <c r="AQ17" s="419"/>
      <c r="AR17" s="363"/>
      <c r="AS17" s="144"/>
      <c r="AT17" s="121"/>
      <c r="AU17" s="124"/>
      <c r="AV17" s="125"/>
      <c r="AW17" s="126"/>
      <c r="AX17" s="114">
        <f t="shared" si="27"/>
        <v>0</v>
      </c>
      <c r="AY17" s="366"/>
      <c r="AZ17" s="74"/>
      <c r="BA17" s="367"/>
      <c r="BB17" s="450"/>
      <c r="BC17" s="363"/>
      <c r="BD17" s="144"/>
      <c r="BE17" s="121"/>
      <c r="BF17" s="124"/>
      <c r="BG17" s="125"/>
      <c r="BH17" s="126"/>
      <c r="BI17" s="114">
        <f t="shared" si="28"/>
        <v>0</v>
      </c>
      <c r="BJ17" s="366"/>
      <c r="BK17" s="74"/>
      <c r="BL17" s="367"/>
      <c r="BM17" s="450"/>
      <c r="BN17" s="363"/>
      <c r="BO17" s="144"/>
      <c r="BP17" s="121"/>
      <c r="BQ17" s="124"/>
      <c r="BR17" s="125"/>
      <c r="BS17" s="126"/>
      <c r="BT17" s="114">
        <f t="shared" si="29"/>
        <v>0</v>
      </c>
      <c r="BU17" s="366"/>
      <c r="BV17" s="74"/>
      <c r="BW17" s="367"/>
      <c r="BX17" s="450"/>
      <c r="BY17" s="363"/>
      <c r="BZ17" s="144"/>
      <c r="CA17" s="121"/>
      <c r="CB17" s="124"/>
      <c r="CC17" s="125"/>
      <c r="CD17" s="126"/>
      <c r="CE17" s="114">
        <f t="shared" si="30"/>
        <v>0</v>
      </c>
      <c r="CF17" s="366"/>
      <c r="CG17" s="74"/>
      <c r="CH17" s="367"/>
      <c r="CI17" s="450"/>
      <c r="CJ17" s="363"/>
      <c r="CK17" s="144"/>
      <c r="CL17" s="121"/>
      <c r="CM17" s="124"/>
      <c r="CN17" s="125"/>
      <c r="CO17" s="126"/>
      <c r="CP17" s="114">
        <f t="shared" si="31"/>
        <v>0</v>
      </c>
      <c r="CQ17" s="366"/>
      <c r="CR17" s="74"/>
      <c r="CS17" s="367"/>
      <c r="CT17" s="450"/>
      <c r="CU17" s="363"/>
      <c r="CV17" s="144"/>
      <c r="CW17" s="121"/>
      <c r="CX17" s="124"/>
      <c r="CY17" s="125"/>
      <c r="CZ17" s="126"/>
      <c r="DA17" s="114">
        <f t="shared" si="32"/>
        <v>0</v>
      </c>
      <c r="DB17" s="366"/>
      <c r="DC17" s="74"/>
      <c r="DD17" s="367"/>
      <c r="DE17" s="450"/>
      <c r="DF17" s="363"/>
      <c r="DG17" s="144"/>
      <c r="DH17" s="121"/>
      <c r="DI17" s="124"/>
      <c r="DJ17" s="125"/>
      <c r="DK17" s="126"/>
      <c r="DL17" s="114">
        <f t="shared" si="33"/>
        <v>0</v>
      </c>
      <c r="DM17" s="366"/>
      <c r="DN17" s="74"/>
      <c r="DO17" s="367"/>
      <c r="DP17" s="450"/>
      <c r="DQ17" s="363"/>
      <c r="DR17" s="144"/>
      <c r="DS17" s="121"/>
      <c r="DT17" s="124"/>
      <c r="DU17" s="125"/>
      <c r="DV17" s="126"/>
      <c r="DW17" s="114">
        <f t="shared" si="34"/>
        <v>0</v>
      </c>
      <c r="DX17" s="366"/>
      <c r="DY17" s="74"/>
      <c r="DZ17" s="367"/>
      <c r="EA17" s="450"/>
    </row>
    <row r="18" spans="1:132" x14ac:dyDescent="0.25">
      <c r="A18" s="144"/>
      <c r="B18" s="142"/>
      <c r="C18" s="124"/>
      <c r="D18" s="125"/>
      <c r="E18" s="126"/>
      <c r="F18" s="143">
        <f t="shared" si="23"/>
        <v>0</v>
      </c>
      <c r="G18" s="76"/>
      <c r="H18" s="75"/>
      <c r="I18" s="131"/>
      <c r="J18" s="139"/>
      <c r="K18" s="363"/>
      <c r="L18" s="144"/>
      <c r="M18" s="142"/>
      <c r="N18" s="124"/>
      <c r="O18" s="125"/>
      <c r="P18" s="126"/>
      <c r="Q18" s="143">
        <f t="shared" si="24"/>
        <v>0</v>
      </c>
      <c r="R18" s="355"/>
      <c r="S18" s="122"/>
      <c r="T18" s="365"/>
      <c r="U18" s="419"/>
      <c r="V18" s="363"/>
      <c r="W18" s="144"/>
      <c r="X18" s="142"/>
      <c r="Y18" s="124"/>
      <c r="Z18" s="125"/>
      <c r="AA18" s="126"/>
      <c r="AB18" s="143">
        <f t="shared" si="25"/>
        <v>0</v>
      </c>
      <c r="AC18" s="355"/>
      <c r="AD18" s="122"/>
      <c r="AE18" s="365"/>
      <c r="AF18" s="419"/>
      <c r="AG18" s="363"/>
      <c r="AH18" s="144"/>
      <c r="AI18" s="121"/>
      <c r="AJ18" s="124"/>
      <c r="AK18" s="125"/>
      <c r="AL18" s="126"/>
      <c r="AM18" s="127">
        <f t="shared" si="26"/>
        <v>0</v>
      </c>
      <c r="AN18" s="355"/>
      <c r="AO18" s="122"/>
      <c r="AP18" s="365"/>
      <c r="AQ18" s="419"/>
      <c r="AR18" s="363"/>
      <c r="AS18" s="144"/>
      <c r="AT18" s="121"/>
      <c r="AU18" s="124"/>
      <c r="AV18" s="125"/>
      <c r="AW18" s="126"/>
      <c r="AX18" s="114">
        <f t="shared" si="27"/>
        <v>0</v>
      </c>
      <c r="AY18" s="366"/>
      <c r="AZ18" s="74"/>
      <c r="BA18" s="367"/>
      <c r="BB18" s="450"/>
      <c r="BC18" s="363"/>
      <c r="BD18" s="144"/>
      <c r="BE18" s="121"/>
      <c r="BF18" s="124"/>
      <c r="BG18" s="125"/>
      <c r="BH18" s="126"/>
      <c r="BI18" s="114">
        <f t="shared" si="28"/>
        <v>0</v>
      </c>
      <c r="BJ18" s="366"/>
      <c r="BK18" s="74"/>
      <c r="BL18" s="367"/>
      <c r="BM18" s="450"/>
      <c r="BN18" s="363"/>
      <c r="BO18" s="144"/>
      <c r="BP18" s="121"/>
      <c r="BQ18" s="124"/>
      <c r="BR18" s="125"/>
      <c r="BS18" s="126"/>
      <c r="BT18" s="114">
        <f t="shared" si="29"/>
        <v>0</v>
      </c>
      <c r="BU18" s="366"/>
      <c r="BV18" s="74"/>
      <c r="BW18" s="367"/>
      <c r="BX18" s="450"/>
      <c r="BY18" s="363"/>
      <c r="BZ18" s="144"/>
      <c r="CA18" s="121"/>
      <c r="CB18" s="124"/>
      <c r="CC18" s="125"/>
      <c r="CD18" s="126"/>
      <c r="CE18" s="114">
        <f t="shared" si="30"/>
        <v>0</v>
      </c>
      <c r="CF18" s="366"/>
      <c r="CG18" s="74"/>
      <c r="CH18" s="367"/>
      <c r="CI18" s="450"/>
      <c r="CJ18" s="363"/>
      <c r="CK18" s="144"/>
      <c r="CL18" s="121"/>
      <c r="CM18" s="124"/>
      <c r="CN18" s="125"/>
      <c r="CO18" s="126"/>
      <c r="CP18" s="114">
        <f t="shared" si="31"/>
        <v>0</v>
      </c>
      <c r="CQ18" s="366"/>
      <c r="CR18" s="74"/>
      <c r="CS18" s="367"/>
      <c r="CT18" s="450"/>
      <c r="CU18" s="363"/>
      <c r="CV18" s="144"/>
      <c r="CW18" s="121"/>
      <c r="CX18" s="124"/>
      <c r="CY18" s="125"/>
      <c r="CZ18" s="126"/>
      <c r="DA18" s="114">
        <f t="shared" si="32"/>
        <v>0</v>
      </c>
      <c r="DB18" s="366"/>
      <c r="DC18" s="74"/>
      <c r="DD18" s="367"/>
      <c r="DE18" s="450"/>
      <c r="DF18" s="363"/>
      <c r="DG18" s="144"/>
      <c r="DH18" s="121"/>
      <c r="DI18" s="124"/>
      <c r="DJ18" s="125"/>
      <c r="DK18" s="126"/>
      <c r="DL18" s="114">
        <f t="shared" si="33"/>
        <v>0</v>
      </c>
      <c r="DM18" s="366"/>
      <c r="DN18" s="74"/>
      <c r="DO18" s="367"/>
      <c r="DP18" s="450"/>
      <c r="DQ18" s="363"/>
      <c r="DR18" s="144"/>
      <c r="DS18" s="121"/>
      <c r="DT18" s="124"/>
      <c r="DU18" s="125"/>
      <c r="DV18" s="126"/>
      <c r="DW18" s="114">
        <f t="shared" si="34"/>
        <v>0</v>
      </c>
      <c r="DX18" s="366"/>
      <c r="DY18" s="74"/>
      <c r="DZ18" s="367"/>
      <c r="EA18" s="450"/>
    </row>
    <row r="19" spans="1:132" ht="15.75" thickBot="1" x14ac:dyDescent="0.3">
      <c r="A19" s="388"/>
      <c r="B19" s="389"/>
      <c r="C19" s="390"/>
      <c r="D19" s="391"/>
      <c r="E19" s="392"/>
      <c r="F19" s="393">
        <f t="shared" si="23"/>
        <v>0</v>
      </c>
      <c r="G19" s="394"/>
      <c r="H19" s="395"/>
      <c r="I19" s="396"/>
      <c r="J19" s="397"/>
      <c r="K19" s="363"/>
      <c r="L19" s="388"/>
      <c r="M19" s="389"/>
      <c r="N19" s="390"/>
      <c r="O19" s="391"/>
      <c r="P19" s="392"/>
      <c r="Q19" s="393">
        <f t="shared" si="24"/>
        <v>0</v>
      </c>
      <c r="R19" s="140"/>
      <c r="S19" s="420"/>
      <c r="T19" s="424"/>
      <c r="U19" s="425"/>
      <c r="V19" s="363"/>
      <c r="W19" s="388"/>
      <c r="X19" s="389"/>
      <c r="Y19" s="390"/>
      <c r="Z19" s="391"/>
      <c r="AA19" s="392"/>
      <c r="AB19" s="393">
        <f t="shared" si="25"/>
        <v>0</v>
      </c>
      <c r="AC19" s="140"/>
      <c r="AD19" s="420"/>
      <c r="AE19" s="424"/>
      <c r="AF19" s="425"/>
      <c r="AG19" s="363"/>
      <c r="AH19" s="388"/>
      <c r="AI19" s="445"/>
      <c r="AJ19" s="390"/>
      <c r="AK19" s="391"/>
      <c r="AL19" s="392"/>
      <c r="AM19" s="446">
        <f t="shared" si="26"/>
        <v>0</v>
      </c>
      <c r="AN19" s="140"/>
      <c r="AO19" s="420"/>
      <c r="AP19" s="424"/>
      <c r="AQ19" s="425"/>
      <c r="AR19" s="363"/>
      <c r="AS19" s="388"/>
      <c r="AT19" s="445"/>
      <c r="AU19" s="390"/>
      <c r="AV19" s="391"/>
      <c r="AW19" s="392"/>
      <c r="AX19" s="460">
        <f t="shared" si="27"/>
        <v>0</v>
      </c>
      <c r="AY19" s="141"/>
      <c r="AZ19" s="461"/>
      <c r="BA19" s="462"/>
      <c r="BB19" s="463"/>
      <c r="BC19" s="363"/>
      <c r="BD19" s="388"/>
      <c r="BE19" s="445"/>
      <c r="BF19" s="390"/>
      <c r="BG19" s="391"/>
      <c r="BH19" s="392"/>
      <c r="BI19" s="460">
        <f t="shared" si="28"/>
        <v>0</v>
      </c>
      <c r="BJ19" s="141"/>
      <c r="BK19" s="461"/>
      <c r="BL19" s="462"/>
      <c r="BM19" s="463"/>
      <c r="BN19" s="363"/>
      <c r="BO19" s="388"/>
      <c r="BP19" s="445"/>
      <c r="BQ19" s="390"/>
      <c r="BR19" s="391"/>
      <c r="BS19" s="392"/>
      <c r="BT19" s="460">
        <f t="shared" si="29"/>
        <v>0</v>
      </c>
      <c r="BU19" s="141"/>
      <c r="BV19" s="461"/>
      <c r="BW19" s="462"/>
      <c r="BX19" s="463"/>
      <c r="BY19" s="363"/>
      <c r="BZ19" s="388"/>
      <c r="CA19" s="445"/>
      <c r="CB19" s="390"/>
      <c r="CC19" s="391"/>
      <c r="CD19" s="392"/>
      <c r="CE19" s="460">
        <f t="shared" si="30"/>
        <v>0</v>
      </c>
      <c r="CF19" s="141"/>
      <c r="CG19" s="461"/>
      <c r="CH19" s="462"/>
      <c r="CI19" s="463"/>
      <c r="CJ19" s="363"/>
      <c r="CK19" s="388"/>
      <c r="CL19" s="445"/>
      <c r="CM19" s="390"/>
      <c r="CN19" s="391"/>
      <c r="CO19" s="392"/>
      <c r="CP19" s="460">
        <f t="shared" si="31"/>
        <v>0</v>
      </c>
      <c r="CQ19" s="141"/>
      <c r="CR19" s="461"/>
      <c r="CS19" s="462"/>
      <c r="CT19" s="463"/>
      <c r="CU19" s="363"/>
      <c r="CV19" s="388"/>
      <c r="CW19" s="445"/>
      <c r="CX19" s="390"/>
      <c r="CY19" s="391"/>
      <c r="CZ19" s="392"/>
      <c r="DA19" s="460">
        <f t="shared" si="32"/>
        <v>0</v>
      </c>
      <c r="DB19" s="141"/>
      <c r="DC19" s="461"/>
      <c r="DD19" s="462"/>
      <c r="DE19" s="463"/>
      <c r="DF19" s="363"/>
      <c r="DG19" s="388"/>
      <c r="DH19" s="445"/>
      <c r="DI19" s="390"/>
      <c r="DJ19" s="391"/>
      <c r="DK19" s="392"/>
      <c r="DL19" s="460">
        <f t="shared" si="33"/>
        <v>0</v>
      </c>
      <c r="DM19" s="141"/>
      <c r="DN19" s="461"/>
      <c r="DO19" s="462"/>
      <c r="DP19" s="463"/>
      <c r="DQ19" s="363"/>
      <c r="DR19" s="388"/>
      <c r="DS19" s="445"/>
      <c r="DT19" s="390"/>
      <c r="DU19" s="391"/>
      <c r="DV19" s="392"/>
      <c r="DW19" s="460">
        <f t="shared" si="34"/>
        <v>0</v>
      </c>
      <c r="DX19" s="141"/>
      <c r="DY19" s="461"/>
      <c r="DZ19" s="462"/>
      <c r="EA19" s="463"/>
      <c r="EB19" s="45"/>
    </row>
    <row r="20" spans="1:132" x14ac:dyDescent="0.25">
      <c r="A20" s="378"/>
      <c r="B20" s="379"/>
      <c r="C20" s="380"/>
      <c r="D20" s="381"/>
      <c r="E20" s="382"/>
      <c r="F20" s="383">
        <f t="shared" si="23"/>
        <v>0</v>
      </c>
      <c r="G20" s="384">
        <f>+SUM(F20:F25)</f>
        <v>0</v>
      </c>
      <c r="H20" s="385">
        <v>1</v>
      </c>
      <c r="I20" s="386">
        <f>IF(H20=1,G20,0)</f>
        <v>0</v>
      </c>
      <c r="J20" s="387">
        <f>IF(H20=2,G20,0)</f>
        <v>0</v>
      </c>
      <c r="K20" s="363"/>
      <c r="L20" s="378"/>
      <c r="M20" s="379"/>
      <c r="N20" s="380"/>
      <c r="O20" s="381"/>
      <c r="P20" s="382"/>
      <c r="Q20" s="383">
        <f>+O20*P20</f>
        <v>0</v>
      </c>
      <c r="R20" s="384">
        <f>+SUM(Q20:Q25)</f>
        <v>0</v>
      </c>
      <c r="S20" s="385">
        <v>1</v>
      </c>
      <c r="T20" s="386">
        <f>IF(S20=1,R20,0)</f>
        <v>0</v>
      </c>
      <c r="U20" s="387">
        <f>IF(S20=2,R20,0)</f>
        <v>0</v>
      </c>
      <c r="V20" s="363"/>
      <c r="W20" s="378"/>
      <c r="X20" s="379"/>
      <c r="Y20" s="380"/>
      <c r="Z20" s="381"/>
      <c r="AA20" s="382"/>
      <c r="AB20" s="383">
        <f>+Z20*AA20</f>
        <v>0</v>
      </c>
      <c r="AC20" s="384">
        <f>+SUM(AB20:AB25)</f>
        <v>0</v>
      </c>
      <c r="AD20" s="385">
        <v>1</v>
      </c>
      <c r="AE20" s="386">
        <f>IF(AD20=1,AC20,0)</f>
        <v>0</v>
      </c>
      <c r="AF20" s="387">
        <f>IF(AD20=2,AC20,0)</f>
        <v>0</v>
      </c>
      <c r="AG20" s="363"/>
      <c r="AH20" s="378"/>
      <c r="AI20" s="441"/>
      <c r="AJ20" s="380"/>
      <c r="AK20" s="381"/>
      <c r="AL20" s="382"/>
      <c r="AM20" s="442">
        <f>+AK20*AL20</f>
        <v>0</v>
      </c>
      <c r="AN20" s="384">
        <f>+SUM(AM20:AM25)</f>
        <v>0</v>
      </c>
      <c r="AO20" s="385">
        <v>1</v>
      </c>
      <c r="AP20" s="443">
        <f>IF(AO20=1,AN20,0)</f>
        <v>0</v>
      </c>
      <c r="AQ20" s="444">
        <f>IF(AO20=2,AN20,0)</f>
        <v>0</v>
      </c>
      <c r="AR20" s="363"/>
      <c r="AS20" s="378"/>
      <c r="AT20" s="441"/>
      <c r="AU20" s="380"/>
      <c r="AV20" s="381"/>
      <c r="AW20" s="382"/>
      <c r="AX20" s="455">
        <f>+AV20*AW20</f>
        <v>0</v>
      </c>
      <c r="AY20" s="456">
        <f>+SUM(AX20:AX25)</f>
        <v>0</v>
      </c>
      <c r="AZ20" s="457">
        <v>1</v>
      </c>
      <c r="BA20" s="458">
        <f>IF(AZ20=1,AY20,0)</f>
        <v>0</v>
      </c>
      <c r="BB20" s="459">
        <f>IF(AZ20=2,AY20,0)</f>
        <v>0</v>
      </c>
      <c r="BC20" s="363"/>
      <c r="BD20" s="378"/>
      <c r="BE20" s="441"/>
      <c r="BF20" s="380"/>
      <c r="BG20" s="381"/>
      <c r="BH20" s="382"/>
      <c r="BI20" s="455">
        <f>+BG20*BH20</f>
        <v>0</v>
      </c>
      <c r="BJ20" s="456">
        <f>+SUM(BI20:BI25)</f>
        <v>0</v>
      </c>
      <c r="BK20" s="457">
        <v>1</v>
      </c>
      <c r="BL20" s="458">
        <f>IF(BK20=1,BJ20,0)</f>
        <v>0</v>
      </c>
      <c r="BM20" s="459">
        <f>IF(BK20=2,BJ20,0)</f>
        <v>0</v>
      </c>
      <c r="BN20" s="363"/>
      <c r="BO20" s="378"/>
      <c r="BP20" s="441"/>
      <c r="BQ20" s="380"/>
      <c r="BR20" s="381"/>
      <c r="BS20" s="382"/>
      <c r="BT20" s="455">
        <f>+BR20*BS20</f>
        <v>0</v>
      </c>
      <c r="BU20" s="456">
        <f>+SUM(BT20:BT25)</f>
        <v>0</v>
      </c>
      <c r="BV20" s="457">
        <v>1</v>
      </c>
      <c r="BW20" s="458">
        <f>IF(BV20=1,BU20,0)</f>
        <v>0</v>
      </c>
      <c r="BX20" s="459">
        <f>IF(BV20=2,BU20,0)</f>
        <v>0</v>
      </c>
      <c r="BY20" s="363"/>
      <c r="BZ20" s="378"/>
      <c r="CA20" s="441"/>
      <c r="CB20" s="380"/>
      <c r="CC20" s="381"/>
      <c r="CD20" s="382"/>
      <c r="CE20" s="455">
        <f>+CC20*CD20</f>
        <v>0</v>
      </c>
      <c r="CF20" s="456">
        <f>+SUM(CE20:CE25)</f>
        <v>0</v>
      </c>
      <c r="CG20" s="457">
        <v>1</v>
      </c>
      <c r="CH20" s="458">
        <f>IF(CG20=1,CF20,0)</f>
        <v>0</v>
      </c>
      <c r="CI20" s="459">
        <f>IF(CG20=2,CF20,0)</f>
        <v>0</v>
      </c>
      <c r="CJ20" s="363"/>
      <c r="CK20" s="378"/>
      <c r="CL20" s="441"/>
      <c r="CM20" s="380"/>
      <c r="CN20" s="381"/>
      <c r="CO20" s="382"/>
      <c r="CP20" s="455">
        <f>+CN20*CO20</f>
        <v>0</v>
      </c>
      <c r="CQ20" s="456">
        <f>+SUM(CP20:CP25)</f>
        <v>0</v>
      </c>
      <c r="CR20" s="457">
        <v>1</v>
      </c>
      <c r="CS20" s="458">
        <f>IF(CR20=1,CQ20,0)</f>
        <v>0</v>
      </c>
      <c r="CT20" s="459">
        <f>IF(CR20=2,CQ20,0)</f>
        <v>0</v>
      </c>
      <c r="CU20" s="363"/>
      <c r="CV20" s="378"/>
      <c r="CW20" s="441"/>
      <c r="CX20" s="380"/>
      <c r="CY20" s="381"/>
      <c r="CZ20" s="382"/>
      <c r="DA20" s="455">
        <f>+CY20*CZ20</f>
        <v>0</v>
      </c>
      <c r="DB20" s="456">
        <f>+SUM(DA20:DA25)</f>
        <v>0</v>
      </c>
      <c r="DC20" s="457">
        <v>1</v>
      </c>
      <c r="DD20" s="458">
        <f>IF(DC20=1,DB20,0)</f>
        <v>0</v>
      </c>
      <c r="DE20" s="459">
        <f>IF(DC20=2,DB20,0)</f>
        <v>0</v>
      </c>
      <c r="DF20" s="363"/>
      <c r="DG20" s="378"/>
      <c r="DH20" s="441"/>
      <c r="DI20" s="380"/>
      <c r="DJ20" s="381"/>
      <c r="DK20" s="382"/>
      <c r="DL20" s="455">
        <f>+DJ20*DK20</f>
        <v>0</v>
      </c>
      <c r="DM20" s="456">
        <f>+SUM(DL20:DL25)</f>
        <v>0</v>
      </c>
      <c r="DN20" s="457">
        <v>1</v>
      </c>
      <c r="DO20" s="458">
        <f>IF(DN20=1,DM20,0)</f>
        <v>0</v>
      </c>
      <c r="DP20" s="459">
        <f>IF(DN20=2,DM20,0)</f>
        <v>0</v>
      </c>
      <c r="DQ20" s="363"/>
      <c r="DR20" s="378"/>
      <c r="DS20" s="441"/>
      <c r="DT20" s="380"/>
      <c r="DU20" s="381"/>
      <c r="DV20" s="382"/>
      <c r="DW20" s="455">
        <f>+DU20*DV20</f>
        <v>0</v>
      </c>
      <c r="DX20" s="456">
        <f>+SUM(DW20:DW25)</f>
        <v>0</v>
      </c>
      <c r="DY20" s="457">
        <v>1</v>
      </c>
      <c r="DZ20" s="458">
        <f>IF(DY20=1,DX20,0)</f>
        <v>0</v>
      </c>
      <c r="EA20" s="459">
        <f>IF(DY20=2,DX20,0)</f>
        <v>0</v>
      </c>
    </row>
    <row r="21" spans="1:132" x14ac:dyDescent="0.25">
      <c r="A21" s="144"/>
      <c r="B21" s="142"/>
      <c r="C21" s="124"/>
      <c r="D21" s="125"/>
      <c r="E21" s="126"/>
      <c r="F21" s="143">
        <f t="shared" si="23"/>
        <v>0</v>
      </c>
      <c r="G21" s="76"/>
      <c r="H21" s="75"/>
      <c r="I21" s="131"/>
      <c r="J21" s="139"/>
      <c r="K21" s="363"/>
      <c r="L21" s="144"/>
      <c r="M21" s="142"/>
      <c r="N21" s="124"/>
      <c r="O21" s="125"/>
      <c r="P21" s="126"/>
      <c r="Q21" s="143">
        <f t="shared" ref="Q21:Q25" si="35">+O21*P21</f>
        <v>0</v>
      </c>
      <c r="R21" s="355"/>
      <c r="S21" s="122"/>
      <c r="T21" s="365"/>
      <c r="U21" s="419"/>
      <c r="V21" s="363"/>
      <c r="W21" s="144"/>
      <c r="X21" s="142"/>
      <c r="Y21" s="124"/>
      <c r="Z21" s="125"/>
      <c r="AA21" s="126"/>
      <c r="AB21" s="143">
        <f t="shared" ref="AB21:AB25" si="36">+Z21*AA21</f>
        <v>0</v>
      </c>
      <c r="AC21" s="355"/>
      <c r="AD21" s="122"/>
      <c r="AE21" s="365"/>
      <c r="AF21" s="419"/>
      <c r="AG21" s="363"/>
      <c r="AH21" s="144"/>
      <c r="AI21" s="121"/>
      <c r="AJ21" s="124"/>
      <c r="AK21" s="125"/>
      <c r="AL21" s="126"/>
      <c r="AM21" s="127">
        <f t="shared" ref="AM21:AM25" si="37">+AK21*AL21</f>
        <v>0</v>
      </c>
      <c r="AN21" s="355"/>
      <c r="AO21" s="122"/>
      <c r="AP21" s="365"/>
      <c r="AQ21" s="419"/>
      <c r="AR21" s="363"/>
      <c r="AS21" s="144"/>
      <c r="AT21" s="121"/>
      <c r="AU21" s="124"/>
      <c r="AV21" s="125"/>
      <c r="AW21" s="126"/>
      <c r="AX21" s="114">
        <f t="shared" ref="AX21:AX25" si="38">+AV21*AW21</f>
        <v>0</v>
      </c>
      <c r="AY21" s="366"/>
      <c r="AZ21" s="74"/>
      <c r="BA21" s="367"/>
      <c r="BB21" s="450"/>
      <c r="BC21" s="363"/>
      <c r="BD21" s="144"/>
      <c r="BE21" s="121"/>
      <c r="BF21" s="124"/>
      <c r="BG21" s="125"/>
      <c r="BH21" s="126"/>
      <c r="BI21" s="114">
        <f t="shared" ref="BI21:BI25" si="39">+BG21*BH21</f>
        <v>0</v>
      </c>
      <c r="BJ21" s="366"/>
      <c r="BK21" s="74"/>
      <c r="BL21" s="367"/>
      <c r="BM21" s="450"/>
      <c r="BN21" s="363"/>
      <c r="BO21" s="144"/>
      <c r="BP21" s="121"/>
      <c r="BQ21" s="124"/>
      <c r="BR21" s="125"/>
      <c r="BS21" s="126"/>
      <c r="BT21" s="114">
        <f t="shared" ref="BT21:BT25" si="40">+BR21*BS21</f>
        <v>0</v>
      </c>
      <c r="BU21" s="366"/>
      <c r="BV21" s="74"/>
      <c r="BW21" s="367"/>
      <c r="BX21" s="450"/>
      <c r="BY21" s="363"/>
      <c r="BZ21" s="144"/>
      <c r="CA21" s="121"/>
      <c r="CB21" s="124"/>
      <c r="CC21" s="125"/>
      <c r="CD21" s="126"/>
      <c r="CE21" s="114">
        <f t="shared" ref="CE21:CE25" si="41">+CC21*CD21</f>
        <v>0</v>
      </c>
      <c r="CF21" s="366"/>
      <c r="CG21" s="74"/>
      <c r="CH21" s="367"/>
      <c r="CI21" s="450"/>
      <c r="CJ21" s="363"/>
      <c r="CK21" s="144"/>
      <c r="CL21" s="121"/>
      <c r="CM21" s="124"/>
      <c r="CN21" s="125"/>
      <c r="CO21" s="126"/>
      <c r="CP21" s="114">
        <f t="shared" ref="CP21:CP25" si="42">+CN21*CO21</f>
        <v>0</v>
      </c>
      <c r="CQ21" s="366"/>
      <c r="CR21" s="74"/>
      <c r="CS21" s="367"/>
      <c r="CT21" s="450"/>
      <c r="CU21" s="363"/>
      <c r="CV21" s="144"/>
      <c r="CW21" s="121"/>
      <c r="CX21" s="124"/>
      <c r="CY21" s="125"/>
      <c r="CZ21" s="126"/>
      <c r="DA21" s="114">
        <f t="shared" ref="DA21:DA25" si="43">+CY21*CZ21</f>
        <v>0</v>
      </c>
      <c r="DB21" s="366"/>
      <c r="DC21" s="74"/>
      <c r="DD21" s="367"/>
      <c r="DE21" s="450"/>
      <c r="DF21" s="363"/>
      <c r="DG21" s="144"/>
      <c r="DH21" s="121"/>
      <c r="DI21" s="124"/>
      <c r="DJ21" s="125"/>
      <c r="DK21" s="126"/>
      <c r="DL21" s="114">
        <f t="shared" ref="DL21:DL25" si="44">+DJ21*DK21</f>
        <v>0</v>
      </c>
      <c r="DM21" s="366"/>
      <c r="DN21" s="74"/>
      <c r="DO21" s="367"/>
      <c r="DP21" s="450"/>
      <c r="DQ21" s="363"/>
      <c r="DR21" s="144"/>
      <c r="DS21" s="121"/>
      <c r="DT21" s="124"/>
      <c r="DU21" s="125"/>
      <c r="DV21" s="126"/>
      <c r="DW21" s="114">
        <f t="shared" ref="DW21:DW25" si="45">+DU21*DV21</f>
        <v>0</v>
      </c>
      <c r="DX21" s="366"/>
      <c r="DY21" s="74"/>
      <c r="DZ21" s="367"/>
      <c r="EA21" s="450"/>
    </row>
    <row r="22" spans="1:132" x14ac:dyDescent="0.25">
      <c r="A22" s="144"/>
      <c r="B22" s="142"/>
      <c r="C22" s="124"/>
      <c r="D22" s="125"/>
      <c r="E22" s="126"/>
      <c r="F22" s="143">
        <f t="shared" si="23"/>
        <v>0</v>
      </c>
      <c r="G22" s="76"/>
      <c r="H22" s="75"/>
      <c r="I22" s="131"/>
      <c r="J22" s="139"/>
      <c r="K22" s="363"/>
      <c r="L22" s="144"/>
      <c r="M22" s="142"/>
      <c r="N22" s="124"/>
      <c r="O22" s="125"/>
      <c r="P22" s="126"/>
      <c r="Q22" s="143">
        <f t="shared" si="35"/>
        <v>0</v>
      </c>
      <c r="R22" s="355"/>
      <c r="S22" s="122"/>
      <c r="T22" s="365"/>
      <c r="U22" s="419"/>
      <c r="V22" s="363"/>
      <c r="W22" s="144"/>
      <c r="X22" s="142"/>
      <c r="Y22" s="124"/>
      <c r="Z22" s="125"/>
      <c r="AA22" s="126"/>
      <c r="AB22" s="143">
        <f t="shared" si="36"/>
        <v>0</v>
      </c>
      <c r="AC22" s="355"/>
      <c r="AD22" s="122"/>
      <c r="AE22" s="365"/>
      <c r="AF22" s="419"/>
      <c r="AG22" s="363"/>
      <c r="AH22" s="144"/>
      <c r="AI22" s="121"/>
      <c r="AJ22" s="124"/>
      <c r="AK22" s="125"/>
      <c r="AL22" s="126"/>
      <c r="AM22" s="127">
        <f t="shared" si="37"/>
        <v>0</v>
      </c>
      <c r="AN22" s="355"/>
      <c r="AO22" s="122"/>
      <c r="AP22" s="365"/>
      <c r="AQ22" s="419"/>
      <c r="AR22" s="363"/>
      <c r="AS22" s="144"/>
      <c r="AT22" s="121"/>
      <c r="AU22" s="124"/>
      <c r="AV22" s="125"/>
      <c r="AW22" s="126"/>
      <c r="AX22" s="114">
        <f t="shared" si="38"/>
        <v>0</v>
      </c>
      <c r="AY22" s="366"/>
      <c r="AZ22" s="74"/>
      <c r="BA22" s="367"/>
      <c r="BB22" s="450"/>
      <c r="BC22" s="363"/>
      <c r="BD22" s="144"/>
      <c r="BE22" s="121"/>
      <c r="BF22" s="124"/>
      <c r="BG22" s="125"/>
      <c r="BH22" s="126"/>
      <c r="BI22" s="114">
        <f t="shared" si="39"/>
        <v>0</v>
      </c>
      <c r="BJ22" s="366"/>
      <c r="BK22" s="74"/>
      <c r="BL22" s="367"/>
      <c r="BM22" s="450"/>
      <c r="BN22" s="363"/>
      <c r="BO22" s="144"/>
      <c r="BP22" s="121"/>
      <c r="BQ22" s="124"/>
      <c r="BR22" s="125"/>
      <c r="BS22" s="126"/>
      <c r="BT22" s="114">
        <f t="shared" si="40"/>
        <v>0</v>
      </c>
      <c r="BU22" s="366"/>
      <c r="BV22" s="74"/>
      <c r="BW22" s="367"/>
      <c r="BX22" s="450"/>
      <c r="BY22" s="363"/>
      <c r="BZ22" s="144"/>
      <c r="CA22" s="121"/>
      <c r="CB22" s="124"/>
      <c r="CC22" s="125"/>
      <c r="CD22" s="126"/>
      <c r="CE22" s="114">
        <f t="shared" si="41"/>
        <v>0</v>
      </c>
      <c r="CF22" s="366"/>
      <c r="CG22" s="74"/>
      <c r="CH22" s="367"/>
      <c r="CI22" s="450"/>
      <c r="CJ22" s="363"/>
      <c r="CK22" s="144"/>
      <c r="CL22" s="121"/>
      <c r="CM22" s="124"/>
      <c r="CN22" s="125"/>
      <c r="CO22" s="126"/>
      <c r="CP22" s="114">
        <f t="shared" si="42"/>
        <v>0</v>
      </c>
      <c r="CQ22" s="366"/>
      <c r="CR22" s="74"/>
      <c r="CS22" s="367"/>
      <c r="CT22" s="450"/>
      <c r="CU22" s="363"/>
      <c r="CV22" s="144"/>
      <c r="CW22" s="121"/>
      <c r="CX22" s="124"/>
      <c r="CY22" s="125"/>
      <c r="CZ22" s="126"/>
      <c r="DA22" s="114">
        <f t="shared" si="43"/>
        <v>0</v>
      </c>
      <c r="DB22" s="366"/>
      <c r="DC22" s="74"/>
      <c r="DD22" s="367"/>
      <c r="DE22" s="450"/>
      <c r="DF22" s="363"/>
      <c r="DG22" s="144"/>
      <c r="DH22" s="121"/>
      <c r="DI22" s="124"/>
      <c r="DJ22" s="125"/>
      <c r="DK22" s="126"/>
      <c r="DL22" s="114">
        <f t="shared" si="44"/>
        <v>0</v>
      </c>
      <c r="DM22" s="366"/>
      <c r="DN22" s="74"/>
      <c r="DO22" s="367"/>
      <c r="DP22" s="450"/>
      <c r="DQ22" s="363"/>
      <c r="DR22" s="144"/>
      <c r="DS22" s="121"/>
      <c r="DT22" s="124"/>
      <c r="DU22" s="125"/>
      <c r="DV22" s="126"/>
      <c r="DW22" s="114">
        <f t="shared" si="45"/>
        <v>0</v>
      </c>
      <c r="DX22" s="366"/>
      <c r="DY22" s="74"/>
      <c r="DZ22" s="367"/>
      <c r="EA22" s="450"/>
    </row>
    <row r="23" spans="1:132" x14ac:dyDescent="0.25">
      <c r="A23" s="144"/>
      <c r="B23" s="142"/>
      <c r="C23" s="124"/>
      <c r="D23" s="125"/>
      <c r="E23" s="126"/>
      <c r="F23" s="143">
        <f t="shared" si="23"/>
        <v>0</v>
      </c>
      <c r="G23" s="76"/>
      <c r="H23" s="75"/>
      <c r="I23" s="131"/>
      <c r="J23" s="139"/>
      <c r="K23" s="363"/>
      <c r="L23" s="144"/>
      <c r="M23" s="142"/>
      <c r="N23" s="124"/>
      <c r="O23" s="125"/>
      <c r="P23" s="126"/>
      <c r="Q23" s="143">
        <f t="shared" si="35"/>
        <v>0</v>
      </c>
      <c r="R23" s="355"/>
      <c r="S23" s="122"/>
      <c r="T23" s="365"/>
      <c r="U23" s="419"/>
      <c r="V23" s="363"/>
      <c r="W23" s="144"/>
      <c r="X23" s="142"/>
      <c r="Y23" s="124"/>
      <c r="Z23" s="125"/>
      <c r="AA23" s="126"/>
      <c r="AB23" s="143">
        <f t="shared" si="36"/>
        <v>0</v>
      </c>
      <c r="AC23" s="355"/>
      <c r="AD23" s="122"/>
      <c r="AE23" s="365"/>
      <c r="AF23" s="419"/>
      <c r="AG23" s="363"/>
      <c r="AH23" s="144"/>
      <c r="AI23" s="121"/>
      <c r="AJ23" s="124"/>
      <c r="AK23" s="125"/>
      <c r="AL23" s="126"/>
      <c r="AM23" s="127">
        <f t="shared" si="37"/>
        <v>0</v>
      </c>
      <c r="AN23" s="355"/>
      <c r="AO23" s="122"/>
      <c r="AP23" s="365"/>
      <c r="AQ23" s="419"/>
      <c r="AR23" s="363"/>
      <c r="AS23" s="144"/>
      <c r="AT23" s="121"/>
      <c r="AU23" s="124"/>
      <c r="AV23" s="125"/>
      <c r="AW23" s="126"/>
      <c r="AX23" s="114">
        <f t="shared" si="38"/>
        <v>0</v>
      </c>
      <c r="AY23" s="366"/>
      <c r="AZ23" s="74"/>
      <c r="BA23" s="367"/>
      <c r="BB23" s="450"/>
      <c r="BC23" s="363"/>
      <c r="BD23" s="144"/>
      <c r="BE23" s="121"/>
      <c r="BF23" s="124"/>
      <c r="BG23" s="125"/>
      <c r="BH23" s="126"/>
      <c r="BI23" s="114">
        <f t="shared" si="39"/>
        <v>0</v>
      </c>
      <c r="BJ23" s="366"/>
      <c r="BK23" s="74"/>
      <c r="BL23" s="367"/>
      <c r="BM23" s="450"/>
      <c r="BN23" s="363"/>
      <c r="BO23" s="144"/>
      <c r="BP23" s="121"/>
      <c r="BQ23" s="124"/>
      <c r="BR23" s="125"/>
      <c r="BS23" s="126"/>
      <c r="BT23" s="114">
        <f t="shared" si="40"/>
        <v>0</v>
      </c>
      <c r="BU23" s="366"/>
      <c r="BV23" s="74"/>
      <c r="BW23" s="367"/>
      <c r="BX23" s="450"/>
      <c r="BY23" s="363"/>
      <c r="BZ23" s="144"/>
      <c r="CA23" s="121"/>
      <c r="CB23" s="124"/>
      <c r="CC23" s="125"/>
      <c r="CD23" s="126"/>
      <c r="CE23" s="114">
        <f t="shared" si="41"/>
        <v>0</v>
      </c>
      <c r="CF23" s="366"/>
      <c r="CG23" s="74"/>
      <c r="CH23" s="367"/>
      <c r="CI23" s="450"/>
      <c r="CJ23" s="363"/>
      <c r="CK23" s="144"/>
      <c r="CL23" s="121"/>
      <c r="CM23" s="124"/>
      <c r="CN23" s="125"/>
      <c r="CO23" s="126"/>
      <c r="CP23" s="114">
        <f t="shared" si="42"/>
        <v>0</v>
      </c>
      <c r="CQ23" s="366"/>
      <c r="CR23" s="74"/>
      <c r="CS23" s="367"/>
      <c r="CT23" s="450"/>
      <c r="CU23" s="363"/>
      <c r="CV23" s="144"/>
      <c r="CW23" s="121"/>
      <c r="CX23" s="124"/>
      <c r="CY23" s="125"/>
      <c r="CZ23" s="126"/>
      <c r="DA23" s="114">
        <f t="shared" si="43"/>
        <v>0</v>
      </c>
      <c r="DB23" s="366"/>
      <c r="DC23" s="74"/>
      <c r="DD23" s="367"/>
      <c r="DE23" s="450"/>
      <c r="DF23" s="363"/>
      <c r="DG23" s="144"/>
      <c r="DH23" s="121"/>
      <c r="DI23" s="124"/>
      <c r="DJ23" s="125"/>
      <c r="DK23" s="126"/>
      <c r="DL23" s="114">
        <f t="shared" si="44"/>
        <v>0</v>
      </c>
      <c r="DM23" s="366"/>
      <c r="DN23" s="74"/>
      <c r="DO23" s="367"/>
      <c r="DP23" s="450"/>
      <c r="DQ23" s="363"/>
      <c r="DR23" s="144"/>
      <c r="DS23" s="121"/>
      <c r="DT23" s="124"/>
      <c r="DU23" s="125"/>
      <c r="DV23" s="126"/>
      <c r="DW23" s="114">
        <f t="shared" si="45"/>
        <v>0</v>
      </c>
      <c r="DX23" s="366"/>
      <c r="DY23" s="74"/>
      <c r="DZ23" s="367"/>
      <c r="EA23" s="450"/>
    </row>
    <row r="24" spans="1:132" x14ac:dyDescent="0.25">
      <c r="A24" s="144"/>
      <c r="B24" s="142"/>
      <c r="C24" s="124"/>
      <c r="D24" s="125"/>
      <c r="E24" s="126"/>
      <c r="F24" s="143">
        <f t="shared" si="23"/>
        <v>0</v>
      </c>
      <c r="G24" s="76"/>
      <c r="H24" s="75"/>
      <c r="I24" s="131"/>
      <c r="J24" s="139"/>
      <c r="K24" s="363"/>
      <c r="L24" s="144"/>
      <c r="M24" s="142"/>
      <c r="N24" s="124"/>
      <c r="O24" s="125"/>
      <c r="P24" s="126"/>
      <c r="Q24" s="143">
        <f t="shared" si="35"/>
        <v>0</v>
      </c>
      <c r="R24" s="355"/>
      <c r="S24" s="122"/>
      <c r="T24" s="365"/>
      <c r="U24" s="419"/>
      <c r="V24" s="363"/>
      <c r="W24" s="144"/>
      <c r="X24" s="142"/>
      <c r="Y24" s="124"/>
      <c r="Z24" s="125"/>
      <c r="AA24" s="126"/>
      <c r="AB24" s="143">
        <f t="shared" si="36"/>
        <v>0</v>
      </c>
      <c r="AC24" s="355"/>
      <c r="AD24" s="122"/>
      <c r="AE24" s="365"/>
      <c r="AF24" s="419"/>
      <c r="AG24" s="363"/>
      <c r="AH24" s="144"/>
      <c r="AI24" s="121"/>
      <c r="AJ24" s="124"/>
      <c r="AK24" s="125"/>
      <c r="AL24" s="126"/>
      <c r="AM24" s="127">
        <f t="shared" si="37"/>
        <v>0</v>
      </c>
      <c r="AN24" s="355"/>
      <c r="AO24" s="122"/>
      <c r="AP24" s="365"/>
      <c r="AQ24" s="419"/>
      <c r="AR24" s="363"/>
      <c r="AS24" s="144"/>
      <c r="AT24" s="121"/>
      <c r="AU24" s="124"/>
      <c r="AV24" s="125"/>
      <c r="AW24" s="126"/>
      <c r="AX24" s="114">
        <f t="shared" si="38"/>
        <v>0</v>
      </c>
      <c r="AY24" s="366"/>
      <c r="AZ24" s="74"/>
      <c r="BA24" s="367"/>
      <c r="BB24" s="450"/>
      <c r="BC24" s="363"/>
      <c r="BD24" s="144"/>
      <c r="BE24" s="121"/>
      <c r="BF24" s="124"/>
      <c r="BG24" s="125"/>
      <c r="BH24" s="126"/>
      <c r="BI24" s="114">
        <f t="shared" si="39"/>
        <v>0</v>
      </c>
      <c r="BJ24" s="366"/>
      <c r="BK24" s="74"/>
      <c r="BL24" s="367"/>
      <c r="BM24" s="450"/>
      <c r="BN24" s="363"/>
      <c r="BO24" s="144"/>
      <c r="BP24" s="121"/>
      <c r="BQ24" s="124"/>
      <c r="BR24" s="125"/>
      <c r="BS24" s="126"/>
      <c r="BT24" s="114">
        <f t="shared" si="40"/>
        <v>0</v>
      </c>
      <c r="BU24" s="366"/>
      <c r="BV24" s="74"/>
      <c r="BW24" s="367"/>
      <c r="BX24" s="450"/>
      <c r="BY24" s="363"/>
      <c r="BZ24" s="144"/>
      <c r="CA24" s="121"/>
      <c r="CB24" s="124"/>
      <c r="CC24" s="125"/>
      <c r="CD24" s="126"/>
      <c r="CE24" s="114">
        <f t="shared" si="41"/>
        <v>0</v>
      </c>
      <c r="CF24" s="366"/>
      <c r="CG24" s="74"/>
      <c r="CH24" s="367"/>
      <c r="CI24" s="450"/>
      <c r="CJ24" s="363"/>
      <c r="CK24" s="144"/>
      <c r="CL24" s="121"/>
      <c r="CM24" s="124"/>
      <c r="CN24" s="125"/>
      <c r="CO24" s="126"/>
      <c r="CP24" s="114">
        <f t="shared" si="42"/>
        <v>0</v>
      </c>
      <c r="CQ24" s="366"/>
      <c r="CR24" s="74"/>
      <c r="CS24" s="367"/>
      <c r="CT24" s="450"/>
      <c r="CU24" s="363"/>
      <c r="CV24" s="144"/>
      <c r="CW24" s="121"/>
      <c r="CX24" s="124"/>
      <c r="CY24" s="125"/>
      <c r="CZ24" s="126"/>
      <c r="DA24" s="114">
        <f t="shared" si="43"/>
        <v>0</v>
      </c>
      <c r="DB24" s="366"/>
      <c r="DC24" s="74"/>
      <c r="DD24" s="367"/>
      <c r="DE24" s="450"/>
      <c r="DF24" s="363"/>
      <c r="DG24" s="144"/>
      <c r="DH24" s="121"/>
      <c r="DI24" s="124"/>
      <c r="DJ24" s="125"/>
      <c r="DK24" s="126"/>
      <c r="DL24" s="114">
        <f t="shared" si="44"/>
        <v>0</v>
      </c>
      <c r="DM24" s="366"/>
      <c r="DN24" s="74"/>
      <c r="DO24" s="367"/>
      <c r="DP24" s="450"/>
      <c r="DQ24" s="363"/>
      <c r="DR24" s="144"/>
      <c r="DS24" s="121"/>
      <c r="DT24" s="124"/>
      <c r="DU24" s="125"/>
      <c r="DV24" s="126"/>
      <c r="DW24" s="114">
        <f t="shared" si="45"/>
        <v>0</v>
      </c>
      <c r="DX24" s="366"/>
      <c r="DY24" s="74"/>
      <c r="DZ24" s="367"/>
      <c r="EA24" s="450"/>
    </row>
    <row r="25" spans="1:132" ht="15.75" thickBot="1" x14ac:dyDescent="0.3">
      <c r="A25" s="388"/>
      <c r="B25" s="389"/>
      <c r="C25" s="390"/>
      <c r="D25" s="391"/>
      <c r="E25" s="392"/>
      <c r="F25" s="393">
        <f t="shared" si="23"/>
        <v>0</v>
      </c>
      <c r="G25" s="394"/>
      <c r="H25" s="395"/>
      <c r="I25" s="396"/>
      <c r="J25" s="397"/>
      <c r="K25" s="363"/>
      <c r="L25" s="388"/>
      <c r="M25" s="389"/>
      <c r="N25" s="390"/>
      <c r="O25" s="391"/>
      <c r="P25" s="392"/>
      <c r="Q25" s="393">
        <f t="shared" si="35"/>
        <v>0</v>
      </c>
      <c r="R25" s="140"/>
      <c r="S25" s="420"/>
      <c r="T25" s="424"/>
      <c r="U25" s="425"/>
      <c r="V25" s="363"/>
      <c r="W25" s="388"/>
      <c r="X25" s="389"/>
      <c r="Y25" s="390"/>
      <c r="Z25" s="391"/>
      <c r="AA25" s="392"/>
      <c r="AB25" s="393">
        <f t="shared" si="36"/>
        <v>0</v>
      </c>
      <c r="AC25" s="140"/>
      <c r="AD25" s="420"/>
      <c r="AE25" s="424"/>
      <c r="AF25" s="425"/>
      <c r="AG25" s="363"/>
      <c r="AH25" s="388"/>
      <c r="AI25" s="445"/>
      <c r="AJ25" s="390"/>
      <c r="AK25" s="391"/>
      <c r="AL25" s="392"/>
      <c r="AM25" s="446">
        <f t="shared" si="37"/>
        <v>0</v>
      </c>
      <c r="AN25" s="140"/>
      <c r="AO25" s="420"/>
      <c r="AP25" s="424"/>
      <c r="AQ25" s="425"/>
      <c r="AR25" s="363"/>
      <c r="AS25" s="388"/>
      <c r="AT25" s="445"/>
      <c r="AU25" s="390"/>
      <c r="AV25" s="391"/>
      <c r="AW25" s="392"/>
      <c r="AX25" s="460">
        <f t="shared" si="38"/>
        <v>0</v>
      </c>
      <c r="AY25" s="141"/>
      <c r="AZ25" s="461"/>
      <c r="BA25" s="462"/>
      <c r="BB25" s="463"/>
      <c r="BC25" s="363"/>
      <c r="BD25" s="388"/>
      <c r="BE25" s="445"/>
      <c r="BF25" s="390"/>
      <c r="BG25" s="391"/>
      <c r="BH25" s="392"/>
      <c r="BI25" s="460">
        <f t="shared" si="39"/>
        <v>0</v>
      </c>
      <c r="BJ25" s="141"/>
      <c r="BK25" s="461"/>
      <c r="BL25" s="462"/>
      <c r="BM25" s="463"/>
      <c r="BN25" s="363"/>
      <c r="BO25" s="388"/>
      <c r="BP25" s="445"/>
      <c r="BQ25" s="390"/>
      <c r="BR25" s="391"/>
      <c r="BS25" s="392"/>
      <c r="BT25" s="460">
        <f t="shared" si="40"/>
        <v>0</v>
      </c>
      <c r="BU25" s="141"/>
      <c r="BV25" s="461"/>
      <c r="BW25" s="462"/>
      <c r="BX25" s="463"/>
      <c r="BY25" s="363"/>
      <c r="BZ25" s="388"/>
      <c r="CA25" s="445"/>
      <c r="CB25" s="390"/>
      <c r="CC25" s="391"/>
      <c r="CD25" s="392"/>
      <c r="CE25" s="460">
        <f t="shared" si="41"/>
        <v>0</v>
      </c>
      <c r="CF25" s="141"/>
      <c r="CG25" s="461"/>
      <c r="CH25" s="462"/>
      <c r="CI25" s="463"/>
      <c r="CJ25" s="363"/>
      <c r="CK25" s="388"/>
      <c r="CL25" s="445"/>
      <c r="CM25" s="390"/>
      <c r="CN25" s="391"/>
      <c r="CO25" s="392"/>
      <c r="CP25" s="460">
        <f t="shared" si="42"/>
        <v>0</v>
      </c>
      <c r="CQ25" s="141"/>
      <c r="CR25" s="461"/>
      <c r="CS25" s="462"/>
      <c r="CT25" s="463"/>
      <c r="CU25" s="363"/>
      <c r="CV25" s="388"/>
      <c r="CW25" s="445"/>
      <c r="CX25" s="390"/>
      <c r="CY25" s="391"/>
      <c r="CZ25" s="392"/>
      <c r="DA25" s="460">
        <f t="shared" si="43"/>
        <v>0</v>
      </c>
      <c r="DB25" s="141"/>
      <c r="DC25" s="461"/>
      <c r="DD25" s="462"/>
      <c r="DE25" s="463"/>
      <c r="DF25" s="363"/>
      <c r="DG25" s="388"/>
      <c r="DH25" s="445"/>
      <c r="DI25" s="390"/>
      <c r="DJ25" s="391"/>
      <c r="DK25" s="392"/>
      <c r="DL25" s="460">
        <f t="shared" si="44"/>
        <v>0</v>
      </c>
      <c r="DM25" s="141"/>
      <c r="DN25" s="461"/>
      <c r="DO25" s="462"/>
      <c r="DP25" s="463"/>
      <c r="DQ25" s="363"/>
      <c r="DR25" s="388"/>
      <c r="DS25" s="445"/>
      <c r="DT25" s="390"/>
      <c r="DU25" s="391"/>
      <c r="DV25" s="392"/>
      <c r="DW25" s="460">
        <f t="shared" si="45"/>
        <v>0</v>
      </c>
      <c r="DX25" s="141"/>
      <c r="DY25" s="461"/>
      <c r="DZ25" s="462"/>
      <c r="EA25" s="463"/>
      <c r="EB25" s="45"/>
    </row>
    <row r="26" spans="1:132" x14ac:dyDescent="0.25">
      <c r="A26" s="378"/>
      <c r="B26" s="379"/>
      <c r="C26" s="380"/>
      <c r="D26" s="381"/>
      <c r="E26" s="382"/>
      <c r="F26" s="383">
        <f t="shared" ref="F26:F55" si="46">+D26*E26</f>
        <v>0</v>
      </c>
      <c r="G26" s="384">
        <f>+SUM(F26:F31)</f>
        <v>0</v>
      </c>
      <c r="H26" s="385">
        <v>1</v>
      </c>
      <c r="I26" s="386">
        <f>IF(H26=1,G26,0)</f>
        <v>0</v>
      </c>
      <c r="J26" s="387">
        <f>IF(H26=2,G26,0)</f>
        <v>0</v>
      </c>
      <c r="K26" s="363"/>
      <c r="L26" s="378"/>
      <c r="M26" s="379"/>
      <c r="N26" s="380"/>
      <c r="O26" s="381"/>
      <c r="P26" s="382"/>
      <c r="Q26" s="383">
        <f>+O26*P26</f>
        <v>0</v>
      </c>
      <c r="R26" s="384">
        <f>+SUM(Q26:Q31)</f>
        <v>0</v>
      </c>
      <c r="S26" s="385">
        <v>1</v>
      </c>
      <c r="T26" s="386">
        <f>IF(S26=1,R26,0)</f>
        <v>0</v>
      </c>
      <c r="U26" s="387">
        <f>IF(S26=2,R26,0)</f>
        <v>0</v>
      </c>
      <c r="V26" s="363"/>
      <c r="W26" s="378"/>
      <c r="X26" s="379"/>
      <c r="Y26" s="380"/>
      <c r="Z26" s="381"/>
      <c r="AA26" s="382"/>
      <c r="AB26" s="383">
        <f>+Z26*AA26</f>
        <v>0</v>
      </c>
      <c r="AC26" s="384">
        <f>+SUM(AB26:AB31)</f>
        <v>0</v>
      </c>
      <c r="AD26" s="385">
        <v>1</v>
      </c>
      <c r="AE26" s="386">
        <f>IF(AD26=1,AC26,0)</f>
        <v>0</v>
      </c>
      <c r="AF26" s="387">
        <f>IF(AD26=2,AC26,0)</f>
        <v>0</v>
      </c>
      <c r="AG26" s="363"/>
      <c r="AH26" s="378"/>
      <c r="AI26" s="441"/>
      <c r="AJ26" s="380"/>
      <c r="AK26" s="381"/>
      <c r="AL26" s="382"/>
      <c r="AM26" s="442">
        <f>+AK26*AL26</f>
        <v>0</v>
      </c>
      <c r="AN26" s="384">
        <f>+SUM(AM26:AM31)</f>
        <v>0</v>
      </c>
      <c r="AO26" s="385">
        <v>1</v>
      </c>
      <c r="AP26" s="443">
        <f>IF(AO26=1,AN26,0)</f>
        <v>0</v>
      </c>
      <c r="AQ26" s="444">
        <f>IF(AO26=2,AN26,0)</f>
        <v>0</v>
      </c>
      <c r="AR26" s="363"/>
      <c r="AS26" s="378"/>
      <c r="AT26" s="441"/>
      <c r="AU26" s="380"/>
      <c r="AV26" s="381"/>
      <c r="AW26" s="382"/>
      <c r="AX26" s="455">
        <f>+AV26*AW26</f>
        <v>0</v>
      </c>
      <c r="AY26" s="456">
        <f>+SUM(AX26:AX31)</f>
        <v>0</v>
      </c>
      <c r="AZ26" s="457">
        <v>1</v>
      </c>
      <c r="BA26" s="458">
        <f>IF(AZ26=1,AY26,0)</f>
        <v>0</v>
      </c>
      <c r="BB26" s="459">
        <f>IF(AZ26=2,AY26,0)</f>
        <v>0</v>
      </c>
      <c r="BC26" s="363"/>
      <c r="BD26" s="378"/>
      <c r="BE26" s="441"/>
      <c r="BF26" s="380"/>
      <c r="BG26" s="381"/>
      <c r="BH26" s="382"/>
      <c r="BI26" s="455">
        <f>+BG26*BH26</f>
        <v>0</v>
      </c>
      <c r="BJ26" s="456">
        <f>+SUM(BI26:BI31)</f>
        <v>0</v>
      </c>
      <c r="BK26" s="457">
        <v>1</v>
      </c>
      <c r="BL26" s="458">
        <f>IF(BK26=1,BJ26,0)</f>
        <v>0</v>
      </c>
      <c r="BM26" s="459">
        <f>IF(BK26=2,BJ26,0)</f>
        <v>0</v>
      </c>
      <c r="BN26" s="363"/>
      <c r="BO26" s="378"/>
      <c r="BP26" s="441"/>
      <c r="BQ26" s="380"/>
      <c r="BR26" s="381"/>
      <c r="BS26" s="382"/>
      <c r="BT26" s="455">
        <f>+BR26*BS26</f>
        <v>0</v>
      </c>
      <c r="BU26" s="456">
        <f>+SUM(BT26:BT31)</f>
        <v>0</v>
      </c>
      <c r="BV26" s="457">
        <v>1</v>
      </c>
      <c r="BW26" s="458">
        <f>IF(BV26=1,BU26,0)</f>
        <v>0</v>
      </c>
      <c r="BX26" s="459">
        <f>IF(BV26=2,BU26,0)</f>
        <v>0</v>
      </c>
      <c r="BY26" s="363"/>
      <c r="BZ26" s="378"/>
      <c r="CA26" s="441"/>
      <c r="CB26" s="380"/>
      <c r="CC26" s="381"/>
      <c r="CD26" s="382"/>
      <c r="CE26" s="455">
        <f>+CC26*CD26</f>
        <v>0</v>
      </c>
      <c r="CF26" s="456">
        <f>+SUM(CE26:CE31)</f>
        <v>0</v>
      </c>
      <c r="CG26" s="457">
        <v>1</v>
      </c>
      <c r="CH26" s="458">
        <f>IF(CG26=1,CF26,0)</f>
        <v>0</v>
      </c>
      <c r="CI26" s="459">
        <f>IF(CG26=2,CF26,0)</f>
        <v>0</v>
      </c>
      <c r="CJ26" s="363"/>
      <c r="CK26" s="378"/>
      <c r="CL26" s="441"/>
      <c r="CM26" s="380"/>
      <c r="CN26" s="381"/>
      <c r="CO26" s="382"/>
      <c r="CP26" s="455">
        <f>+CN26*CO26</f>
        <v>0</v>
      </c>
      <c r="CQ26" s="456">
        <f>+SUM(CP26:CP31)</f>
        <v>0</v>
      </c>
      <c r="CR26" s="457">
        <v>1</v>
      </c>
      <c r="CS26" s="458">
        <f>IF(CR26=1,CQ26,0)</f>
        <v>0</v>
      </c>
      <c r="CT26" s="459">
        <f>IF(CR26=2,CQ26,0)</f>
        <v>0</v>
      </c>
      <c r="CU26" s="363"/>
      <c r="CV26" s="378"/>
      <c r="CW26" s="441"/>
      <c r="CX26" s="380"/>
      <c r="CY26" s="381"/>
      <c r="CZ26" s="382"/>
      <c r="DA26" s="455">
        <f>+CY26*CZ26</f>
        <v>0</v>
      </c>
      <c r="DB26" s="456">
        <f>+SUM(DA26:DA31)</f>
        <v>0</v>
      </c>
      <c r="DC26" s="457">
        <v>1</v>
      </c>
      <c r="DD26" s="458">
        <f>IF(DC26=1,DB26,0)</f>
        <v>0</v>
      </c>
      <c r="DE26" s="459">
        <f>IF(DC26=2,DB26,0)</f>
        <v>0</v>
      </c>
      <c r="DF26" s="363"/>
      <c r="DG26" s="378"/>
      <c r="DH26" s="441"/>
      <c r="DI26" s="380"/>
      <c r="DJ26" s="381"/>
      <c r="DK26" s="382"/>
      <c r="DL26" s="455">
        <f>+DJ26*DK26</f>
        <v>0</v>
      </c>
      <c r="DM26" s="456">
        <f>+SUM(DL26:DL31)</f>
        <v>0</v>
      </c>
      <c r="DN26" s="457">
        <v>1</v>
      </c>
      <c r="DO26" s="458">
        <f>IF(DN26=1,DM26,0)</f>
        <v>0</v>
      </c>
      <c r="DP26" s="459">
        <f>IF(DN26=2,DM26,0)</f>
        <v>0</v>
      </c>
      <c r="DQ26" s="363"/>
      <c r="DR26" s="378"/>
      <c r="DS26" s="441"/>
      <c r="DT26" s="380"/>
      <c r="DU26" s="381"/>
      <c r="DV26" s="382"/>
      <c r="DW26" s="455">
        <f>+DU26*DV26</f>
        <v>0</v>
      </c>
      <c r="DX26" s="456">
        <f>+SUM(DW26:DW31)</f>
        <v>0</v>
      </c>
      <c r="DY26" s="457">
        <v>1</v>
      </c>
      <c r="DZ26" s="458">
        <f>IF(DY26=1,DX26,0)</f>
        <v>0</v>
      </c>
      <c r="EA26" s="459">
        <f>IF(DY26=2,DX26,0)</f>
        <v>0</v>
      </c>
    </row>
    <row r="27" spans="1:132" x14ac:dyDescent="0.25">
      <c r="A27" s="144"/>
      <c r="B27" s="142"/>
      <c r="C27" s="124"/>
      <c r="D27" s="125"/>
      <c r="E27" s="126"/>
      <c r="F27" s="143">
        <f t="shared" si="46"/>
        <v>0</v>
      </c>
      <c r="G27" s="76"/>
      <c r="H27" s="75"/>
      <c r="I27" s="131"/>
      <c r="J27" s="139"/>
      <c r="K27" s="363"/>
      <c r="L27" s="144"/>
      <c r="M27" s="142"/>
      <c r="N27" s="124"/>
      <c r="O27" s="125"/>
      <c r="P27" s="126"/>
      <c r="Q27" s="143">
        <f t="shared" ref="Q27:Q31" si="47">+O27*P27</f>
        <v>0</v>
      </c>
      <c r="R27" s="355"/>
      <c r="S27" s="122"/>
      <c r="T27" s="365"/>
      <c r="U27" s="419"/>
      <c r="V27" s="363"/>
      <c r="W27" s="144"/>
      <c r="X27" s="142"/>
      <c r="Y27" s="124"/>
      <c r="Z27" s="125"/>
      <c r="AA27" s="126"/>
      <c r="AB27" s="143">
        <f t="shared" ref="AB27:AB31" si="48">+Z27*AA27</f>
        <v>0</v>
      </c>
      <c r="AC27" s="355"/>
      <c r="AD27" s="122"/>
      <c r="AE27" s="365"/>
      <c r="AF27" s="419"/>
      <c r="AG27" s="363"/>
      <c r="AH27" s="144"/>
      <c r="AI27" s="121"/>
      <c r="AJ27" s="124"/>
      <c r="AK27" s="125"/>
      <c r="AL27" s="126"/>
      <c r="AM27" s="127">
        <f t="shared" ref="AM27:AM31" si="49">+AK27*AL27</f>
        <v>0</v>
      </c>
      <c r="AN27" s="355"/>
      <c r="AO27" s="122"/>
      <c r="AP27" s="365"/>
      <c r="AQ27" s="419"/>
      <c r="AR27" s="363"/>
      <c r="AS27" s="144"/>
      <c r="AT27" s="121"/>
      <c r="AU27" s="124"/>
      <c r="AV27" s="125"/>
      <c r="AW27" s="126"/>
      <c r="AX27" s="114">
        <f t="shared" ref="AX27:AX31" si="50">+AV27*AW27</f>
        <v>0</v>
      </c>
      <c r="AY27" s="366"/>
      <c r="AZ27" s="74"/>
      <c r="BA27" s="367"/>
      <c r="BB27" s="450"/>
      <c r="BC27" s="363"/>
      <c r="BD27" s="144"/>
      <c r="BE27" s="121"/>
      <c r="BF27" s="124"/>
      <c r="BG27" s="125"/>
      <c r="BH27" s="126"/>
      <c r="BI27" s="114">
        <f t="shared" ref="BI27:BI31" si="51">+BG27*BH27</f>
        <v>0</v>
      </c>
      <c r="BJ27" s="366"/>
      <c r="BK27" s="74"/>
      <c r="BL27" s="367"/>
      <c r="BM27" s="450"/>
      <c r="BN27" s="363"/>
      <c r="BO27" s="144"/>
      <c r="BP27" s="121"/>
      <c r="BQ27" s="124"/>
      <c r="BR27" s="125"/>
      <c r="BS27" s="126"/>
      <c r="BT27" s="114">
        <f t="shared" ref="BT27:BT31" si="52">+BR27*BS27</f>
        <v>0</v>
      </c>
      <c r="BU27" s="366"/>
      <c r="BV27" s="74"/>
      <c r="BW27" s="367"/>
      <c r="BX27" s="450"/>
      <c r="BY27" s="363"/>
      <c r="BZ27" s="144"/>
      <c r="CA27" s="121"/>
      <c r="CB27" s="124"/>
      <c r="CC27" s="125"/>
      <c r="CD27" s="126"/>
      <c r="CE27" s="114">
        <f t="shared" ref="CE27:CE31" si="53">+CC27*CD27</f>
        <v>0</v>
      </c>
      <c r="CF27" s="366"/>
      <c r="CG27" s="74"/>
      <c r="CH27" s="367"/>
      <c r="CI27" s="450"/>
      <c r="CJ27" s="363"/>
      <c r="CK27" s="144"/>
      <c r="CL27" s="121"/>
      <c r="CM27" s="124"/>
      <c r="CN27" s="125"/>
      <c r="CO27" s="126"/>
      <c r="CP27" s="114">
        <f t="shared" ref="CP27:CP31" si="54">+CN27*CO27</f>
        <v>0</v>
      </c>
      <c r="CQ27" s="366"/>
      <c r="CR27" s="74"/>
      <c r="CS27" s="367"/>
      <c r="CT27" s="450"/>
      <c r="CU27" s="363"/>
      <c r="CV27" s="144"/>
      <c r="CW27" s="121"/>
      <c r="CX27" s="124"/>
      <c r="CY27" s="125"/>
      <c r="CZ27" s="126"/>
      <c r="DA27" s="114">
        <f t="shared" ref="DA27:DA31" si="55">+CY27*CZ27</f>
        <v>0</v>
      </c>
      <c r="DB27" s="366"/>
      <c r="DC27" s="74"/>
      <c r="DD27" s="367"/>
      <c r="DE27" s="450"/>
      <c r="DF27" s="363"/>
      <c r="DG27" s="144"/>
      <c r="DH27" s="121"/>
      <c r="DI27" s="124"/>
      <c r="DJ27" s="125"/>
      <c r="DK27" s="126"/>
      <c r="DL27" s="114">
        <f t="shared" ref="DL27:DL31" si="56">+DJ27*DK27</f>
        <v>0</v>
      </c>
      <c r="DM27" s="366"/>
      <c r="DN27" s="74"/>
      <c r="DO27" s="367"/>
      <c r="DP27" s="450"/>
      <c r="DQ27" s="363"/>
      <c r="DR27" s="144"/>
      <c r="DS27" s="121"/>
      <c r="DT27" s="124"/>
      <c r="DU27" s="125"/>
      <c r="DV27" s="126"/>
      <c r="DW27" s="114">
        <f t="shared" ref="DW27:DW31" si="57">+DU27*DV27</f>
        <v>0</v>
      </c>
      <c r="DX27" s="366"/>
      <c r="DY27" s="74"/>
      <c r="DZ27" s="367"/>
      <c r="EA27" s="450"/>
    </row>
    <row r="28" spans="1:132" x14ac:dyDescent="0.25">
      <c r="A28" s="144"/>
      <c r="B28" s="142"/>
      <c r="C28" s="124"/>
      <c r="D28" s="125"/>
      <c r="E28" s="126"/>
      <c r="F28" s="143">
        <f t="shared" si="46"/>
        <v>0</v>
      </c>
      <c r="G28" s="76"/>
      <c r="H28" s="75"/>
      <c r="I28" s="131"/>
      <c r="J28" s="139"/>
      <c r="K28" s="363"/>
      <c r="L28" s="144"/>
      <c r="M28" s="142"/>
      <c r="N28" s="124"/>
      <c r="O28" s="125"/>
      <c r="P28" s="126"/>
      <c r="Q28" s="143">
        <f t="shared" si="47"/>
        <v>0</v>
      </c>
      <c r="R28" s="355"/>
      <c r="S28" s="122"/>
      <c r="T28" s="365"/>
      <c r="U28" s="419"/>
      <c r="V28" s="363"/>
      <c r="W28" s="144"/>
      <c r="X28" s="142"/>
      <c r="Y28" s="124"/>
      <c r="Z28" s="125"/>
      <c r="AA28" s="126"/>
      <c r="AB28" s="143">
        <f t="shared" si="48"/>
        <v>0</v>
      </c>
      <c r="AC28" s="355"/>
      <c r="AD28" s="122"/>
      <c r="AE28" s="365"/>
      <c r="AF28" s="419"/>
      <c r="AG28" s="363"/>
      <c r="AH28" s="144"/>
      <c r="AI28" s="121"/>
      <c r="AJ28" s="124"/>
      <c r="AK28" s="125"/>
      <c r="AL28" s="126"/>
      <c r="AM28" s="127">
        <f t="shared" si="49"/>
        <v>0</v>
      </c>
      <c r="AN28" s="355"/>
      <c r="AO28" s="122"/>
      <c r="AP28" s="365"/>
      <c r="AQ28" s="419"/>
      <c r="AR28" s="363"/>
      <c r="AS28" s="144"/>
      <c r="AT28" s="121"/>
      <c r="AU28" s="124"/>
      <c r="AV28" s="125"/>
      <c r="AW28" s="126"/>
      <c r="AX28" s="114">
        <f t="shared" si="50"/>
        <v>0</v>
      </c>
      <c r="AY28" s="366"/>
      <c r="AZ28" s="74"/>
      <c r="BA28" s="367"/>
      <c r="BB28" s="450"/>
      <c r="BC28" s="363"/>
      <c r="BD28" s="144"/>
      <c r="BE28" s="121"/>
      <c r="BF28" s="124"/>
      <c r="BG28" s="125"/>
      <c r="BH28" s="126"/>
      <c r="BI28" s="114">
        <f t="shared" si="51"/>
        <v>0</v>
      </c>
      <c r="BJ28" s="366"/>
      <c r="BK28" s="74"/>
      <c r="BL28" s="367"/>
      <c r="BM28" s="450"/>
      <c r="BN28" s="363"/>
      <c r="BO28" s="144"/>
      <c r="BP28" s="121"/>
      <c r="BQ28" s="124"/>
      <c r="BR28" s="125"/>
      <c r="BS28" s="126"/>
      <c r="BT28" s="114">
        <f t="shared" si="52"/>
        <v>0</v>
      </c>
      <c r="BU28" s="366"/>
      <c r="BV28" s="74"/>
      <c r="BW28" s="367"/>
      <c r="BX28" s="450"/>
      <c r="BY28" s="363"/>
      <c r="BZ28" s="144"/>
      <c r="CA28" s="121"/>
      <c r="CB28" s="124"/>
      <c r="CC28" s="125"/>
      <c r="CD28" s="126"/>
      <c r="CE28" s="114">
        <f t="shared" si="53"/>
        <v>0</v>
      </c>
      <c r="CF28" s="366"/>
      <c r="CG28" s="74"/>
      <c r="CH28" s="367"/>
      <c r="CI28" s="450"/>
      <c r="CJ28" s="363"/>
      <c r="CK28" s="144"/>
      <c r="CL28" s="121"/>
      <c r="CM28" s="124"/>
      <c r="CN28" s="125"/>
      <c r="CO28" s="126"/>
      <c r="CP28" s="114">
        <f t="shared" si="54"/>
        <v>0</v>
      </c>
      <c r="CQ28" s="366"/>
      <c r="CR28" s="74"/>
      <c r="CS28" s="367"/>
      <c r="CT28" s="450"/>
      <c r="CU28" s="363"/>
      <c r="CV28" s="144"/>
      <c r="CW28" s="121"/>
      <c r="CX28" s="124"/>
      <c r="CY28" s="125"/>
      <c r="CZ28" s="126"/>
      <c r="DA28" s="114">
        <f t="shared" si="55"/>
        <v>0</v>
      </c>
      <c r="DB28" s="366"/>
      <c r="DC28" s="74"/>
      <c r="DD28" s="367"/>
      <c r="DE28" s="450"/>
      <c r="DF28" s="363"/>
      <c r="DG28" s="144"/>
      <c r="DH28" s="121"/>
      <c r="DI28" s="124"/>
      <c r="DJ28" s="125"/>
      <c r="DK28" s="126"/>
      <c r="DL28" s="114">
        <f t="shared" si="56"/>
        <v>0</v>
      </c>
      <c r="DM28" s="366"/>
      <c r="DN28" s="74"/>
      <c r="DO28" s="367"/>
      <c r="DP28" s="450"/>
      <c r="DQ28" s="363"/>
      <c r="DR28" s="144"/>
      <c r="DS28" s="121"/>
      <c r="DT28" s="124"/>
      <c r="DU28" s="125"/>
      <c r="DV28" s="126"/>
      <c r="DW28" s="114">
        <f t="shared" si="57"/>
        <v>0</v>
      </c>
      <c r="DX28" s="366"/>
      <c r="DY28" s="74"/>
      <c r="DZ28" s="367"/>
      <c r="EA28" s="450"/>
    </row>
    <row r="29" spans="1:132" x14ac:dyDescent="0.25">
      <c r="A29" s="144"/>
      <c r="B29" s="142"/>
      <c r="C29" s="124"/>
      <c r="D29" s="125"/>
      <c r="E29" s="126"/>
      <c r="F29" s="143">
        <f t="shared" si="46"/>
        <v>0</v>
      </c>
      <c r="G29" s="76"/>
      <c r="H29" s="75"/>
      <c r="I29" s="131"/>
      <c r="J29" s="139"/>
      <c r="K29" s="363"/>
      <c r="L29" s="144"/>
      <c r="M29" s="142"/>
      <c r="N29" s="124"/>
      <c r="O29" s="125"/>
      <c r="P29" s="126"/>
      <c r="Q29" s="143">
        <f t="shared" si="47"/>
        <v>0</v>
      </c>
      <c r="R29" s="355"/>
      <c r="S29" s="122"/>
      <c r="T29" s="365"/>
      <c r="U29" s="419"/>
      <c r="V29" s="363"/>
      <c r="W29" s="144"/>
      <c r="X29" s="142"/>
      <c r="Y29" s="124"/>
      <c r="Z29" s="125"/>
      <c r="AA29" s="126"/>
      <c r="AB29" s="143">
        <f t="shared" si="48"/>
        <v>0</v>
      </c>
      <c r="AC29" s="355"/>
      <c r="AD29" s="122"/>
      <c r="AE29" s="365"/>
      <c r="AF29" s="419"/>
      <c r="AG29" s="363"/>
      <c r="AH29" s="144"/>
      <c r="AI29" s="121"/>
      <c r="AJ29" s="124"/>
      <c r="AK29" s="125"/>
      <c r="AL29" s="126"/>
      <c r="AM29" s="127">
        <f t="shared" si="49"/>
        <v>0</v>
      </c>
      <c r="AN29" s="355"/>
      <c r="AO29" s="122"/>
      <c r="AP29" s="365"/>
      <c r="AQ29" s="419"/>
      <c r="AR29" s="363"/>
      <c r="AS29" s="144"/>
      <c r="AT29" s="121"/>
      <c r="AU29" s="124"/>
      <c r="AV29" s="125"/>
      <c r="AW29" s="126"/>
      <c r="AX29" s="114">
        <f t="shared" si="50"/>
        <v>0</v>
      </c>
      <c r="AY29" s="366"/>
      <c r="AZ29" s="74"/>
      <c r="BA29" s="367"/>
      <c r="BB29" s="450"/>
      <c r="BC29" s="363"/>
      <c r="BD29" s="144"/>
      <c r="BE29" s="121"/>
      <c r="BF29" s="124"/>
      <c r="BG29" s="125"/>
      <c r="BH29" s="126"/>
      <c r="BI29" s="114">
        <f t="shared" si="51"/>
        <v>0</v>
      </c>
      <c r="BJ29" s="366"/>
      <c r="BK29" s="74"/>
      <c r="BL29" s="367"/>
      <c r="BM29" s="450"/>
      <c r="BN29" s="363"/>
      <c r="BO29" s="144"/>
      <c r="BP29" s="121"/>
      <c r="BQ29" s="124"/>
      <c r="BR29" s="125"/>
      <c r="BS29" s="126"/>
      <c r="BT29" s="114">
        <f t="shared" si="52"/>
        <v>0</v>
      </c>
      <c r="BU29" s="366"/>
      <c r="BV29" s="74"/>
      <c r="BW29" s="367"/>
      <c r="BX29" s="450"/>
      <c r="BY29" s="363"/>
      <c r="BZ29" s="144"/>
      <c r="CA29" s="121"/>
      <c r="CB29" s="124"/>
      <c r="CC29" s="125"/>
      <c r="CD29" s="126"/>
      <c r="CE29" s="114">
        <f t="shared" si="53"/>
        <v>0</v>
      </c>
      <c r="CF29" s="366"/>
      <c r="CG29" s="74"/>
      <c r="CH29" s="367"/>
      <c r="CI29" s="450"/>
      <c r="CJ29" s="363"/>
      <c r="CK29" s="144"/>
      <c r="CL29" s="121"/>
      <c r="CM29" s="124"/>
      <c r="CN29" s="125"/>
      <c r="CO29" s="126"/>
      <c r="CP29" s="114">
        <f t="shared" si="54"/>
        <v>0</v>
      </c>
      <c r="CQ29" s="366"/>
      <c r="CR29" s="74"/>
      <c r="CS29" s="367"/>
      <c r="CT29" s="450"/>
      <c r="CU29" s="363"/>
      <c r="CV29" s="144"/>
      <c r="CW29" s="121"/>
      <c r="CX29" s="124"/>
      <c r="CY29" s="125"/>
      <c r="CZ29" s="126"/>
      <c r="DA29" s="114">
        <f t="shared" si="55"/>
        <v>0</v>
      </c>
      <c r="DB29" s="366"/>
      <c r="DC29" s="74"/>
      <c r="DD29" s="367"/>
      <c r="DE29" s="450"/>
      <c r="DF29" s="363"/>
      <c r="DG29" s="144"/>
      <c r="DH29" s="121"/>
      <c r="DI29" s="124"/>
      <c r="DJ29" s="125"/>
      <c r="DK29" s="126"/>
      <c r="DL29" s="114">
        <f t="shared" si="56"/>
        <v>0</v>
      </c>
      <c r="DM29" s="366"/>
      <c r="DN29" s="74"/>
      <c r="DO29" s="367"/>
      <c r="DP29" s="450"/>
      <c r="DQ29" s="363"/>
      <c r="DR29" s="144"/>
      <c r="DS29" s="121"/>
      <c r="DT29" s="124"/>
      <c r="DU29" s="125"/>
      <c r="DV29" s="126"/>
      <c r="DW29" s="114">
        <f t="shared" si="57"/>
        <v>0</v>
      </c>
      <c r="DX29" s="366"/>
      <c r="DY29" s="74"/>
      <c r="DZ29" s="367"/>
      <c r="EA29" s="450"/>
    </row>
    <row r="30" spans="1:132" x14ac:dyDescent="0.25">
      <c r="A30" s="144"/>
      <c r="B30" s="142"/>
      <c r="C30" s="124"/>
      <c r="D30" s="125"/>
      <c r="E30" s="126"/>
      <c r="F30" s="143">
        <f t="shared" si="46"/>
        <v>0</v>
      </c>
      <c r="G30" s="76"/>
      <c r="H30" s="75"/>
      <c r="I30" s="131"/>
      <c r="J30" s="139"/>
      <c r="K30" s="363"/>
      <c r="L30" s="144"/>
      <c r="M30" s="142"/>
      <c r="N30" s="124"/>
      <c r="O30" s="125"/>
      <c r="P30" s="126"/>
      <c r="Q30" s="143">
        <f t="shared" si="47"/>
        <v>0</v>
      </c>
      <c r="R30" s="355"/>
      <c r="S30" s="122"/>
      <c r="T30" s="365"/>
      <c r="U30" s="419"/>
      <c r="V30" s="363"/>
      <c r="W30" s="144"/>
      <c r="X30" s="142"/>
      <c r="Y30" s="124"/>
      <c r="Z30" s="125"/>
      <c r="AA30" s="126"/>
      <c r="AB30" s="143">
        <f t="shared" si="48"/>
        <v>0</v>
      </c>
      <c r="AC30" s="355"/>
      <c r="AD30" s="122"/>
      <c r="AE30" s="365"/>
      <c r="AF30" s="419"/>
      <c r="AG30" s="363"/>
      <c r="AH30" s="144"/>
      <c r="AI30" s="121"/>
      <c r="AJ30" s="124"/>
      <c r="AK30" s="125"/>
      <c r="AL30" s="126"/>
      <c r="AM30" s="127">
        <f t="shared" si="49"/>
        <v>0</v>
      </c>
      <c r="AN30" s="355"/>
      <c r="AO30" s="122"/>
      <c r="AP30" s="365"/>
      <c r="AQ30" s="419"/>
      <c r="AR30" s="363"/>
      <c r="AS30" s="144"/>
      <c r="AT30" s="121"/>
      <c r="AU30" s="124"/>
      <c r="AV30" s="125"/>
      <c r="AW30" s="126"/>
      <c r="AX30" s="114">
        <f t="shared" si="50"/>
        <v>0</v>
      </c>
      <c r="AY30" s="366"/>
      <c r="AZ30" s="74"/>
      <c r="BA30" s="367"/>
      <c r="BB30" s="450"/>
      <c r="BC30" s="363"/>
      <c r="BD30" s="144"/>
      <c r="BE30" s="121"/>
      <c r="BF30" s="124"/>
      <c r="BG30" s="125"/>
      <c r="BH30" s="126"/>
      <c r="BI30" s="114">
        <f t="shared" si="51"/>
        <v>0</v>
      </c>
      <c r="BJ30" s="366"/>
      <c r="BK30" s="74"/>
      <c r="BL30" s="367"/>
      <c r="BM30" s="450"/>
      <c r="BN30" s="363"/>
      <c r="BO30" s="144"/>
      <c r="BP30" s="121"/>
      <c r="BQ30" s="124"/>
      <c r="BR30" s="125"/>
      <c r="BS30" s="126"/>
      <c r="BT30" s="114">
        <f t="shared" si="52"/>
        <v>0</v>
      </c>
      <c r="BU30" s="366"/>
      <c r="BV30" s="74"/>
      <c r="BW30" s="367"/>
      <c r="BX30" s="450"/>
      <c r="BY30" s="363"/>
      <c r="BZ30" s="144"/>
      <c r="CA30" s="121"/>
      <c r="CB30" s="124"/>
      <c r="CC30" s="125"/>
      <c r="CD30" s="126"/>
      <c r="CE30" s="114">
        <f t="shared" si="53"/>
        <v>0</v>
      </c>
      <c r="CF30" s="366"/>
      <c r="CG30" s="74"/>
      <c r="CH30" s="367"/>
      <c r="CI30" s="450"/>
      <c r="CJ30" s="363"/>
      <c r="CK30" s="144"/>
      <c r="CL30" s="121"/>
      <c r="CM30" s="124"/>
      <c r="CN30" s="125"/>
      <c r="CO30" s="126"/>
      <c r="CP30" s="114">
        <f t="shared" si="54"/>
        <v>0</v>
      </c>
      <c r="CQ30" s="366"/>
      <c r="CR30" s="74"/>
      <c r="CS30" s="367"/>
      <c r="CT30" s="450"/>
      <c r="CU30" s="363"/>
      <c r="CV30" s="144"/>
      <c r="CW30" s="121"/>
      <c r="CX30" s="124"/>
      <c r="CY30" s="125"/>
      <c r="CZ30" s="126"/>
      <c r="DA30" s="114">
        <f t="shared" si="55"/>
        <v>0</v>
      </c>
      <c r="DB30" s="366"/>
      <c r="DC30" s="74"/>
      <c r="DD30" s="367"/>
      <c r="DE30" s="450"/>
      <c r="DF30" s="363"/>
      <c r="DG30" s="144"/>
      <c r="DH30" s="121"/>
      <c r="DI30" s="124"/>
      <c r="DJ30" s="125"/>
      <c r="DK30" s="126"/>
      <c r="DL30" s="114">
        <f t="shared" si="56"/>
        <v>0</v>
      </c>
      <c r="DM30" s="366"/>
      <c r="DN30" s="74"/>
      <c r="DO30" s="367"/>
      <c r="DP30" s="450"/>
      <c r="DQ30" s="363"/>
      <c r="DR30" s="144"/>
      <c r="DS30" s="121"/>
      <c r="DT30" s="124"/>
      <c r="DU30" s="125"/>
      <c r="DV30" s="126"/>
      <c r="DW30" s="114">
        <f t="shared" si="57"/>
        <v>0</v>
      </c>
      <c r="DX30" s="366"/>
      <c r="DY30" s="74"/>
      <c r="DZ30" s="367"/>
      <c r="EA30" s="450"/>
    </row>
    <row r="31" spans="1:132" ht="15.75" thickBot="1" x14ac:dyDescent="0.3">
      <c r="A31" s="388"/>
      <c r="B31" s="389"/>
      <c r="C31" s="390"/>
      <c r="D31" s="391"/>
      <c r="E31" s="392"/>
      <c r="F31" s="393">
        <f t="shared" si="46"/>
        <v>0</v>
      </c>
      <c r="G31" s="394"/>
      <c r="H31" s="395"/>
      <c r="I31" s="396"/>
      <c r="J31" s="397"/>
      <c r="K31" s="363"/>
      <c r="L31" s="388"/>
      <c r="M31" s="389"/>
      <c r="N31" s="390"/>
      <c r="O31" s="391"/>
      <c r="P31" s="392"/>
      <c r="Q31" s="393">
        <f t="shared" si="47"/>
        <v>0</v>
      </c>
      <c r="R31" s="140"/>
      <c r="S31" s="420"/>
      <c r="T31" s="424"/>
      <c r="U31" s="425"/>
      <c r="V31" s="363"/>
      <c r="W31" s="388"/>
      <c r="X31" s="389"/>
      <c r="Y31" s="390"/>
      <c r="Z31" s="391"/>
      <c r="AA31" s="392"/>
      <c r="AB31" s="393">
        <f t="shared" si="48"/>
        <v>0</v>
      </c>
      <c r="AC31" s="140"/>
      <c r="AD31" s="420"/>
      <c r="AE31" s="424"/>
      <c r="AF31" s="425"/>
      <c r="AG31" s="363"/>
      <c r="AH31" s="388"/>
      <c r="AI31" s="445"/>
      <c r="AJ31" s="390"/>
      <c r="AK31" s="391"/>
      <c r="AL31" s="392"/>
      <c r="AM31" s="446">
        <f t="shared" si="49"/>
        <v>0</v>
      </c>
      <c r="AN31" s="140"/>
      <c r="AO31" s="420"/>
      <c r="AP31" s="424"/>
      <c r="AQ31" s="425"/>
      <c r="AR31" s="363"/>
      <c r="AS31" s="388"/>
      <c r="AT31" s="445"/>
      <c r="AU31" s="390"/>
      <c r="AV31" s="391"/>
      <c r="AW31" s="392"/>
      <c r="AX31" s="460">
        <f t="shared" si="50"/>
        <v>0</v>
      </c>
      <c r="AY31" s="141"/>
      <c r="AZ31" s="461"/>
      <c r="BA31" s="462"/>
      <c r="BB31" s="463"/>
      <c r="BC31" s="363"/>
      <c r="BD31" s="388"/>
      <c r="BE31" s="445"/>
      <c r="BF31" s="390"/>
      <c r="BG31" s="391"/>
      <c r="BH31" s="392"/>
      <c r="BI31" s="460">
        <f t="shared" si="51"/>
        <v>0</v>
      </c>
      <c r="BJ31" s="141"/>
      <c r="BK31" s="461"/>
      <c r="BL31" s="462"/>
      <c r="BM31" s="463"/>
      <c r="BN31" s="363"/>
      <c r="BO31" s="388"/>
      <c r="BP31" s="445"/>
      <c r="BQ31" s="390"/>
      <c r="BR31" s="391"/>
      <c r="BS31" s="392"/>
      <c r="BT31" s="460">
        <f t="shared" si="52"/>
        <v>0</v>
      </c>
      <c r="BU31" s="141"/>
      <c r="BV31" s="461"/>
      <c r="BW31" s="462"/>
      <c r="BX31" s="463"/>
      <c r="BY31" s="363"/>
      <c r="BZ31" s="388"/>
      <c r="CA31" s="445"/>
      <c r="CB31" s="390"/>
      <c r="CC31" s="391"/>
      <c r="CD31" s="392"/>
      <c r="CE31" s="460">
        <f t="shared" si="53"/>
        <v>0</v>
      </c>
      <c r="CF31" s="141"/>
      <c r="CG31" s="461"/>
      <c r="CH31" s="462"/>
      <c r="CI31" s="463"/>
      <c r="CJ31" s="363"/>
      <c r="CK31" s="388"/>
      <c r="CL31" s="445"/>
      <c r="CM31" s="390"/>
      <c r="CN31" s="391"/>
      <c r="CO31" s="392"/>
      <c r="CP31" s="460">
        <f t="shared" si="54"/>
        <v>0</v>
      </c>
      <c r="CQ31" s="141"/>
      <c r="CR31" s="461"/>
      <c r="CS31" s="462"/>
      <c r="CT31" s="463"/>
      <c r="CU31" s="363"/>
      <c r="CV31" s="388"/>
      <c r="CW31" s="445"/>
      <c r="CX31" s="390"/>
      <c r="CY31" s="391"/>
      <c r="CZ31" s="392"/>
      <c r="DA31" s="460">
        <f t="shared" si="55"/>
        <v>0</v>
      </c>
      <c r="DB31" s="141"/>
      <c r="DC31" s="461"/>
      <c r="DD31" s="462"/>
      <c r="DE31" s="463"/>
      <c r="DF31" s="363"/>
      <c r="DG31" s="388"/>
      <c r="DH31" s="445"/>
      <c r="DI31" s="390"/>
      <c r="DJ31" s="391"/>
      <c r="DK31" s="392"/>
      <c r="DL31" s="460">
        <f t="shared" si="56"/>
        <v>0</v>
      </c>
      <c r="DM31" s="141"/>
      <c r="DN31" s="461"/>
      <c r="DO31" s="462"/>
      <c r="DP31" s="463"/>
      <c r="DQ31" s="363"/>
      <c r="DR31" s="388"/>
      <c r="DS31" s="445"/>
      <c r="DT31" s="390"/>
      <c r="DU31" s="391"/>
      <c r="DV31" s="392"/>
      <c r="DW31" s="460">
        <f t="shared" si="57"/>
        <v>0</v>
      </c>
      <c r="DX31" s="141"/>
      <c r="DY31" s="461"/>
      <c r="DZ31" s="462"/>
      <c r="EA31" s="463"/>
      <c r="EB31" s="45"/>
    </row>
    <row r="32" spans="1:132" x14ac:dyDescent="0.25">
      <c r="A32" s="378"/>
      <c r="B32" s="379"/>
      <c r="C32" s="380"/>
      <c r="D32" s="381"/>
      <c r="E32" s="382"/>
      <c r="F32" s="383">
        <f t="shared" si="46"/>
        <v>0</v>
      </c>
      <c r="G32" s="384">
        <f>+SUM(F32:F37)</f>
        <v>0</v>
      </c>
      <c r="H32" s="385">
        <v>1</v>
      </c>
      <c r="I32" s="386">
        <f>IF(H32=1,G32,0)</f>
        <v>0</v>
      </c>
      <c r="J32" s="387">
        <f>IF(H32=2,G32,0)</f>
        <v>0</v>
      </c>
      <c r="K32" s="363"/>
      <c r="L32" s="378"/>
      <c r="M32" s="379"/>
      <c r="N32" s="380"/>
      <c r="O32" s="381"/>
      <c r="P32" s="382"/>
      <c r="Q32" s="383">
        <f>+O32*P32</f>
        <v>0</v>
      </c>
      <c r="R32" s="384">
        <f>+SUM(Q32:Q37)</f>
        <v>0</v>
      </c>
      <c r="S32" s="385">
        <v>1</v>
      </c>
      <c r="T32" s="386">
        <f>IF(S32=1,R32,0)</f>
        <v>0</v>
      </c>
      <c r="U32" s="387">
        <f>IF(S32=2,R32,0)</f>
        <v>0</v>
      </c>
      <c r="V32" s="363"/>
      <c r="W32" s="378"/>
      <c r="X32" s="379"/>
      <c r="Y32" s="380"/>
      <c r="Z32" s="381"/>
      <c r="AA32" s="382"/>
      <c r="AB32" s="383">
        <f>+Z32*AA32</f>
        <v>0</v>
      </c>
      <c r="AC32" s="384">
        <f>+SUM(AB32:AB37)</f>
        <v>0</v>
      </c>
      <c r="AD32" s="385">
        <v>1</v>
      </c>
      <c r="AE32" s="386">
        <f>IF(AD32=1,AC32,0)</f>
        <v>0</v>
      </c>
      <c r="AF32" s="387">
        <f>IF(AD32=2,AC32,0)</f>
        <v>0</v>
      </c>
      <c r="AG32" s="363"/>
      <c r="AH32" s="378"/>
      <c r="AI32" s="441"/>
      <c r="AJ32" s="380"/>
      <c r="AK32" s="381"/>
      <c r="AL32" s="382"/>
      <c r="AM32" s="442">
        <f>+AK32*AL32</f>
        <v>0</v>
      </c>
      <c r="AN32" s="384">
        <f>+SUM(AM32:AM37)</f>
        <v>0</v>
      </c>
      <c r="AO32" s="385">
        <v>1</v>
      </c>
      <c r="AP32" s="443">
        <f>IF(AO32=1,AN32,0)</f>
        <v>0</v>
      </c>
      <c r="AQ32" s="444">
        <f>IF(AO32=2,AN32,0)</f>
        <v>0</v>
      </c>
      <c r="AR32" s="363"/>
      <c r="AS32" s="378"/>
      <c r="AT32" s="441"/>
      <c r="AU32" s="380"/>
      <c r="AV32" s="381"/>
      <c r="AW32" s="382"/>
      <c r="AX32" s="455">
        <f>+AV32*AW32</f>
        <v>0</v>
      </c>
      <c r="AY32" s="456">
        <f>+SUM(AX32:AX37)</f>
        <v>0</v>
      </c>
      <c r="AZ32" s="457">
        <v>1</v>
      </c>
      <c r="BA32" s="458">
        <f>IF(AZ32=1,AY32,0)</f>
        <v>0</v>
      </c>
      <c r="BB32" s="459">
        <f>IF(AZ32=2,AY32,0)</f>
        <v>0</v>
      </c>
      <c r="BC32" s="363"/>
      <c r="BD32" s="378"/>
      <c r="BE32" s="441"/>
      <c r="BF32" s="380"/>
      <c r="BG32" s="381"/>
      <c r="BH32" s="382"/>
      <c r="BI32" s="455">
        <f>+BG32*BH32</f>
        <v>0</v>
      </c>
      <c r="BJ32" s="456">
        <f>+SUM(BI32:BI37)</f>
        <v>0</v>
      </c>
      <c r="BK32" s="457">
        <v>1</v>
      </c>
      <c r="BL32" s="458">
        <f>IF(BK32=1,BJ32,0)</f>
        <v>0</v>
      </c>
      <c r="BM32" s="459">
        <f>IF(BK32=2,BJ32,0)</f>
        <v>0</v>
      </c>
      <c r="BN32" s="363"/>
      <c r="BO32" s="378"/>
      <c r="BP32" s="441"/>
      <c r="BQ32" s="380"/>
      <c r="BR32" s="381"/>
      <c r="BS32" s="382"/>
      <c r="BT32" s="455">
        <f>+BR32*BS32</f>
        <v>0</v>
      </c>
      <c r="BU32" s="456">
        <f>+SUM(BT32:BT37)</f>
        <v>0</v>
      </c>
      <c r="BV32" s="457">
        <v>1</v>
      </c>
      <c r="BW32" s="458">
        <f>IF(BV32=1,BU32,0)</f>
        <v>0</v>
      </c>
      <c r="BX32" s="459">
        <f>IF(BV32=2,BU32,0)</f>
        <v>0</v>
      </c>
      <c r="BY32" s="363"/>
      <c r="BZ32" s="378"/>
      <c r="CA32" s="441"/>
      <c r="CB32" s="380"/>
      <c r="CC32" s="381"/>
      <c r="CD32" s="382"/>
      <c r="CE32" s="455">
        <f>+CC32*CD32</f>
        <v>0</v>
      </c>
      <c r="CF32" s="456">
        <f>+SUM(CE32:CE37)</f>
        <v>0</v>
      </c>
      <c r="CG32" s="457">
        <v>1</v>
      </c>
      <c r="CH32" s="458">
        <f>IF(CG32=1,CF32,0)</f>
        <v>0</v>
      </c>
      <c r="CI32" s="459">
        <f>IF(CG32=2,CF32,0)</f>
        <v>0</v>
      </c>
      <c r="CJ32" s="363"/>
      <c r="CK32" s="378"/>
      <c r="CL32" s="441"/>
      <c r="CM32" s="380"/>
      <c r="CN32" s="381"/>
      <c r="CO32" s="382"/>
      <c r="CP32" s="455">
        <f>+CN32*CO32</f>
        <v>0</v>
      </c>
      <c r="CQ32" s="456">
        <f>+SUM(CP32:CP37)</f>
        <v>0</v>
      </c>
      <c r="CR32" s="457">
        <v>1</v>
      </c>
      <c r="CS32" s="458">
        <f>IF(CR32=1,CQ32,0)</f>
        <v>0</v>
      </c>
      <c r="CT32" s="459">
        <f>IF(CR32=2,CQ32,0)</f>
        <v>0</v>
      </c>
      <c r="CU32" s="363"/>
      <c r="CV32" s="378"/>
      <c r="CW32" s="441"/>
      <c r="CX32" s="380"/>
      <c r="CY32" s="381"/>
      <c r="CZ32" s="382"/>
      <c r="DA32" s="455">
        <f>+CY32*CZ32</f>
        <v>0</v>
      </c>
      <c r="DB32" s="456">
        <f>+SUM(DA32:DA37)</f>
        <v>0</v>
      </c>
      <c r="DC32" s="457">
        <v>1</v>
      </c>
      <c r="DD32" s="458">
        <f>IF(DC32=1,DB32,0)</f>
        <v>0</v>
      </c>
      <c r="DE32" s="459">
        <f>IF(DC32=2,DB32,0)</f>
        <v>0</v>
      </c>
      <c r="DF32" s="363"/>
      <c r="DG32" s="378"/>
      <c r="DH32" s="441"/>
      <c r="DI32" s="380"/>
      <c r="DJ32" s="381"/>
      <c r="DK32" s="382"/>
      <c r="DL32" s="455">
        <f>+DJ32*DK32</f>
        <v>0</v>
      </c>
      <c r="DM32" s="456">
        <f>+SUM(DL32:DL37)</f>
        <v>0</v>
      </c>
      <c r="DN32" s="457">
        <v>1</v>
      </c>
      <c r="DO32" s="458">
        <f>IF(DN32=1,DM32,0)</f>
        <v>0</v>
      </c>
      <c r="DP32" s="459">
        <f>IF(DN32=2,DM32,0)</f>
        <v>0</v>
      </c>
      <c r="DQ32" s="363"/>
      <c r="DR32" s="378"/>
      <c r="DS32" s="441"/>
      <c r="DT32" s="380"/>
      <c r="DU32" s="381"/>
      <c r="DV32" s="382"/>
      <c r="DW32" s="455">
        <f>+DU32*DV32</f>
        <v>0</v>
      </c>
      <c r="DX32" s="456">
        <f>+SUM(DW32:DW37)</f>
        <v>0</v>
      </c>
      <c r="DY32" s="457">
        <v>1</v>
      </c>
      <c r="DZ32" s="458">
        <f>IF(DY32=1,DX32,0)</f>
        <v>0</v>
      </c>
      <c r="EA32" s="459">
        <f>IF(DY32=2,DX32,0)</f>
        <v>0</v>
      </c>
    </row>
    <row r="33" spans="1:132" x14ac:dyDescent="0.25">
      <c r="A33" s="144"/>
      <c r="B33" s="142"/>
      <c r="C33" s="124"/>
      <c r="D33" s="125"/>
      <c r="E33" s="126"/>
      <c r="F33" s="143">
        <f t="shared" si="46"/>
        <v>0</v>
      </c>
      <c r="G33" s="76"/>
      <c r="H33" s="75"/>
      <c r="I33" s="131"/>
      <c r="J33" s="139"/>
      <c r="K33" s="363"/>
      <c r="L33" s="144"/>
      <c r="M33" s="142"/>
      <c r="N33" s="124"/>
      <c r="O33" s="125"/>
      <c r="P33" s="126"/>
      <c r="Q33" s="143">
        <f t="shared" ref="Q33:Q37" si="58">+O33*P33</f>
        <v>0</v>
      </c>
      <c r="R33" s="355"/>
      <c r="S33" s="122"/>
      <c r="T33" s="365"/>
      <c r="U33" s="419"/>
      <c r="V33" s="363"/>
      <c r="W33" s="144"/>
      <c r="X33" s="142"/>
      <c r="Y33" s="124"/>
      <c r="Z33" s="125"/>
      <c r="AA33" s="126"/>
      <c r="AB33" s="143">
        <f t="shared" ref="AB33:AB37" si="59">+Z33*AA33</f>
        <v>0</v>
      </c>
      <c r="AC33" s="355"/>
      <c r="AD33" s="122"/>
      <c r="AE33" s="365"/>
      <c r="AF33" s="419"/>
      <c r="AG33" s="363"/>
      <c r="AH33" s="144"/>
      <c r="AI33" s="121"/>
      <c r="AJ33" s="124"/>
      <c r="AK33" s="125"/>
      <c r="AL33" s="126"/>
      <c r="AM33" s="127">
        <f t="shared" ref="AM33:AM37" si="60">+AK33*AL33</f>
        <v>0</v>
      </c>
      <c r="AN33" s="355"/>
      <c r="AO33" s="122"/>
      <c r="AP33" s="365"/>
      <c r="AQ33" s="419"/>
      <c r="AR33" s="363"/>
      <c r="AS33" s="144"/>
      <c r="AT33" s="121"/>
      <c r="AU33" s="124"/>
      <c r="AV33" s="125"/>
      <c r="AW33" s="126"/>
      <c r="AX33" s="114">
        <f t="shared" ref="AX33:AX37" si="61">+AV33*AW33</f>
        <v>0</v>
      </c>
      <c r="AY33" s="366"/>
      <c r="AZ33" s="74"/>
      <c r="BA33" s="367"/>
      <c r="BB33" s="450"/>
      <c r="BC33" s="363"/>
      <c r="BD33" s="144"/>
      <c r="BE33" s="121"/>
      <c r="BF33" s="124"/>
      <c r="BG33" s="125"/>
      <c r="BH33" s="126"/>
      <c r="BI33" s="114">
        <f t="shared" ref="BI33:BI37" si="62">+BG33*BH33</f>
        <v>0</v>
      </c>
      <c r="BJ33" s="366"/>
      <c r="BK33" s="74"/>
      <c r="BL33" s="367"/>
      <c r="BM33" s="450"/>
      <c r="BN33" s="363"/>
      <c r="BO33" s="144"/>
      <c r="BP33" s="121"/>
      <c r="BQ33" s="124"/>
      <c r="BR33" s="125"/>
      <c r="BS33" s="126"/>
      <c r="BT33" s="114">
        <f t="shared" ref="BT33:BT37" si="63">+BR33*BS33</f>
        <v>0</v>
      </c>
      <c r="BU33" s="366"/>
      <c r="BV33" s="74"/>
      <c r="BW33" s="367"/>
      <c r="BX33" s="450"/>
      <c r="BY33" s="363"/>
      <c r="BZ33" s="144"/>
      <c r="CA33" s="121"/>
      <c r="CB33" s="124"/>
      <c r="CC33" s="125"/>
      <c r="CD33" s="126"/>
      <c r="CE33" s="114">
        <f t="shared" ref="CE33:CE37" si="64">+CC33*CD33</f>
        <v>0</v>
      </c>
      <c r="CF33" s="366"/>
      <c r="CG33" s="74"/>
      <c r="CH33" s="367"/>
      <c r="CI33" s="450"/>
      <c r="CJ33" s="363"/>
      <c r="CK33" s="144"/>
      <c r="CL33" s="121"/>
      <c r="CM33" s="124"/>
      <c r="CN33" s="125"/>
      <c r="CO33" s="126"/>
      <c r="CP33" s="114">
        <f t="shared" ref="CP33:CP37" si="65">+CN33*CO33</f>
        <v>0</v>
      </c>
      <c r="CQ33" s="366"/>
      <c r="CR33" s="74"/>
      <c r="CS33" s="367"/>
      <c r="CT33" s="450"/>
      <c r="CU33" s="363"/>
      <c r="CV33" s="144"/>
      <c r="CW33" s="121"/>
      <c r="CX33" s="124"/>
      <c r="CY33" s="125"/>
      <c r="CZ33" s="126"/>
      <c r="DA33" s="114">
        <f t="shared" ref="DA33:DA37" si="66">+CY33*CZ33</f>
        <v>0</v>
      </c>
      <c r="DB33" s="366"/>
      <c r="DC33" s="74"/>
      <c r="DD33" s="367"/>
      <c r="DE33" s="450"/>
      <c r="DF33" s="363"/>
      <c r="DG33" s="144"/>
      <c r="DH33" s="121"/>
      <c r="DI33" s="124"/>
      <c r="DJ33" s="125"/>
      <c r="DK33" s="126"/>
      <c r="DL33" s="114">
        <f t="shared" ref="DL33:DL37" si="67">+DJ33*DK33</f>
        <v>0</v>
      </c>
      <c r="DM33" s="366"/>
      <c r="DN33" s="74"/>
      <c r="DO33" s="367"/>
      <c r="DP33" s="450"/>
      <c r="DQ33" s="363"/>
      <c r="DR33" s="144"/>
      <c r="DS33" s="121"/>
      <c r="DT33" s="124"/>
      <c r="DU33" s="125"/>
      <c r="DV33" s="126"/>
      <c r="DW33" s="114">
        <f t="shared" ref="DW33:DW37" si="68">+DU33*DV33</f>
        <v>0</v>
      </c>
      <c r="DX33" s="366"/>
      <c r="DY33" s="74"/>
      <c r="DZ33" s="367"/>
      <c r="EA33" s="450"/>
    </row>
    <row r="34" spans="1:132" x14ac:dyDescent="0.25">
      <c r="A34" s="144"/>
      <c r="B34" s="142"/>
      <c r="C34" s="124"/>
      <c r="D34" s="125"/>
      <c r="E34" s="126"/>
      <c r="F34" s="143">
        <f t="shared" si="46"/>
        <v>0</v>
      </c>
      <c r="G34" s="76"/>
      <c r="H34" s="75"/>
      <c r="I34" s="131"/>
      <c r="J34" s="139"/>
      <c r="K34" s="363"/>
      <c r="L34" s="144"/>
      <c r="M34" s="142"/>
      <c r="N34" s="124"/>
      <c r="O34" s="125"/>
      <c r="P34" s="126"/>
      <c r="Q34" s="143">
        <f t="shared" si="58"/>
        <v>0</v>
      </c>
      <c r="R34" s="355"/>
      <c r="S34" s="122"/>
      <c r="T34" s="365"/>
      <c r="U34" s="419"/>
      <c r="V34" s="363"/>
      <c r="W34" s="144"/>
      <c r="X34" s="142"/>
      <c r="Y34" s="124"/>
      <c r="Z34" s="125"/>
      <c r="AA34" s="126"/>
      <c r="AB34" s="143">
        <f t="shared" si="59"/>
        <v>0</v>
      </c>
      <c r="AC34" s="355"/>
      <c r="AD34" s="122"/>
      <c r="AE34" s="365"/>
      <c r="AF34" s="419"/>
      <c r="AG34" s="363"/>
      <c r="AH34" s="144"/>
      <c r="AI34" s="121"/>
      <c r="AJ34" s="124"/>
      <c r="AK34" s="125"/>
      <c r="AL34" s="126"/>
      <c r="AM34" s="127">
        <f t="shared" si="60"/>
        <v>0</v>
      </c>
      <c r="AN34" s="355"/>
      <c r="AO34" s="122"/>
      <c r="AP34" s="365"/>
      <c r="AQ34" s="419"/>
      <c r="AR34" s="363"/>
      <c r="AS34" s="144"/>
      <c r="AT34" s="121"/>
      <c r="AU34" s="124"/>
      <c r="AV34" s="125"/>
      <c r="AW34" s="126"/>
      <c r="AX34" s="114">
        <f t="shared" si="61"/>
        <v>0</v>
      </c>
      <c r="AY34" s="366"/>
      <c r="AZ34" s="74"/>
      <c r="BA34" s="367"/>
      <c r="BB34" s="450"/>
      <c r="BC34" s="363"/>
      <c r="BD34" s="144"/>
      <c r="BE34" s="121"/>
      <c r="BF34" s="124"/>
      <c r="BG34" s="125"/>
      <c r="BH34" s="126"/>
      <c r="BI34" s="114">
        <f t="shared" si="62"/>
        <v>0</v>
      </c>
      <c r="BJ34" s="366"/>
      <c r="BK34" s="74"/>
      <c r="BL34" s="367"/>
      <c r="BM34" s="450"/>
      <c r="BN34" s="363"/>
      <c r="BO34" s="144"/>
      <c r="BP34" s="121"/>
      <c r="BQ34" s="124"/>
      <c r="BR34" s="125"/>
      <c r="BS34" s="126"/>
      <c r="BT34" s="114">
        <f t="shared" si="63"/>
        <v>0</v>
      </c>
      <c r="BU34" s="366"/>
      <c r="BV34" s="74"/>
      <c r="BW34" s="367"/>
      <c r="BX34" s="450"/>
      <c r="BY34" s="363"/>
      <c r="BZ34" s="144"/>
      <c r="CA34" s="121"/>
      <c r="CB34" s="124"/>
      <c r="CC34" s="125"/>
      <c r="CD34" s="126"/>
      <c r="CE34" s="114">
        <f t="shared" si="64"/>
        <v>0</v>
      </c>
      <c r="CF34" s="366"/>
      <c r="CG34" s="74"/>
      <c r="CH34" s="367"/>
      <c r="CI34" s="450"/>
      <c r="CJ34" s="363"/>
      <c r="CK34" s="144"/>
      <c r="CL34" s="121"/>
      <c r="CM34" s="124"/>
      <c r="CN34" s="125"/>
      <c r="CO34" s="126"/>
      <c r="CP34" s="114">
        <f t="shared" si="65"/>
        <v>0</v>
      </c>
      <c r="CQ34" s="366"/>
      <c r="CR34" s="74"/>
      <c r="CS34" s="367"/>
      <c r="CT34" s="450"/>
      <c r="CU34" s="363"/>
      <c r="CV34" s="144"/>
      <c r="CW34" s="121"/>
      <c r="CX34" s="124"/>
      <c r="CY34" s="125"/>
      <c r="CZ34" s="126"/>
      <c r="DA34" s="114">
        <f t="shared" si="66"/>
        <v>0</v>
      </c>
      <c r="DB34" s="366"/>
      <c r="DC34" s="74"/>
      <c r="DD34" s="367"/>
      <c r="DE34" s="450"/>
      <c r="DF34" s="363"/>
      <c r="DG34" s="144"/>
      <c r="DH34" s="121"/>
      <c r="DI34" s="124"/>
      <c r="DJ34" s="125"/>
      <c r="DK34" s="126"/>
      <c r="DL34" s="114">
        <f t="shared" si="67"/>
        <v>0</v>
      </c>
      <c r="DM34" s="366"/>
      <c r="DN34" s="74"/>
      <c r="DO34" s="367"/>
      <c r="DP34" s="450"/>
      <c r="DQ34" s="363"/>
      <c r="DR34" s="144"/>
      <c r="DS34" s="121"/>
      <c r="DT34" s="124"/>
      <c r="DU34" s="125"/>
      <c r="DV34" s="126"/>
      <c r="DW34" s="114">
        <f t="shared" si="68"/>
        <v>0</v>
      </c>
      <c r="DX34" s="366"/>
      <c r="DY34" s="74"/>
      <c r="DZ34" s="367"/>
      <c r="EA34" s="450"/>
    </row>
    <row r="35" spans="1:132" x14ac:dyDescent="0.25">
      <c r="A35" s="144"/>
      <c r="B35" s="142"/>
      <c r="C35" s="124"/>
      <c r="D35" s="125"/>
      <c r="E35" s="126"/>
      <c r="F35" s="143">
        <f t="shared" si="46"/>
        <v>0</v>
      </c>
      <c r="G35" s="76"/>
      <c r="H35" s="75"/>
      <c r="I35" s="131"/>
      <c r="J35" s="139"/>
      <c r="K35" s="363"/>
      <c r="L35" s="144"/>
      <c r="M35" s="142"/>
      <c r="N35" s="124"/>
      <c r="O35" s="125"/>
      <c r="P35" s="126"/>
      <c r="Q35" s="143">
        <f t="shared" si="58"/>
        <v>0</v>
      </c>
      <c r="R35" s="355"/>
      <c r="S35" s="122"/>
      <c r="T35" s="365"/>
      <c r="U35" s="419"/>
      <c r="V35" s="363"/>
      <c r="W35" s="144"/>
      <c r="X35" s="142"/>
      <c r="Y35" s="124"/>
      <c r="Z35" s="125"/>
      <c r="AA35" s="126"/>
      <c r="AB35" s="143">
        <f t="shared" si="59"/>
        <v>0</v>
      </c>
      <c r="AC35" s="355"/>
      <c r="AD35" s="122"/>
      <c r="AE35" s="365"/>
      <c r="AF35" s="419"/>
      <c r="AG35" s="363"/>
      <c r="AH35" s="144"/>
      <c r="AI35" s="121"/>
      <c r="AJ35" s="124"/>
      <c r="AK35" s="125"/>
      <c r="AL35" s="126"/>
      <c r="AM35" s="127">
        <f t="shared" si="60"/>
        <v>0</v>
      </c>
      <c r="AN35" s="355"/>
      <c r="AO35" s="122"/>
      <c r="AP35" s="365"/>
      <c r="AQ35" s="419"/>
      <c r="AR35" s="363"/>
      <c r="AS35" s="144"/>
      <c r="AT35" s="121"/>
      <c r="AU35" s="124"/>
      <c r="AV35" s="125"/>
      <c r="AW35" s="126"/>
      <c r="AX35" s="114">
        <f t="shared" si="61"/>
        <v>0</v>
      </c>
      <c r="AY35" s="366"/>
      <c r="AZ35" s="74"/>
      <c r="BA35" s="367"/>
      <c r="BB35" s="450"/>
      <c r="BC35" s="363"/>
      <c r="BD35" s="144"/>
      <c r="BE35" s="121"/>
      <c r="BF35" s="124"/>
      <c r="BG35" s="125"/>
      <c r="BH35" s="126"/>
      <c r="BI35" s="114">
        <f t="shared" si="62"/>
        <v>0</v>
      </c>
      <c r="BJ35" s="366"/>
      <c r="BK35" s="74"/>
      <c r="BL35" s="367"/>
      <c r="BM35" s="450"/>
      <c r="BN35" s="363"/>
      <c r="BO35" s="144"/>
      <c r="BP35" s="121"/>
      <c r="BQ35" s="124"/>
      <c r="BR35" s="125"/>
      <c r="BS35" s="126"/>
      <c r="BT35" s="114">
        <f t="shared" si="63"/>
        <v>0</v>
      </c>
      <c r="BU35" s="366"/>
      <c r="BV35" s="74"/>
      <c r="BW35" s="367"/>
      <c r="BX35" s="450"/>
      <c r="BY35" s="363"/>
      <c r="BZ35" s="144"/>
      <c r="CA35" s="121"/>
      <c r="CB35" s="124"/>
      <c r="CC35" s="125"/>
      <c r="CD35" s="126"/>
      <c r="CE35" s="114">
        <f t="shared" si="64"/>
        <v>0</v>
      </c>
      <c r="CF35" s="366"/>
      <c r="CG35" s="74"/>
      <c r="CH35" s="367"/>
      <c r="CI35" s="450"/>
      <c r="CJ35" s="363"/>
      <c r="CK35" s="144"/>
      <c r="CL35" s="121"/>
      <c r="CM35" s="124"/>
      <c r="CN35" s="125"/>
      <c r="CO35" s="126"/>
      <c r="CP35" s="114">
        <f t="shared" si="65"/>
        <v>0</v>
      </c>
      <c r="CQ35" s="366"/>
      <c r="CR35" s="74"/>
      <c r="CS35" s="367"/>
      <c r="CT35" s="450"/>
      <c r="CU35" s="363"/>
      <c r="CV35" s="144"/>
      <c r="CW35" s="121"/>
      <c r="CX35" s="124"/>
      <c r="CY35" s="125"/>
      <c r="CZ35" s="126"/>
      <c r="DA35" s="114">
        <f t="shared" si="66"/>
        <v>0</v>
      </c>
      <c r="DB35" s="366"/>
      <c r="DC35" s="74"/>
      <c r="DD35" s="367"/>
      <c r="DE35" s="450"/>
      <c r="DF35" s="363"/>
      <c r="DG35" s="144"/>
      <c r="DH35" s="121"/>
      <c r="DI35" s="124"/>
      <c r="DJ35" s="125"/>
      <c r="DK35" s="126"/>
      <c r="DL35" s="114">
        <f t="shared" si="67"/>
        <v>0</v>
      </c>
      <c r="DM35" s="366"/>
      <c r="DN35" s="74"/>
      <c r="DO35" s="367"/>
      <c r="DP35" s="450"/>
      <c r="DQ35" s="363"/>
      <c r="DR35" s="144"/>
      <c r="DS35" s="121"/>
      <c r="DT35" s="124"/>
      <c r="DU35" s="125"/>
      <c r="DV35" s="126"/>
      <c r="DW35" s="114">
        <f t="shared" si="68"/>
        <v>0</v>
      </c>
      <c r="DX35" s="366"/>
      <c r="DY35" s="74"/>
      <c r="DZ35" s="367"/>
      <c r="EA35" s="450"/>
    </row>
    <row r="36" spans="1:132" x14ac:dyDescent="0.25">
      <c r="A36" s="144"/>
      <c r="B36" s="142"/>
      <c r="C36" s="124"/>
      <c r="D36" s="125"/>
      <c r="E36" s="126"/>
      <c r="F36" s="143">
        <f t="shared" si="46"/>
        <v>0</v>
      </c>
      <c r="G36" s="76"/>
      <c r="H36" s="75"/>
      <c r="I36" s="131"/>
      <c r="J36" s="139"/>
      <c r="K36" s="363"/>
      <c r="L36" s="144"/>
      <c r="M36" s="142"/>
      <c r="N36" s="124"/>
      <c r="O36" s="125"/>
      <c r="P36" s="126"/>
      <c r="Q36" s="143">
        <f t="shared" si="58"/>
        <v>0</v>
      </c>
      <c r="R36" s="355"/>
      <c r="S36" s="122"/>
      <c r="T36" s="365"/>
      <c r="U36" s="419"/>
      <c r="V36" s="363"/>
      <c r="W36" s="144"/>
      <c r="X36" s="142"/>
      <c r="Y36" s="124"/>
      <c r="Z36" s="125"/>
      <c r="AA36" s="126"/>
      <c r="AB36" s="143">
        <f t="shared" si="59"/>
        <v>0</v>
      </c>
      <c r="AC36" s="355"/>
      <c r="AD36" s="122"/>
      <c r="AE36" s="365"/>
      <c r="AF36" s="419"/>
      <c r="AG36" s="363"/>
      <c r="AH36" s="144"/>
      <c r="AI36" s="121"/>
      <c r="AJ36" s="124"/>
      <c r="AK36" s="125"/>
      <c r="AL36" s="126"/>
      <c r="AM36" s="127">
        <f t="shared" si="60"/>
        <v>0</v>
      </c>
      <c r="AN36" s="355"/>
      <c r="AO36" s="122"/>
      <c r="AP36" s="365"/>
      <c r="AQ36" s="419"/>
      <c r="AR36" s="363"/>
      <c r="AS36" s="144"/>
      <c r="AT36" s="121"/>
      <c r="AU36" s="124"/>
      <c r="AV36" s="125"/>
      <c r="AW36" s="126"/>
      <c r="AX36" s="114">
        <f t="shared" si="61"/>
        <v>0</v>
      </c>
      <c r="AY36" s="366"/>
      <c r="AZ36" s="74"/>
      <c r="BA36" s="367"/>
      <c r="BB36" s="450"/>
      <c r="BC36" s="363"/>
      <c r="BD36" s="144"/>
      <c r="BE36" s="121"/>
      <c r="BF36" s="124"/>
      <c r="BG36" s="125"/>
      <c r="BH36" s="126"/>
      <c r="BI36" s="114">
        <f t="shared" si="62"/>
        <v>0</v>
      </c>
      <c r="BJ36" s="366"/>
      <c r="BK36" s="74"/>
      <c r="BL36" s="367"/>
      <c r="BM36" s="450"/>
      <c r="BN36" s="363"/>
      <c r="BO36" s="144"/>
      <c r="BP36" s="121"/>
      <c r="BQ36" s="124"/>
      <c r="BR36" s="125"/>
      <c r="BS36" s="126"/>
      <c r="BT36" s="114">
        <f t="shared" si="63"/>
        <v>0</v>
      </c>
      <c r="BU36" s="366"/>
      <c r="BV36" s="74"/>
      <c r="BW36" s="367"/>
      <c r="BX36" s="450"/>
      <c r="BY36" s="363"/>
      <c r="BZ36" s="144"/>
      <c r="CA36" s="121"/>
      <c r="CB36" s="124"/>
      <c r="CC36" s="125"/>
      <c r="CD36" s="126"/>
      <c r="CE36" s="114">
        <f t="shared" si="64"/>
        <v>0</v>
      </c>
      <c r="CF36" s="366"/>
      <c r="CG36" s="74"/>
      <c r="CH36" s="367"/>
      <c r="CI36" s="450"/>
      <c r="CJ36" s="363"/>
      <c r="CK36" s="144"/>
      <c r="CL36" s="121"/>
      <c r="CM36" s="124"/>
      <c r="CN36" s="125"/>
      <c r="CO36" s="126"/>
      <c r="CP36" s="114">
        <f t="shared" si="65"/>
        <v>0</v>
      </c>
      <c r="CQ36" s="366"/>
      <c r="CR36" s="74"/>
      <c r="CS36" s="367"/>
      <c r="CT36" s="450"/>
      <c r="CU36" s="363"/>
      <c r="CV36" s="144"/>
      <c r="CW36" s="121"/>
      <c r="CX36" s="124"/>
      <c r="CY36" s="125"/>
      <c r="CZ36" s="126"/>
      <c r="DA36" s="114">
        <f t="shared" si="66"/>
        <v>0</v>
      </c>
      <c r="DB36" s="366"/>
      <c r="DC36" s="74"/>
      <c r="DD36" s="367"/>
      <c r="DE36" s="450"/>
      <c r="DF36" s="363"/>
      <c r="DG36" s="144"/>
      <c r="DH36" s="121"/>
      <c r="DI36" s="124"/>
      <c r="DJ36" s="125"/>
      <c r="DK36" s="126"/>
      <c r="DL36" s="114">
        <f t="shared" si="67"/>
        <v>0</v>
      </c>
      <c r="DM36" s="366"/>
      <c r="DN36" s="74"/>
      <c r="DO36" s="367"/>
      <c r="DP36" s="450"/>
      <c r="DQ36" s="363"/>
      <c r="DR36" s="144"/>
      <c r="DS36" s="121"/>
      <c r="DT36" s="124"/>
      <c r="DU36" s="125"/>
      <c r="DV36" s="126"/>
      <c r="DW36" s="114">
        <f t="shared" si="68"/>
        <v>0</v>
      </c>
      <c r="DX36" s="366"/>
      <c r="DY36" s="74"/>
      <c r="DZ36" s="367"/>
      <c r="EA36" s="450"/>
    </row>
    <row r="37" spans="1:132" ht="15.75" thickBot="1" x14ac:dyDescent="0.3">
      <c r="A37" s="388"/>
      <c r="B37" s="389"/>
      <c r="C37" s="390"/>
      <c r="D37" s="391"/>
      <c r="E37" s="392"/>
      <c r="F37" s="393">
        <f t="shared" si="46"/>
        <v>0</v>
      </c>
      <c r="G37" s="394"/>
      <c r="H37" s="395"/>
      <c r="I37" s="396"/>
      <c r="J37" s="397"/>
      <c r="K37" s="363"/>
      <c r="L37" s="388"/>
      <c r="M37" s="389"/>
      <c r="N37" s="390"/>
      <c r="O37" s="391"/>
      <c r="P37" s="392"/>
      <c r="Q37" s="393">
        <f t="shared" si="58"/>
        <v>0</v>
      </c>
      <c r="R37" s="140"/>
      <c r="S37" s="420"/>
      <c r="T37" s="424"/>
      <c r="U37" s="425"/>
      <c r="V37" s="363"/>
      <c r="W37" s="388"/>
      <c r="X37" s="389"/>
      <c r="Y37" s="390"/>
      <c r="Z37" s="391"/>
      <c r="AA37" s="392"/>
      <c r="AB37" s="393">
        <f t="shared" si="59"/>
        <v>0</v>
      </c>
      <c r="AC37" s="140"/>
      <c r="AD37" s="420"/>
      <c r="AE37" s="424"/>
      <c r="AF37" s="425"/>
      <c r="AG37" s="363"/>
      <c r="AH37" s="388"/>
      <c r="AI37" s="445"/>
      <c r="AJ37" s="390"/>
      <c r="AK37" s="391"/>
      <c r="AL37" s="392"/>
      <c r="AM37" s="446">
        <f t="shared" si="60"/>
        <v>0</v>
      </c>
      <c r="AN37" s="140"/>
      <c r="AO37" s="420"/>
      <c r="AP37" s="424"/>
      <c r="AQ37" s="425"/>
      <c r="AR37" s="363"/>
      <c r="AS37" s="388"/>
      <c r="AT37" s="445"/>
      <c r="AU37" s="390"/>
      <c r="AV37" s="391"/>
      <c r="AW37" s="392"/>
      <c r="AX37" s="460">
        <f t="shared" si="61"/>
        <v>0</v>
      </c>
      <c r="AY37" s="141"/>
      <c r="AZ37" s="461"/>
      <c r="BA37" s="462"/>
      <c r="BB37" s="463"/>
      <c r="BC37" s="363"/>
      <c r="BD37" s="388"/>
      <c r="BE37" s="445"/>
      <c r="BF37" s="390"/>
      <c r="BG37" s="391"/>
      <c r="BH37" s="392"/>
      <c r="BI37" s="460">
        <f t="shared" si="62"/>
        <v>0</v>
      </c>
      <c r="BJ37" s="141"/>
      <c r="BK37" s="461"/>
      <c r="BL37" s="462"/>
      <c r="BM37" s="463"/>
      <c r="BN37" s="363"/>
      <c r="BO37" s="388"/>
      <c r="BP37" s="445"/>
      <c r="BQ37" s="390"/>
      <c r="BR37" s="391"/>
      <c r="BS37" s="392"/>
      <c r="BT37" s="460">
        <f t="shared" si="63"/>
        <v>0</v>
      </c>
      <c r="BU37" s="141"/>
      <c r="BV37" s="461"/>
      <c r="BW37" s="462"/>
      <c r="BX37" s="463"/>
      <c r="BY37" s="363"/>
      <c r="BZ37" s="388"/>
      <c r="CA37" s="445"/>
      <c r="CB37" s="390"/>
      <c r="CC37" s="391"/>
      <c r="CD37" s="392"/>
      <c r="CE37" s="460">
        <f t="shared" si="64"/>
        <v>0</v>
      </c>
      <c r="CF37" s="141"/>
      <c r="CG37" s="461"/>
      <c r="CH37" s="462"/>
      <c r="CI37" s="463"/>
      <c r="CJ37" s="363"/>
      <c r="CK37" s="388"/>
      <c r="CL37" s="445"/>
      <c r="CM37" s="390"/>
      <c r="CN37" s="391"/>
      <c r="CO37" s="392"/>
      <c r="CP37" s="460">
        <f t="shared" si="65"/>
        <v>0</v>
      </c>
      <c r="CQ37" s="141"/>
      <c r="CR37" s="461"/>
      <c r="CS37" s="462"/>
      <c r="CT37" s="463"/>
      <c r="CU37" s="363"/>
      <c r="CV37" s="388"/>
      <c r="CW37" s="445"/>
      <c r="CX37" s="390"/>
      <c r="CY37" s="391"/>
      <c r="CZ37" s="392"/>
      <c r="DA37" s="460">
        <f t="shared" si="66"/>
        <v>0</v>
      </c>
      <c r="DB37" s="141"/>
      <c r="DC37" s="461"/>
      <c r="DD37" s="462"/>
      <c r="DE37" s="463"/>
      <c r="DF37" s="363"/>
      <c r="DG37" s="388"/>
      <c r="DH37" s="445"/>
      <c r="DI37" s="390"/>
      <c r="DJ37" s="391"/>
      <c r="DK37" s="392"/>
      <c r="DL37" s="460">
        <f t="shared" si="67"/>
        <v>0</v>
      </c>
      <c r="DM37" s="141"/>
      <c r="DN37" s="461"/>
      <c r="DO37" s="462"/>
      <c r="DP37" s="463"/>
      <c r="DQ37" s="363"/>
      <c r="DR37" s="388"/>
      <c r="DS37" s="445"/>
      <c r="DT37" s="390"/>
      <c r="DU37" s="391"/>
      <c r="DV37" s="392"/>
      <c r="DW37" s="460">
        <f t="shared" si="68"/>
        <v>0</v>
      </c>
      <c r="DX37" s="141"/>
      <c r="DY37" s="461"/>
      <c r="DZ37" s="462"/>
      <c r="EA37" s="463"/>
      <c r="EB37" s="45"/>
    </row>
    <row r="38" spans="1:132" x14ac:dyDescent="0.25">
      <c r="A38" s="378"/>
      <c r="B38" s="379"/>
      <c r="C38" s="380"/>
      <c r="D38" s="381"/>
      <c r="E38" s="382"/>
      <c r="F38" s="383">
        <f t="shared" ref="F38:F49" si="69">+D38*E38</f>
        <v>0</v>
      </c>
      <c r="G38" s="384">
        <f>+SUM(F38:F43)</f>
        <v>0</v>
      </c>
      <c r="H38" s="385">
        <v>1</v>
      </c>
      <c r="I38" s="386">
        <f>IF(H38=1,G38,0)</f>
        <v>0</v>
      </c>
      <c r="J38" s="387">
        <f>IF(H38=2,G38,0)</f>
        <v>0</v>
      </c>
      <c r="K38" s="363"/>
      <c r="L38" s="378"/>
      <c r="M38" s="379"/>
      <c r="N38" s="380"/>
      <c r="O38" s="381"/>
      <c r="P38" s="382"/>
      <c r="Q38" s="383">
        <f>+O38*P38</f>
        <v>0</v>
      </c>
      <c r="R38" s="384">
        <f>+SUM(Q38:Q43)</f>
        <v>0</v>
      </c>
      <c r="S38" s="385">
        <v>1</v>
      </c>
      <c r="T38" s="386">
        <f>IF(S38=1,R38,0)</f>
        <v>0</v>
      </c>
      <c r="U38" s="387">
        <f>IF(S38=2,R38,0)</f>
        <v>0</v>
      </c>
      <c r="V38" s="363"/>
      <c r="W38" s="378"/>
      <c r="X38" s="379"/>
      <c r="Y38" s="380"/>
      <c r="Z38" s="381"/>
      <c r="AA38" s="382"/>
      <c r="AB38" s="383">
        <f>+Z38*AA38</f>
        <v>0</v>
      </c>
      <c r="AC38" s="384">
        <f>+SUM(AB38:AB43)</f>
        <v>0</v>
      </c>
      <c r="AD38" s="385">
        <v>1</v>
      </c>
      <c r="AE38" s="386">
        <f>IF(AD38=1,AC38,0)</f>
        <v>0</v>
      </c>
      <c r="AF38" s="387">
        <f>IF(AD38=2,AC38,0)</f>
        <v>0</v>
      </c>
      <c r="AG38" s="363"/>
      <c r="AH38" s="378"/>
      <c r="AI38" s="441"/>
      <c r="AJ38" s="380"/>
      <c r="AK38" s="381"/>
      <c r="AL38" s="382"/>
      <c r="AM38" s="442">
        <f>+AK38*AL38</f>
        <v>0</v>
      </c>
      <c r="AN38" s="384">
        <f>+SUM(AM38:AM43)</f>
        <v>0</v>
      </c>
      <c r="AO38" s="385">
        <v>1</v>
      </c>
      <c r="AP38" s="443">
        <f>IF(AO38=1,AN38,0)</f>
        <v>0</v>
      </c>
      <c r="AQ38" s="444">
        <f>IF(AO38=2,AN38,0)</f>
        <v>0</v>
      </c>
      <c r="AR38" s="363"/>
      <c r="AS38" s="378"/>
      <c r="AT38" s="441"/>
      <c r="AU38" s="380"/>
      <c r="AV38" s="381"/>
      <c r="AW38" s="382"/>
      <c r="AX38" s="455">
        <f>+AV38*AW38</f>
        <v>0</v>
      </c>
      <c r="AY38" s="456">
        <f>+SUM(AX38:AX43)</f>
        <v>0</v>
      </c>
      <c r="AZ38" s="457">
        <v>1</v>
      </c>
      <c r="BA38" s="458">
        <f>IF(AZ38=1,AY38,0)</f>
        <v>0</v>
      </c>
      <c r="BB38" s="459">
        <f>IF(AZ38=2,AY38,0)</f>
        <v>0</v>
      </c>
      <c r="BC38" s="363"/>
      <c r="BD38" s="378"/>
      <c r="BE38" s="441"/>
      <c r="BF38" s="380"/>
      <c r="BG38" s="381"/>
      <c r="BH38" s="382"/>
      <c r="BI38" s="455">
        <f>+BG38*BH38</f>
        <v>0</v>
      </c>
      <c r="BJ38" s="456">
        <f>+SUM(BI38:BI43)</f>
        <v>0</v>
      </c>
      <c r="BK38" s="457">
        <v>1</v>
      </c>
      <c r="BL38" s="458">
        <f>IF(BK38=1,BJ38,0)</f>
        <v>0</v>
      </c>
      <c r="BM38" s="459">
        <f>IF(BK38=2,BJ38,0)</f>
        <v>0</v>
      </c>
      <c r="BN38" s="363"/>
      <c r="BO38" s="378"/>
      <c r="BP38" s="441"/>
      <c r="BQ38" s="380"/>
      <c r="BR38" s="381"/>
      <c r="BS38" s="382"/>
      <c r="BT38" s="455">
        <f>+BR38*BS38</f>
        <v>0</v>
      </c>
      <c r="BU38" s="456">
        <f>+SUM(BT38:BT43)</f>
        <v>0</v>
      </c>
      <c r="BV38" s="457">
        <v>1</v>
      </c>
      <c r="BW38" s="458">
        <f>IF(BV38=1,BU38,0)</f>
        <v>0</v>
      </c>
      <c r="BX38" s="459">
        <f>IF(BV38=2,BU38,0)</f>
        <v>0</v>
      </c>
      <c r="BY38" s="363"/>
      <c r="BZ38" s="378"/>
      <c r="CA38" s="441"/>
      <c r="CB38" s="380"/>
      <c r="CC38" s="381"/>
      <c r="CD38" s="382"/>
      <c r="CE38" s="455">
        <f>+CC38*CD38</f>
        <v>0</v>
      </c>
      <c r="CF38" s="456">
        <f>+SUM(CE38:CE43)</f>
        <v>0</v>
      </c>
      <c r="CG38" s="457">
        <v>1</v>
      </c>
      <c r="CH38" s="458">
        <f>IF(CG38=1,CF38,0)</f>
        <v>0</v>
      </c>
      <c r="CI38" s="459">
        <f>IF(CG38=2,CF38,0)</f>
        <v>0</v>
      </c>
      <c r="CJ38" s="363"/>
      <c r="CK38" s="378"/>
      <c r="CL38" s="441"/>
      <c r="CM38" s="380"/>
      <c r="CN38" s="381"/>
      <c r="CO38" s="382"/>
      <c r="CP38" s="455">
        <f>+CN38*CO38</f>
        <v>0</v>
      </c>
      <c r="CQ38" s="456">
        <f>+SUM(CP38:CP43)</f>
        <v>0</v>
      </c>
      <c r="CR38" s="457">
        <v>1</v>
      </c>
      <c r="CS38" s="458">
        <f>IF(CR38=1,CQ38,0)</f>
        <v>0</v>
      </c>
      <c r="CT38" s="459">
        <f>IF(CR38=2,CQ38,0)</f>
        <v>0</v>
      </c>
      <c r="CU38" s="363"/>
      <c r="CV38" s="378"/>
      <c r="CW38" s="441"/>
      <c r="CX38" s="380"/>
      <c r="CY38" s="381"/>
      <c r="CZ38" s="382"/>
      <c r="DA38" s="455">
        <f>+CY38*CZ38</f>
        <v>0</v>
      </c>
      <c r="DB38" s="456">
        <f>+SUM(DA38:DA43)</f>
        <v>0</v>
      </c>
      <c r="DC38" s="457">
        <v>1</v>
      </c>
      <c r="DD38" s="458">
        <f>IF(DC38=1,DB38,0)</f>
        <v>0</v>
      </c>
      <c r="DE38" s="459">
        <f>IF(DC38=2,DB38,0)</f>
        <v>0</v>
      </c>
      <c r="DF38" s="363"/>
      <c r="DG38" s="378"/>
      <c r="DH38" s="441"/>
      <c r="DI38" s="380"/>
      <c r="DJ38" s="381"/>
      <c r="DK38" s="382"/>
      <c r="DL38" s="455">
        <f>+DJ38*DK38</f>
        <v>0</v>
      </c>
      <c r="DM38" s="456">
        <f>+SUM(DL38:DL43)</f>
        <v>0</v>
      </c>
      <c r="DN38" s="457">
        <v>1</v>
      </c>
      <c r="DO38" s="458">
        <f>IF(DN38=1,DM38,0)</f>
        <v>0</v>
      </c>
      <c r="DP38" s="459">
        <f>IF(DN38=2,DM38,0)</f>
        <v>0</v>
      </c>
      <c r="DQ38" s="363"/>
      <c r="DR38" s="378"/>
      <c r="DS38" s="441"/>
      <c r="DT38" s="380"/>
      <c r="DU38" s="381"/>
      <c r="DV38" s="382"/>
      <c r="DW38" s="455">
        <f>+DU38*DV38</f>
        <v>0</v>
      </c>
      <c r="DX38" s="456">
        <f>+SUM(DW38:DW43)</f>
        <v>0</v>
      </c>
      <c r="DY38" s="457">
        <v>1</v>
      </c>
      <c r="DZ38" s="458">
        <f>IF(DY38=1,DX38,0)</f>
        <v>0</v>
      </c>
      <c r="EA38" s="459">
        <f>IF(DY38=2,DX38,0)</f>
        <v>0</v>
      </c>
    </row>
    <row r="39" spans="1:132" x14ac:dyDescent="0.25">
      <c r="A39" s="144"/>
      <c r="B39" s="142"/>
      <c r="C39" s="124"/>
      <c r="D39" s="125"/>
      <c r="E39" s="126"/>
      <c r="F39" s="143">
        <f t="shared" si="69"/>
        <v>0</v>
      </c>
      <c r="G39" s="76"/>
      <c r="H39" s="75"/>
      <c r="I39" s="131"/>
      <c r="J39" s="139"/>
      <c r="K39" s="363"/>
      <c r="L39" s="144"/>
      <c r="M39" s="142"/>
      <c r="N39" s="124"/>
      <c r="O39" s="125"/>
      <c r="P39" s="126"/>
      <c r="Q39" s="143">
        <f t="shared" ref="Q39:Q43" si="70">+O39*P39</f>
        <v>0</v>
      </c>
      <c r="R39" s="355"/>
      <c r="S39" s="122"/>
      <c r="T39" s="365"/>
      <c r="U39" s="419"/>
      <c r="V39" s="363"/>
      <c r="W39" s="144"/>
      <c r="X39" s="142"/>
      <c r="Y39" s="124"/>
      <c r="Z39" s="125"/>
      <c r="AA39" s="126"/>
      <c r="AB39" s="143">
        <f t="shared" ref="AB39:AB43" si="71">+Z39*AA39</f>
        <v>0</v>
      </c>
      <c r="AC39" s="355"/>
      <c r="AD39" s="122"/>
      <c r="AE39" s="365"/>
      <c r="AF39" s="419"/>
      <c r="AG39" s="363"/>
      <c r="AH39" s="144"/>
      <c r="AI39" s="121"/>
      <c r="AJ39" s="124"/>
      <c r="AK39" s="125"/>
      <c r="AL39" s="126"/>
      <c r="AM39" s="127">
        <f t="shared" ref="AM39:AM43" si="72">+AK39*AL39</f>
        <v>0</v>
      </c>
      <c r="AN39" s="355"/>
      <c r="AO39" s="122"/>
      <c r="AP39" s="365"/>
      <c r="AQ39" s="419"/>
      <c r="AR39" s="363"/>
      <c r="AS39" s="144"/>
      <c r="AT39" s="121"/>
      <c r="AU39" s="124"/>
      <c r="AV39" s="125"/>
      <c r="AW39" s="126"/>
      <c r="AX39" s="114">
        <f t="shared" ref="AX39:AX43" si="73">+AV39*AW39</f>
        <v>0</v>
      </c>
      <c r="AY39" s="366"/>
      <c r="AZ39" s="74"/>
      <c r="BA39" s="367"/>
      <c r="BB39" s="450"/>
      <c r="BC39" s="363"/>
      <c r="BD39" s="144"/>
      <c r="BE39" s="121"/>
      <c r="BF39" s="124"/>
      <c r="BG39" s="125"/>
      <c r="BH39" s="126"/>
      <c r="BI39" s="114">
        <f t="shared" ref="BI39:BI43" si="74">+BG39*BH39</f>
        <v>0</v>
      </c>
      <c r="BJ39" s="366"/>
      <c r="BK39" s="74"/>
      <c r="BL39" s="367"/>
      <c r="BM39" s="450"/>
      <c r="BN39" s="363"/>
      <c r="BO39" s="144"/>
      <c r="BP39" s="121"/>
      <c r="BQ39" s="124"/>
      <c r="BR39" s="125"/>
      <c r="BS39" s="126"/>
      <c r="BT39" s="114">
        <f t="shared" ref="BT39:BT43" si="75">+BR39*BS39</f>
        <v>0</v>
      </c>
      <c r="BU39" s="366"/>
      <c r="BV39" s="74"/>
      <c r="BW39" s="367"/>
      <c r="BX39" s="450"/>
      <c r="BY39" s="363"/>
      <c r="BZ39" s="144"/>
      <c r="CA39" s="121"/>
      <c r="CB39" s="124"/>
      <c r="CC39" s="125"/>
      <c r="CD39" s="126"/>
      <c r="CE39" s="114">
        <f t="shared" ref="CE39:CE43" si="76">+CC39*CD39</f>
        <v>0</v>
      </c>
      <c r="CF39" s="366"/>
      <c r="CG39" s="74"/>
      <c r="CH39" s="367"/>
      <c r="CI39" s="450"/>
      <c r="CJ39" s="363"/>
      <c r="CK39" s="144"/>
      <c r="CL39" s="121"/>
      <c r="CM39" s="124"/>
      <c r="CN39" s="125"/>
      <c r="CO39" s="126"/>
      <c r="CP39" s="114">
        <f t="shared" ref="CP39:CP43" si="77">+CN39*CO39</f>
        <v>0</v>
      </c>
      <c r="CQ39" s="366"/>
      <c r="CR39" s="74"/>
      <c r="CS39" s="367"/>
      <c r="CT39" s="450"/>
      <c r="CU39" s="363"/>
      <c r="CV39" s="144"/>
      <c r="CW39" s="121"/>
      <c r="CX39" s="124"/>
      <c r="CY39" s="125"/>
      <c r="CZ39" s="126"/>
      <c r="DA39" s="114">
        <f t="shared" ref="DA39:DA43" si="78">+CY39*CZ39</f>
        <v>0</v>
      </c>
      <c r="DB39" s="366"/>
      <c r="DC39" s="74"/>
      <c r="DD39" s="367"/>
      <c r="DE39" s="450"/>
      <c r="DF39" s="363"/>
      <c r="DG39" s="144"/>
      <c r="DH39" s="121"/>
      <c r="DI39" s="124"/>
      <c r="DJ39" s="125"/>
      <c r="DK39" s="126"/>
      <c r="DL39" s="114">
        <f t="shared" ref="DL39:DL43" si="79">+DJ39*DK39</f>
        <v>0</v>
      </c>
      <c r="DM39" s="366"/>
      <c r="DN39" s="74"/>
      <c r="DO39" s="367"/>
      <c r="DP39" s="450"/>
      <c r="DQ39" s="363"/>
      <c r="DR39" s="144"/>
      <c r="DS39" s="121"/>
      <c r="DT39" s="124"/>
      <c r="DU39" s="125"/>
      <c r="DV39" s="126"/>
      <c r="DW39" s="114">
        <f t="shared" ref="DW39:DW43" si="80">+DU39*DV39</f>
        <v>0</v>
      </c>
      <c r="DX39" s="366"/>
      <c r="DY39" s="74"/>
      <c r="DZ39" s="367"/>
      <c r="EA39" s="450"/>
    </row>
    <row r="40" spans="1:132" x14ac:dyDescent="0.25">
      <c r="A40" s="144"/>
      <c r="B40" s="142"/>
      <c r="C40" s="124"/>
      <c r="D40" s="125"/>
      <c r="E40" s="126"/>
      <c r="F40" s="143">
        <f t="shared" si="69"/>
        <v>0</v>
      </c>
      <c r="G40" s="76"/>
      <c r="H40" s="75"/>
      <c r="I40" s="131"/>
      <c r="J40" s="139"/>
      <c r="K40" s="363"/>
      <c r="L40" s="144"/>
      <c r="M40" s="142"/>
      <c r="N40" s="124"/>
      <c r="O40" s="125"/>
      <c r="P40" s="126"/>
      <c r="Q40" s="143">
        <f t="shared" si="70"/>
        <v>0</v>
      </c>
      <c r="R40" s="355"/>
      <c r="S40" s="122"/>
      <c r="T40" s="365"/>
      <c r="U40" s="419"/>
      <c r="V40" s="363"/>
      <c r="W40" s="144"/>
      <c r="X40" s="142"/>
      <c r="Y40" s="124"/>
      <c r="Z40" s="125"/>
      <c r="AA40" s="126"/>
      <c r="AB40" s="143">
        <f t="shared" si="71"/>
        <v>0</v>
      </c>
      <c r="AC40" s="355"/>
      <c r="AD40" s="122"/>
      <c r="AE40" s="365"/>
      <c r="AF40" s="419"/>
      <c r="AG40" s="363"/>
      <c r="AH40" s="144"/>
      <c r="AI40" s="121"/>
      <c r="AJ40" s="124"/>
      <c r="AK40" s="125"/>
      <c r="AL40" s="126"/>
      <c r="AM40" s="127">
        <f t="shared" si="72"/>
        <v>0</v>
      </c>
      <c r="AN40" s="355"/>
      <c r="AO40" s="122"/>
      <c r="AP40" s="365"/>
      <c r="AQ40" s="419"/>
      <c r="AR40" s="363"/>
      <c r="AS40" s="144"/>
      <c r="AT40" s="121"/>
      <c r="AU40" s="124"/>
      <c r="AV40" s="125"/>
      <c r="AW40" s="126"/>
      <c r="AX40" s="114">
        <f t="shared" si="73"/>
        <v>0</v>
      </c>
      <c r="AY40" s="366"/>
      <c r="AZ40" s="74"/>
      <c r="BA40" s="367"/>
      <c r="BB40" s="450"/>
      <c r="BC40" s="363"/>
      <c r="BD40" s="144"/>
      <c r="BE40" s="121"/>
      <c r="BF40" s="124"/>
      <c r="BG40" s="125"/>
      <c r="BH40" s="126"/>
      <c r="BI40" s="114">
        <f t="shared" si="74"/>
        <v>0</v>
      </c>
      <c r="BJ40" s="366"/>
      <c r="BK40" s="74"/>
      <c r="BL40" s="367"/>
      <c r="BM40" s="450"/>
      <c r="BN40" s="363"/>
      <c r="BO40" s="144"/>
      <c r="BP40" s="121"/>
      <c r="BQ40" s="124"/>
      <c r="BR40" s="125"/>
      <c r="BS40" s="126"/>
      <c r="BT40" s="114">
        <f t="shared" si="75"/>
        <v>0</v>
      </c>
      <c r="BU40" s="366"/>
      <c r="BV40" s="74"/>
      <c r="BW40" s="367"/>
      <c r="BX40" s="450"/>
      <c r="BY40" s="363"/>
      <c r="BZ40" s="144"/>
      <c r="CA40" s="121"/>
      <c r="CB40" s="124"/>
      <c r="CC40" s="125"/>
      <c r="CD40" s="126"/>
      <c r="CE40" s="114">
        <f t="shared" si="76"/>
        <v>0</v>
      </c>
      <c r="CF40" s="366"/>
      <c r="CG40" s="74"/>
      <c r="CH40" s="367"/>
      <c r="CI40" s="450"/>
      <c r="CJ40" s="363"/>
      <c r="CK40" s="144"/>
      <c r="CL40" s="121"/>
      <c r="CM40" s="124"/>
      <c r="CN40" s="125"/>
      <c r="CO40" s="126"/>
      <c r="CP40" s="114">
        <f t="shared" si="77"/>
        <v>0</v>
      </c>
      <c r="CQ40" s="366"/>
      <c r="CR40" s="74"/>
      <c r="CS40" s="367"/>
      <c r="CT40" s="450"/>
      <c r="CU40" s="363"/>
      <c r="CV40" s="144"/>
      <c r="CW40" s="121"/>
      <c r="CX40" s="124"/>
      <c r="CY40" s="125"/>
      <c r="CZ40" s="126"/>
      <c r="DA40" s="114">
        <f t="shared" si="78"/>
        <v>0</v>
      </c>
      <c r="DB40" s="366"/>
      <c r="DC40" s="74"/>
      <c r="DD40" s="367"/>
      <c r="DE40" s="450"/>
      <c r="DF40" s="363"/>
      <c r="DG40" s="144"/>
      <c r="DH40" s="121"/>
      <c r="DI40" s="124"/>
      <c r="DJ40" s="125"/>
      <c r="DK40" s="126"/>
      <c r="DL40" s="114">
        <f t="shared" si="79"/>
        <v>0</v>
      </c>
      <c r="DM40" s="366"/>
      <c r="DN40" s="74"/>
      <c r="DO40" s="367"/>
      <c r="DP40" s="450"/>
      <c r="DQ40" s="363"/>
      <c r="DR40" s="144"/>
      <c r="DS40" s="121"/>
      <c r="DT40" s="124"/>
      <c r="DU40" s="125"/>
      <c r="DV40" s="126"/>
      <c r="DW40" s="114">
        <f t="shared" si="80"/>
        <v>0</v>
      </c>
      <c r="DX40" s="366"/>
      <c r="DY40" s="74"/>
      <c r="DZ40" s="367"/>
      <c r="EA40" s="450"/>
    </row>
    <row r="41" spans="1:132" x14ac:dyDescent="0.25">
      <c r="A41" s="144"/>
      <c r="B41" s="142"/>
      <c r="C41" s="124"/>
      <c r="D41" s="125"/>
      <c r="E41" s="126"/>
      <c r="F41" s="143">
        <f t="shared" si="69"/>
        <v>0</v>
      </c>
      <c r="G41" s="76"/>
      <c r="H41" s="75"/>
      <c r="I41" s="131"/>
      <c r="J41" s="139"/>
      <c r="K41" s="363"/>
      <c r="L41" s="144"/>
      <c r="M41" s="142"/>
      <c r="N41" s="124"/>
      <c r="O41" s="125"/>
      <c r="P41" s="126"/>
      <c r="Q41" s="143">
        <f t="shared" si="70"/>
        <v>0</v>
      </c>
      <c r="R41" s="355"/>
      <c r="S41" s="122"/>
      <c r="T41" s="365"/>
      <c r="U41" s="419"/>
      <c r="V41" s="363"/>
      <c r="W41" s="144"/>
      <c r="X41" s="142"/>
      <c r="Y41" s="124"/>
      <c r="Z41" s="125"/>
      <c r="AA41" s="126"/>
      <c r="AB41" s="143">
        <f t="shared" si="71"/>
        <v>0</v>
      </c>
      <c r="AC41" s="355"/>
      <c r="AD41" s="122"/>
      <c r="AE41" s="365"/>
      <c r="AF41" s="419"/>
      <c r="AG41" s="363"/>
      <c r="AH41" s="144"/>
      <c r="AI41" s="121"/>
      <c r="AJ41" s="124"/>
      <c r="AK41" s="125"/>
      <c r="AL41" s="126"/>
      <c r="AM41" s="127">
        <f t="shared" si="72"/>
        <v>0</v>
      </c>
      <c r="AN41" s="355"/>
      <c r="AO41" s="122"/>
      <c r="AP41" s="365"/>
      <c r="AQ41" s="419"/>
      <c r="AR41" s="363"/>
      <c r="AS41" s="144"/>
      <c r="AT41" s="121"/>
      <c r="AU41" s="124"/>
      <c r="AV41" s="125"/>
      <c r="AW41" s="126"/>
      <c r="AX41" s="114">
        <f t="shared" si="73"/>
        <v>0</v>
      </c>
      <c r="AY41" s="366"/>
      <c r="AZ41" s="74"/>
      <c r="BA41" s="367"/>
      <c r="BB41" s="450"/>
      <c r="BC41" s="363"/>
      <c r="BD41" s="144"/>
      <c r="BE41" s="121"/>
      <c r="BF41" s="124"/>
      <c r="BG41" s="125"/>
      <c r="BH41" s="126"/>
      <c r="BI41" s="114">
        <f t="shared" si="74"/>
        <v>0</v>
      </c>
      <c r="BJ41" s="366"/>
      <c r="BK41" s="74"/>
      <c r="BL41" s="367"/>
      <c r="BM41" s="450"/>
      <c r="BN41" s="363"/>
      <c r="BO41" s="144"/>
      <c r="BP41" s="121"/>
      <c r="BQ41" s="124"/>
      <c r="BR41" s="125"/>
      <c r="BS41" s="126"/>
      <c r="BT41" s="114">
        <f t="shared" si="75"/>
        <v>0</v>
      </c>
      <c r="BU41" s="366"/>
      <c r="BV41" s="74"/>
      <c r="BW41" s="367"/>
      <c r="BX41" s="450"/>
      <c r="BY41" s="363"/>
      <c r="BZ41" s="144"/>
      <c r="CA41" s="121"/>
      <c r="CB41" s="124"/>
      <c r="CC41" s="125"/>
      <c r="CD41" s="126"/>
      <c r="CE41" s="114">
        <f t="shared" si="76"/>
        <v>0</v>
      </c>
      <c r="CF41" s="366"/>
      <c r="CG41" s="74"/>
      <c r="CH41" s="367"/>
      <c r="CI41" s="450"/>
      <c r="CJ41" s="363"/>
      <c r="CK41" s="144"/>
      <c r="CL41" s="121"/>
      <c r="CM41" s="124"/>
      <c r="CN41" s="125"/>
      <c r="CO41" s="126"/>
      <c r="CP41" s="114">
        <f t="shared" si="77"/>
        <v>0</v>
      </c>
      <c r="CQ41" s="366"/>
      <c r="CR41" s="74"/>
      <c r="CS41" s="367"/>
      <c r="CT41" s="450"/>
      <c r="CU41" s="363"/>
      <c r="CV41" s="144"/>
      <c r="CW41" s="121"/>
      <c r="CX41" s="124"/>
      <c r="CY41" s="125"/>
      <c r="CZ41" s="126"/>
      <c r="DA41" s="114">
        <f t="shared" si="78"/>
        <v>0</v>
      </c>
      <c r="DB41" s="366"/>
      <c r="DC41" s="74"/>
      <c r="DD41" s="367"/>
      <c r="DE41" s="450"/>
      <c r="DF41" s="363"/>
      <c r="DG41" s="144"/>
      <c r="DH41" s="121"/>
      <c r="DI41" s="124"/>
      <c r="DJ41" s="125"/>
      <c r="DK41" s="126"/>
      <c r="DL41" s="114">
        <f t="shared" si="79"/>
        <v>0</v>
      </c>
      <c r="DM41" s="366"/>
      <c r="DN41" s="74"/>
      <c r="DO41" s="367"/>
      <c r="DP41" s="450"/>
      <c r="DQ41" s="363"/>
      <c r="DR41" s="144"/>
      <c r="DS41" s="121"/>
      <c r="DT41" s="124"/>
      <c r="DU41" s="125"/>
      <c r="DV41" s="126"/>
      <c r="DW41" s="114">
        <f t="shared" si="80"/>
        <v>0</v>
      </c>
      <c r="DX41" s="366"/>
      <c r="DY41" s="74"/>
      <c r="DZ41" s="367"/>
      <c r="EA41" s="450"/>
    </row>
    <row r="42" spans="1:132" x14ac:dyDescent="0.25">
      <c r="A42" s="144"/>
      <c r="B42" s="142"/>
      <c r="C42" s="124"/>
      <c r="D42" s="125"/>
      <c r="E42" s="126"/>
      <c r="F42" s="143">
        <f t="shared" si="69"/>
        <v>0</v>
      </c>
      <c r="G42" s="76"/>
      <c r="H42" s="75"/>
      <c r="I42" s="131"/>
      <c r="J42" s="139"/>
      <c r="K42" s="363"/>
      <c r="L42" s="144"/>
      <c r="M42" s="142"/>
      <c r="N42" s="124"/>
      <c r="O42" s="125"/>
      <c r="P42" s="126"/>
      <c r="Q42" s="143">
        <f t="shared" si="70"/>
        <v>0</v>
      </c>
      <c r="R42" s="355"/>
      <c r="S42" s="122"/>
      <c r="T42" s="365"/>
      <c r="U42" s="419"/>
      <c r="V42" s="363"/>
      <c r="W42" s="144"/>
      <c r="X42" s="142"/>
      <c r="Y42" s="124"/>
      <c r="Z42" s="125"/>
      <c r="AA42" s="126"/>
      <c r="AB42" s="143">
        <f t="shared" si="71"/>
        <v>0</v>
      </c>
      <c r="AC42" s="355"/>
      <c r="AD42" s="122"/>
      <c r="AE42" s="365"/>
      <c r="AF42" s="419"/>
      <c r="AG42" s="363"/>
      <c r="AH42" s="144"/>
      <c r="AI42" s="121"/>
      <c r="AJ42" s="124"/>
      <c r="AK42" s="125"/>
      <c r="AL42" s="126"/>
      <c r="AM42" s="127">
        <f t="shared" si="72"/>
        <v>0</v>
      </c>
      <c r="AN42" s="355"/>
      <c r="AO42" s="122"/>
      <c r="AP42" s="365"/>
      <c r="AQ42" s="419"/>
      <c r="AR42" s="363"/>
      <c r="AS42" s="144"/>
      <c r="AT42" s="121"/>
      <c r="AU42" s="124"/>
      <c r="AV42" s="125"/>
      <c r="AW42" s="126"/>
      <c r="AX42" s="114">
        <f t="shared" si="73"/>
        <v>0</v>
      </c>
      <c r="AY42" s="366"/>
      <c r="AZ42" s="74"/>
      <c r="BA42" s="367"/>
      <c r="BB42" s="450"/>
      <c r="BC42" s="363"/>
      <c r="BD42" s="144"/>
      <c r="BE42" s="121"/>
      <c r="BF42" s="124"/>
      <c r="BG42" s="125"/>
      <c r="BH42" s="126"/>
      <c r="BI42" s="114">
        <f t="shared" si="74"/>
        <v>0</v>
      </c>
      <c r="BJ42" s="366"/>
      <c r="BK42" s="74"/>
      <c r="BL42" s="367"/>
      <c r="BM42" s="450"/>
      <c r="BN42" s="363"/>
      <c r="BO42" s="144"/>
      <c r="BP42" s="121"/>
      <c r="BQ42" s="124"/>
      <c r="BR42" s="125"/>
      <c r="BS42" s="126"/>
      <c r="BT42" s="114">
        <f t="shared" si="75"/>
        <v>0</v>
      </c>
      <c r="BU42" s="366"/>
      <c r="BV42" s="74"/>
      <c r="BW42" s="367"/>
      <c r="BX42" s="450"/>
      <c r="BY42" s="363"/>
      <c r="BZ42" s="144"/>
      <c r="CA42" s="121"/>
      <c r="CB42" s="124"/>
      <c r="CC42" s="125"/>
      <c r="CD42" s="126"/>
      <c r="CE42" s="114">
        <f t="shared" si="76"/>
        <v>0</v>
      </c>
      <c r="CF42" s="366"/>
      <c r="CG42" s="74"/>
      <c r="CH42" s="367"/>
      <c r="CI42" s="450"/>
      <c r="CJ42" s="363"/>
      <c r="CK42" s="144"/>
      <c r="CL42" s="121"/>
      <c r="CM42" s="124"/>
      <c r="CN42" s="125"/>
      <c r="CO42" s="126"/>
      <c r="CP42" s="114">
        <f t="shared" si="77"/>
        <v>0</v>
      </c>
      <c r="CQ42" s="366"/>
      <c r="CR42" s="74"/>
      <c r="CS42" s="367"/>
      <c r="CT42" s="450"/>
      <c r="CU42" s="363"/>
      <c r="CV42" s="144"/>
      <c r="CW42" s="121"/>
      <c r="CX42" s="124"/>
      <c r="CY42" s="125"/>
      <c r="CZ42" s="126"/>
      <c r="DA42" s="114">
        <f t="shared" si="78"/>
        <v>0</v>
      </c>
      <c r="DB42" s="366"/>
      <c r="DC42" s="74"/>
      <c r="DD42" s="367"/>
      <c r="DE42" s="450"/>
      <c r="DF42" s="363"/>
      <c r="DG42" s="144"/>
      <c r="DH42" s="121"/>
      <c r="DI42" s="124"/>
      <c r="DJ42" s="125"/>
      <c r="DK42" s="126"/>
      <c r="DL42" s="114">
        <f t="shared" si="79"/>
        <v>0</v>
      </c>
      <c r="DM42" s="366"/>
      <c r="DN42" s="74"/>
      <c r="DO42" s="367"/>
      <c r="DP42" s="450"/>
      <c r="DQ42" s="363"/>
      <c r="DR42" s="144"/>
      <c r="DS42" s="121"/>
      <c r="DT42" s="124"/>
      <c r="DU42" s="125"/>
      <c r="DV42" s="126"/>
      <c r="DW42" s="114">
        <f t="shared" si="80"/>
        <v>0</v>
      </c>
      <c r="DX42" s="366"/>
      <c r="DY42" s="74"/>
      <c r="DZ42" s="367"/>
      <c r="EA42" s="450"/>
    </row>
    <row r="43" spans="1:132" ht="15.75" thickBot="1" x14ac:dyDescent="0.3">
      <c r="A43" s="388"/>
      <c r="B43" s="389"/>
      <c r="C43" s="390"/>
      <c r="D43" s="391"/>
      <c r="E43" s="392"/>
      <c r="F43" s="393">
        <f t="shared" si="69"/>
        <v>0</v>
      </c>
      <c r="G43" s="394"/>
      <c r="H43" s="395"/>
      <c r="I43" s="396"/>
      <c r="J43" s="397"/>
      <c r="K43" s="363"/>
      <c r="L43" s="388"/>
      <c r="M43" s="389"/>
      <c r="N43" s="390"/>
      <c r="O43" s="391"/>
      <c r="P43" s="392"/>
      <c r="Q43" s="393">
        <f t="shared" si="70"/>
        <v>0</v>
      </c>
      <c r="R43" s="140"/>
      <c r="S43" s="420"/>
      <c r="T43" s="424"/>
      <c r="U43" s="425"/>
      <c r="V43" s="363"/>
      <c r="W43" s="388"/>
      <c r="X43" s="389"/>
      <c r="Y43" s="390"/>
      <c r="Z43" s="391"/>
      <c r="AA43" s="392"/>
      <c r="AB43" s="393">
        <f t="shared" si="71"/>
        <v>0</v>
      </c>
      <c r="AC43" s="140"/>
      <c r="AD43" s="420"/>
      <c r="AE43" s="424"/>
      <c r="AF43" s="425"/>
      <c r="AG43" s="363"/>
      <c r="AH43" s="388"/>
      <c r="AI43" s="445"/>
      <c r="AJ43" s="390"/>
      <c r="AK43" s="391"/>
      <c r="AL43" s="392"/>
      <c r="AM43" s="446">
        <f t="shared" si="72"/>
        <v>0</v>
      </c>
      <c r="AN43" s="140"/>
      <c r="AO43" s="420"/>
      <c r="AP43" s="424"/>
      <c r="AQ43" s="425"/>
      <c r="AR43" s="363"/>
      <c r="AS43" s="388"/>
      <c r="AT43" s="445"/>
      <c r="AU43" s="390"/>
      <c r="AV43" s="391"/>
      <c r="AW43" s="392"/>
      <c r="AX43" s="460">
        <f t="shared" si="73"/>
        <v>0</v>
      </c>
      <c r="AY43" s="141"/>
      <c r="AZ43" s="461"/>
      <c r="BA43" s="462"/>
      <c r="BB43" s="463"/>
      <c r="BC43" s="363"/>
      <c r="BD43" s="388"/>
      <c r="BE43" s="445"/>
      <c r="BF43" s="390"/>
      <c r="BG43" s="391"/>
      <c r="BH43" s="392"/>
      <c r="BI43" s="460">
        <f t="shared" si="74"/>
        <v>0</v>
      </c>
      <c r="BJ43" s="141"/>
      <c r="BK43" s="461"/>
      <c r="BL43" s="462"/>
      <c r="BM43" s="463"/>
      <c r="BN43" s="363"/>
      <c r="BO43" s="388"/>
      <c r="BP43" s="445"/>
      <c r="BQ43" s="390"/>
      <c r="BR43" s="391"/>
      <c r="BS43" s="392"/>
      <c r="BT43" s="460">
        <f t="shared" si="75"/>
        <v>0</v>
      </c>
      <c r="BU43" s="141"/>
      <c r="BV43" s="461"/>
      <c r="BW43" s="462"/>
      <c r="BX43" s="463"/>
      <c r="BY43" s="363"/>
      <c r="BZ43" s="388"/>
      <c r="CA43" s="445"/>
      <c r="CB43" s="390"/>
      <c r="CC43" s="391"/>
      <c r="CD43" s="392"/>
      <c r="CE43" s="460">
        <f t="shared" si="76"/>
        <v>0</v>
      </c>
      <c r="CF43" s="141"/>
      <c r="CG43" s="461"/>
      <c r="CH43" s="462"/>
      <c r="CI43" s="463"/>
      <c r="CJ43" s="363"/>
      <c r="CK43" s="388"/>
      <c r="CL43" s="445"/>
      <c r="CM43" s="390"/>
      <c r="CN43" s="391"/>
      <c r="CO43" s="392"/>
      <c r="CP43" s="460">
        <f t="shared" si="77"/>
        <v>0</v>
      </c>
      <c r="CQ43" s="141"/>
      <c r="CR43" s="461"/>
      <c r="CS43" s="462"/>
      <c r="CT43" s="463"/>
      <c r="CU43" s="363"/>
      <c r="CV43" s="388"/>
      <c r="CW43" s="445"/>
      <c r="CX43" s="390"/>
      <c r="CY43" s="391"/>
      <c r="CZ43" s="392"/>
      <c r="DA43" s="460">
        <f t="shared" si="78"/>
        <v>0</v>
      </c>
      <c r="DB43" s="141"/>
      <c r="DC43" s="461"/>
      <c r="DD43" s="462"/>
      <c r="DE43" s="463"/>
      <c r="DF43" s="363"/>
      <c r="DG43" s="388"/>
      <c r="DH43" s="445"/>
      <c r="DI43" s="390"/>
      <c r="DJ43" s="391"/>
      <c r="DK43" s="392"/>
      <c r="DL43" s="460">
        <f t="shared" si="79"/>
        <v>0</v>
      </c>
      <c r="DM43" s="141"/>
      <c r="DN43" s="461"/>
      <c r="DO43" s="462"/>
      <c r="DP43" s="463"/>
      <c r="DQ43" s="363"/>
      <c r="DR43" s="388"/>
      <c r="DS43" s="445"/>
      <c r="DT43" s="390"/>
      <c r="DU43" s="391"/>
      <c r="DV43" s="392"/>
      <c r="DW43" s="460">
        <f t="shared" si="80"/>
        <v>0</v>
      </c>
      <c r="DX43" s="141"/>
      <c r="DY43" s="461"/>
      <c r="DZ43" s="462"/>
      <c r="EA43" s="463"/>
      <c r="EB43" s="45"/>
    </row>
    <row r="44" spans="1:132" x14ac:dyDescent="0.25">
      <c r="A44" s="378"/>
      <c r="B44" s="379"/>
      <c r="C44" s="380"/>
      <c r="D44" s="381"/>
      <c r="E44" s="382"/>
      <c r="F44" s="383">
        <f t="shared" si="69"/>
        <v>0</v>
      </c>
      <c r="G44" s="384">
        <f>+SUM(F44:F49)</f>
        <v>0</v>
      </c>
      <c r="H44" s="385">
        <v>1</v>
      </c>
      <c r="I44" s="386">
        <f>IF(H44=1,G44,0)</f>
        <v>0</v>
      </c>
      <c r="J44" s="387">
        <f>IF(H44=2,G44,0)</f>
        <v>0</v>
      </c>
      <c r="K44" s="363"/>
      <c r="L44" s="378"/>
      <c r="M44" s="379"/>
      <c r="N44" s="380"/>
      <c r="O44" s="381"/>
      <c r="P44" s="382"/>
      <c r="Q44" s="383">
        <f>+O44*P44</f>
        <v>0</v>
      </c>
      <c r="R44" s="384">
        <f>+SUM(Q44:Q49)</f>
        <v>0</v>
      </c>
      <c r="S44" s="385">
        <v>1</v>
      </c>
      <c r="T44" s="386">
        <f>IF(S44=1,R44,0)</f>
        <v>0</v>
      </c>
      <c r="U44" s="387">
        <f>IF(S44=2,R44,0)</f>
        <v>0</v>
      </c>
      <c r="V44" s="363"/>
      <c r="W44" s="378"/>
      <c r="X44" s="379"/>
      <c r="Y44" s="380"/>
      <c r="Z44" s="381"/>
      <c r="AA44" s="382"/>
      <c r="AB44" s="383">
        <f>+Z44*AA44</f>
        <v>0</v>
      </c>
      <c r="AC44" s="384">
        <f>+SUM(AB44:AB49)</f>
        <v>0</v>
      </c>
      <c r="AD44" s="385">
        <v>1</v>
      </c>
      <c r="AE44" s="386">
        <f>IF(AD44=1,AC44,0)</f>
        <v>0</v>
      </c>
      <c r="AF44" s="387">
        <f>IF(AD44=2,AC44,0)</f>
        <v>0</v>
      </c>
      <c r="AG44" s="363"/>
      <c r="AH44" s="378"/>
      <c r="AI44" s="441"/>
      <c r="AJ44" s="380"/>
      <c r="AK44" s="381"/>
      <c r="AL44" s="382"/>
      <c r="AM44" s="442">
        <f>+AK44*AL44</f>
        <v>0</v>
      </c>
      <c r="AN44" s="384">
        <f>+SUM(AM44:AM49)</f>
        <v>0</v>
      </c>
      <c r="AO44" s="385">
        <v>1</v>
      </c>
      <c r="AP44" s="443">
        <f>IF(AO44=1,AN44,0)</f>
        <v>0</v>
      </c>
      <c r="AQ44" s="444">
        <f>IF(AO44=2,AN44,0)</f>
        <v>0</v>
      </c>
      <c r="AR44" s="363"/>
      <c r="AS44" s="378"/>
      <c r="AT44" s="441"/>
      <c r="AU44" s="380"/>
      <c r="AV44" s="381"/>
      <c r="AW44" s="382"/>
      <c r="AX44" s="455">
        <f>+AV44*AW44</f>
        <v>0</v>
      </c>
      <c r="AY44" s="456">
        <f>+SUM(AX44:AX49)</f>
        <v>0</v>
      </c>
      <c r="AZ44" s="457">
        <v>1</v>
      </c>
      <c r="BA44" s="458">
        <f>IF(AZ44=1,AY44,0)</f>
        <v>0</v>
      </c>
      <c r="BB44" s="459">
        <f>IF(AZ44=2,AY44,0)</f>
        <v>0</v>
      </c>
      <c r="BC44" s="363"/>
      <c r="BD44" s="378"/>
      <c r="BE44" s="441"/>
      <c r="BF44" s="380"/>
      <c r="BG44" s="381"/>
      <c r="BH44" s="382"/>
      <c r="BI44" s="455">
        <f>+BG44*BH44</f>
        <v>0</v>
      </c>
      <c r="BJ44" s="456">
        <f>+SUM(BI44:BI49)</f>
        <v>0</v>
      </c>
      <c r="BK44" s="457">
        <v>1</v>
      </c>
      <c r="BL44" s="458">
        <f>IF(BK44=1,BJ44,0)</f>
        <v>0</v>
      </c>
      <c r="BM44" s="459">
        <f>IF(BK44=2,BJ44,0)</f>
        <v>0</v>
      </c>
      <c r="BN44" s="363"/>
      <c r="BO44" s="378"/>
      <c r="BP44" s="441"/>
      <c r="BQ44" s="380"/>
      <c r="BR44" s="381"/>
      <c r="BS44" s="382"/>
      <c r="BT44" s="455">
        <f>+BR44*BS44</f>
        <v>0</v>
      </c>
      <c r="BU44" s="456">
        <f>+SUM(BT44:BT49)</f>
        <v>0</v>
      </c>
      <c r="BV44" s="457">
        <v>1</v>
      </c>
      <c r="BW44" s="458">
        <f>IF(BV44=1,BU44,0)</f>
        <v>0</v>
      </c>
      <c r="BX44" s="459">
        <f>IF(BV44=2,BU44,0)</f>
        <v>0</v>
      </c>
      <c r="BY44" s="363"/>
      <c r="BZ44" s="378"/>
      <c r="CA44" s="441"/>
      <c r="CB44" s="380"/>
      <c r="CC44" s="381"/>
      <c r="CD44" s="382"/>
      <c r="CE44" s="455">
        <f>+CC44*CD44</f>
        <v>0</v>
      </c>
      <c r="CF44" s="456">
        <f>+SUM(CE44:CE49)</f>
        <v>0</v>
      </c>
      <c r="CG44" s="457">
        <v>1</v>
      </c>
      <c r="CH44" s="458">
        <f>IF(CG44=1,CF44,0)</f>
        <v>0</v>
      </c>
      <c r="CI44" s="459">
        <f>IF(CG44=2,CF44,0)</f>
        <v>0</v>
      </c>
      <c r="CJ44" s="363"/>
      <c r="CK44" s="378"/>
      <c r="CL44" s="441"/>
      <c r="CM44" s="380"/>
      <c r="CN44" s="381"/>
      <c r="CO44" s="382"/>
      <c r="CP44" s="455">
        <f>+CN44*CO44</f>
        <v>0</v>
      </c>
      <c r="CQ44" s="456">
        <f>+SUM(CP44:CP49)</f>
        <v>0</v>
      </c>
      <c r="CR44" s="457">
        <v>1</v>
      </c>
      <c r="CS44" s="458">
        <f>IF(CR44=1,CQ44,0)</f>
        <v>0</v>
      </c>
      <c r="CT44" s="459">
        <f>IF(CR44=2,CQ44,0)</f>
        <v>0</v>
      </c>
      <c r="CU44" s="363"/>
      <c r="CV44" s="378"/>
      <c r="CW44" s="441"/>
      <c r="CX44" s="380"/>
      <c r="CY44" s="381"/>
      <c r="CZ44" s="382"/>
      <c r="DA44" s="455">
        <f>+CY44*CZ44</f>
        <v>0</v>
      </c>
      <c r="DB44" s="456">
        <f>+SUM(DA44:DA49)</f>
        <v>0</v>
      </c>
      <c r="DC44" s="457">
        <v>1</v>
      </c>
      <c r="DD44" s="458">
        <f>IF(DC44=1,DB44,0)</f>
        <v>0</v>
      </c>
      <c r="DE44" s="459">
        <f>IF(DC44=2,DB44,0)</f>
        <v>0</v>
      </c>
      <c r="DF44" s="363"/>
      <c r="DG44" s="378"/>
      <c r="DH44" s="441"/>
      <c r="DI44" s="380"/>
      <c r="DJ44" s="381"/>
      <c r="DK44" s="382"/>
      <c r="DL44" s="455">
        <f>+DJ44*DK44</f>
        <v>0</v>
      </c>
      <c r="DM44" s="456">
        <f>+SUM(DL44:DL49)</f>
        <v>0</v>
      </c>
      <c r="DN44" s="457">
        <v>1</v>
      </c>
      <c r="DO44" s="458">
        <f>IF(DN44=1,DM44,0)</f>
        <v>0</v>
      </c>
      <c r="DP44" s="459">
        <f>IF(DN44=2,DM44,0)</f>
        <v>0</v>
      </c>
      <c r="DQ44" s="363"/>
      <c r="DR44" s="378"/>
      <c r="DS44" s="441"/>
      <c r="DT44" s="380"/>
      <c r="DU44" s="381"/>
      <c r="DV44" s="382"/>
      <c r="DW44" s="455">
        <f>+DU44*DV44</f>
        <v>0</v>
      </c>
      <c r="DX44" s="456">
        <f>+SUM(DW44:DW49)</f>
        <v>0</v>
      </c>
      <c r="DY44" s="457">
        <v>1</v>
      </c>
      <c r="DZ44" s="458">
        <f>IF(DY44=1,DX44,0)</f>
        <v>0</v>
      </c>
      <c r="EA44" s="459">
        <f>IF(DY44=2,DX44,0)</f>
        <v>0</v>
      </c>
    </row>
    <row r="45" spans="1:132" x14ac:dyDescent="0.25">
      <c r="A45" s="144"/>
      <c r="B45" s="142"/>
      <c r="C45" s="124"/>
      <c r="D45" s="125"/>
      <c r="E45" s="126"/>
      <c r="F45" s="143">
        <f t="shared" si="69"/>
        <v>0</v>
      </c>
      <c r="G45" s="76"/>
      <c r="H45" s="75"/>
      <c r="I45" s="131"/>
      <c r="J45" s="139"/>
      <c r="K45" s="363"/>
      <c r="L45" s="144"/>
      <c r="M45" s="142"/>
      <c r="N45" s="124"/>
      <c r="O45" s="125"/>
      <c r="P45" s="126"/>
      <c r="Q45" s="143">
        <f t="shared" ref="Q45:Q49" si="81">+O45*P45</f>
        <v>0</v>
      </c>
      <c r="R45" s="355"/>
      <c r="S45" s="122"/>
      <c r="T45" s="365"/>
      <c r="U45" s="419"/>
      <c r="V45" s="363"/>
      <c r="W45" s="144"/>
      <c r="X45" s="142"/>
      <c r="Y45" s="124"/>
      <c r="Z45" s="125"/>
      <c r="AA45" s="126"/>
      <c r="AB45" s="143">
        <f t="shared" ref="AB45:AB49" si="82">+Z45*AA45</f>
        <v>0</v>
      </c>
      <c r="AC45" s="355"/>
      <c r="AD45" s="122"/>
      <c r="AE45" s="365"/>
      <c r="AF45" s="419"/>
      <c r="AG45" s="363"/>
      <c r="AH45" s="144"/>
      <c r="AI45" s="121"/>
      <c r="AJ45" s="124"/>
      <c r="AK45" s="125"/>
      <c r="AL45" s="126"/>
      <c r="AM45" s="127">
        <f t="shared" ref="AM45:AM49" si="83">+AK45*AL45</f>
        <v>0</v>
      </c>
      <c r="AN45" s="355"/>
      <c r="AO45" s="122"/>
      <c r="AP45" s="365"/>
      <c r="AQ45" s="419"/>
      <c r="AR45" s="363"/>
      <c r="AS45" s="144"/>
      <c r="AT45" s="121"/>
      <c r="AU45" s="124"/>
      <c r="AV45" s="125"/>
      <c r="AW45" s="126"/>
      <c r="AX45" s="114">
        <f t="shared" ref="AX45:AX49" si="84">+AV45*AW45</f>
        <v>0</v>
      </c>
      <c r="AY45" s="366"/>
      <c r="AZ45" s="74"/>
      <c r="BA45" s="367"/>
      <c r="BB45" s="450"/>
      <c r="BC45" s="363"/>
      <c r="BD45" s="144"/>
      <c r="BE45" s="121"/>
      <c r="BF45" s="124"/>
      <c r="BG45" s="125"/>
      <c r="BH45" s="126"/>
      <c r="BI45" s="114">
        <f t="shared" ref="BI45:BI49" si="85">+BG45*BH45</f>
        <v>0</v>
      </c>
      <c r="BJ45" s="366"/>
      <c r="BK45" s="74"/>
      <c r="BL45" s="367"/>
      <c r="BM45" s="450"/>
      <c r="BN45" s="363"/>
      <c r="BO45" s="144"/>
      <c r="BP45" s="121"/>
      <c r="BQ45" s="124"/>
      <c r="BR45" s="125"/>
      <c r="BS45" s="126"/>
      <c r="BT45" s="114">
        <f t="shared" ref="BT45:BT49" si="86">+BR45*BS45</f>
        <v>0</v>
      </c>
      <c r="BU45" s="366"/>
      <c r="BV45" s="74"/>
      <c r="BW45" s="367"/>
      <c r="BX45" s="450"/>
      <c r="BY45" s="363"/>
      <c r="BZ45" s="144"/>
      <c r="CA45" s="121"/>
      <c r="CB45" s="124"/>
      <c r="CC45" s="125"/>
      <c r="CD45" s="126"/>
      <c r="CE45" s="114">
        <f t="shared" ref="CE45:CE49" si="87">+CC45*CD45</f>
        <v>0</v>
      </c>
      <c r="CF45" s="366"/>
      <c r="CG45" s="74"/>
      <c r="CH45" s="367"/>
      <c r="CI45" s="450"/>
      <c r="CJ45" s="363"/>
      <c r="CK45" s="144"/>
      <c r="CL45" s="121"/>
      <c r="CM45" s="124"/>
      <c r="CN45" s="125"/>
      <c r="CO45" s="126"/>
      <c r="CP45" s="114">
        <f t="shared" ref="CP45:CP49" si="88">+CN45*CO45</f>
        <v>0</v>
      </c>
      <c r="CQ45" s="366"/>
      <c r="CR45" s="74"/>
      <c r="CS45" s="367"/>
      <c r="CT45" s="450"/>
      <c r="CU45" s="363"/>
      <c r="CV45" s="144"/>
      <c r="CW45" s="121"/>
      <c r="CX45" s="124"/>
      <c r="CY45" s="125"/>
      <c r="CZ45" s="126"/>
      <c r="DA45" s="114">
        <f t="shared" ref="DA45:DA49" si="89">+CY45*CZ45</f>
        <v>0</v>
      </c>
      <c r="DB45" s="366"/>
      <c r="DC45" s="74"/>
      <c r="DD45" s="367"/>
      <c r="DE45" s="450"/>
      <c r="DF45" s="363"/>
      <c r="DG45" s="144"/>
      <c r="DH45" s="121"/>
      <c r="DI45" s="124"/>
      <c r="DJ45" s="125"/>
      <c r="DK45" s="126"/>
      <c r="DL45" s="114">
        <f t="shared" ref="DL45:DL49" si="90">+DJ45*DK45</f>
        <v>0</v>
      </c>
      <c r="DM45" s="366"/>
      <c r="DN45" s="74"/>
      <c r="DO45" s="367"/>
      <c r="DP45" s="450"/>
      <c r="DQ45" s="363"/>
      <c r="DR45" s="144"/>
      <c r="DS45" s="121"/>
      <c r="DT45" s="124"/>
      <c r="DU45" s="125"/>
      <c r="DV45" s="126"/>
      <c r="DW45" s="114">
        <f t="shared" ref="DW45:DW49" si="91">+DU45*DV45</f>
        <v>0</v>
      </c>
      <c r="DX45" s="366"/>
      <c r="DY45" s="74"/>
      <c r="DZ45" s="367"/>
      <c r="EA45" s="450"/>
    </row>
    <row r="46" spans="1:132" x14ac:dyDescent="0.25">
      <c r="A46" s="144"/>
      <c r="B46" s="142"/>
      <c r="C46" s="124"/>
      <c r="D46" s="125"/>
      <c r="E46" s="126"/>
      <c r="F46" s="143">
        <f t="shared" si="69"/>
        <v>0</v>
      </c>
      <c r="G46" s="76"/>
      <c r="H46" s="75"/>
      <c r="I46" s="131"/>
      <c r="J46" s="139"/>
      <c r="K46" s="363"/>
      <c r="L46" s="144"/>
      <c r="M46" s="142"/>
      <c r="N46" s="124"/>
      <c r="O46" s="125"/>
      <c r="P46" s="126"/>
      <c r="Q46" s="143">
        <f t="shared" si="81"/>
        <v>0</v>
      </c>
      <c r="R46" s="355"/>
      <c r="S46" s="122"/>
      <c r="T46" s="365"/>
      <c r="U46" s="419"/>
      <c r="V46" s="363"/>
      <c r="W46" s="144"/>
      <c r="X46" s="142"/>
      <c r="Y46" s="124"/>
      <c r="Z46" s="125"/>
      <c r="AA46" s="126"/>
      <c r="AB46" s="143">
        <f t="shared" si="82"/>
        <v>0</v>
      </c>
      <c r="AC46" s="355"/>
      <c r="AD46" s="122"/>
      <c r="AE46" s="365"/>
      <c r="AF46" s="419"/>
      <c r="AG46" s="363"/>
      <c r="AH46" s="144"/>
      <c r="AI46" s="121"/>
      <c r="AJ46" s="124"/>
      <c r="AK46" s="125"/>
      <c r="AL46" s="126"/>
      <c r="AM46" s="127">
        <f t="shared" si="83"/>
        <v>0</v>
      </c>
      <c r="AN46" s="355"/>
      <c r="AO46" s="122"/>
      <c r="AP46" s="365"/>
      <c r="AQ46" s="419"/>
      <c r="AR46" s="363"/>
      <c r="AS46" s="144"/>
      <c r="AT46" s="121"/>
      <c r="AU46" s="124"/>
      <c r="AV46" s="125"/>
      <c r="AW46" s="126"/>
      <c r="AX46" s="114">
        <f t="shared" si="84"/>
        <v>0</v>
      </c>
      <c r="AY46" s="366"/>
      <c r="AZ46" s="74"/>
      <c r="BA46" s="367"/>
      <c r="BB46" s="450"/>
      <c r="BC46" s="363"/>
      <c r="BD46" s="144"/>
      <c r="BE46" s="121"/>
      <c r="BF46" s="124"/>
      <c r="BG46" s="125"/>
      <c r="BH46" s="126"/>
      <c r="BI46" s="114">
        <f t="shared" si="85"/>
        <v>0</v>
      </c>
      <c r="BJ46" s="366"/>
      <c r="BK46" s="74"/>
      <c r="BL46" s="367"/>
      <c r="BM46" s="450"/>
      <c r="BN46" s="363"/>
      <c r="BO46" s="144"/>
      <c r="BP46" s="121"/>
      <c r="BQ46" s="124"/>
      <c r="BR46" s="125"/>
      <c r="BS46" s="126"/>
      <c r="BT46" s="114">
        <f t="shared" si="86"/>
        <v>0</v>
      </c>
      <c r="BU46" s="366"/>
      <c r="BV46" s="74"/>
      <c r="BW46" s="367"/>
      <c r="BX46" s="450"/>
      <c r="BY46" s="363"/>
      <c r="BZ46" s="144"/>
      <c r="CA46" s="121"/>
      <c r="CB46" s="124"/>
      <c r="CC46" s="125"/>
      <c r="CD46" s="126"/>
      <c r="CE46" s="114">
        <f t="shared" si="87"/>
        <v>0</v>
      </c>
      <c r="CF46" s="366"/>
      <c r="CG46" s="74"/>
      <c r="CH46" s="367"/>
      <c r="CI46" s="450"/>
      <c r="CJ46" s="363"/>
      <c r="CK46" s="144"/>
      <c r="CL46" s="121"/>
      <c r="CM46" s="124"/>
      <c r="CN46" s="125"/>
      <c r="CO46" s="126"/>
      <c r="CP46" s="114">
        <f t="shared" si="88"/>
        <v>0</v>
      </c>
      <c r="CQ46" s="366"/>
      <c r="CR46" s="74"/>
      <c r="CS46" s="367"/>
      <c r="CT46" s="450"/>
      <c r="CU46" s="363"/>
      <c r="CV46" s="144"/>
      <c r="CW46" s="121"/>
      <c r="CX46" s="124"/>
      <c r="CY46" s="125"/>
      <c r="CZ46" s="126"/>
      <c r="DA46" s="114">
        <f t="shared" si="89"/>
        <v>0</v>
      </c>
      <c r="DB46" s="366"/>
      <c r="DC46" s="74"/>
      <c r="DD46" s="367"/>
      <c r="DE46" s="450"/>
      <c r="DF46" s="363"/>
      <c r="DG46" s="144"/>
      <c r="DH46" s="121"/>
      <c r="DI46" s="124"/>
      <c r="DJ46" s="125"/>
      <c r="DK46" s="126"/>
      <c r="DL46" s="114">
        <f t="shared" si="90"/>
        <v>0</v>
      </c>
      <c r="DM46" s="366"/>
      <c r="DN46" s="74"/>
      <c r="DO46" s="367"/>
      <c r="DP46" s="450"/>
      <c r="DQ46" s="363"/>
      <c r="DR46" s="144"/>
      <c r="DS46" s="121"/>
      <c r="DT46" s="124"/>
      <c r="DU46" s="125"/>
      <c r="DV46" s="126"/>
      <c r="DW46" s="114">
        <f t="shared" si="91"/>
        <v>0</v>
      </c>
      <c r="DX46" s="366"/>
      <c r="DY46" s="74"/>
      <c r="DZ46" s="367"/>
      <c r="EA46" s="450"/>
    </row>
    <row r="47" spans="1:132" x14ac:dyDescent="0.25">
      <c r="A47" s="144"/>
      <c r="B47" s="142"/>
      <c r="C47" s="124"/>
      <c r="D47" s="125"/>
      <c r="E47" s="126"/>
      <c r="F47" s="143">
        <f t="shared" si="69"/>
        <v>0</v>
      </c>
      <c r="G47" s="76"/>
      <c r="H47" s="75"/>
      <c r="I47" s="131"/>
      <c r="J47" s="139"/>
      <c r="K47" s="363"/>
      <c r="L47" s="144"/>
      <c r="M47" s="142"/>
      <c r="N47" s="124"/>
      <c r="O47" s="125"/>
      <c r="P47" s="126"/>
      <c r="Q47" s="143">
        <f t="shared" si="81"/>
        <v>0</v>
      </c>
      <c r="R47" s="355"/>
      <c r="S47" s="122"/>
      <c r="T47" s="365"/>
      <c r="U47" s="419"/>
      <c r="V47" s="363"/>
      <c r="W47" s="144"/>
      <c r="X47" s="142"/>
      <c r="Y47" s="124"/>
      <c r="Z47" s="125"/>
      <c r="AA47" s="126"/>
      <c r="AB47" s="143">
        <f t="shared" si="82"/>
        <v>0</v>
      </c>
      <c r="AC47" s="355"/>
      <c r="AD47" s="122"/>
      <c r="AE47" s="365"/>
      <c r="AF47" s="419"/>
      <c r="AG47" s="363"/>
      <c r="AH47" s="144"/>
      <c r="AI47" s="121"/>
      <c r="AJ47" s="124"/>
      <c r="AK47" s="125"/>
      <c r="AL47" s="126"/>
      <c r="AM47" s="127">
        <f t="shared" si="83"/>
        <v>0</v>
      </c>
      <c r="AN47" s="355"/>
      <c r="AO47" s="122"/>
      <c r="AP47" s="365"/>
      <c r="AQ47" s="419"/>
      <c r="AR47" s="363"/>
      <c r="AS47" s="144"/>
      <c r="AT47" s="121"/>
      <c r="AU47" s="124"/>
      <c r="AV47" s="125"/>
      <c r="AW47" s="126"/>
      <c r="AX47" s="114">
        <f t="shared" si="84"/>
        <v>0</v>
      </c>
      <c r="AY47" s="366"/>
      <c r="AZ47" s="74"/>
      <c r="BA47" s="367"/>
      <c r="BB47" s="450"/>
      <c r="BC47" s="363"/>
      <c r="BD47" s="144"/>
      <c r="BE47" s="121"/>
      <c r="BF47" s="124"/>
      <c r="BG47" s="125"/>
      <c r="BH47" s="126"/>
      <c r="BI47" s="114">
        <f t="shared" si="85"/>
        <v>0</v>
      </c>
      <c r="BJ47" s="366"/>
      <c r="BK47" s="74"/>
      <c r="BL47" s="367"/>
      <c r="BM47" s="450"/>
      <c r="BN47" s="363"/>
      <c r="BO47" s="144"/>
      <c r="BP47" s="121"/>
      <c r="BQ47" s="124"/>
      <c r="BR47" s="125"/>
      <c r="BS47" s="126"/>
      <c r="BT47" s="114">
        <f t="shared" si="86"/>
        <v>0</v>
      </c>
      <c r="BU47" s="366"/>
      <c r="BV47" s="74"/>
      <c r="BW47" s="367"/>
      <c r="BX47" s="450"/>
      <c r="BY47" s="363"/>
      <c r="BZ47" s="144"/>
      <c r="CA47" s="121"/>
      <c r="CB47" s="124"/>
      <c r="CC47" s="125"/>
      <c r="CD47" s="126"/>
      <c r="CE47" s="114">
        <f t="shared" si="87"/>
        <v>0</v>
      </c>
      <c r="CF47" s="366"/>
      <c r="CG47" s="74"/>
      <c r="CH47" s="367"/>
      <c r="CI47" s="450"/>
      <c r="CJ47" s="363"/>
      <c r="CK47" s="144"/>
      <c r="CL47" s="121"/>
      <c r="CM47" s="124"/>
      <c r="CN47" s="125"/>
      <c r="CO47" s="126"/>
      <c r="CP47" s="114">
        <f t="shared" si="88"/>
        <v>0</v>
      </c>
      <c r="CQ47" s="366"/>
      <c r="CR47" s="74"/>
      <c r="CS47" s="367"/>
      <c r="CT47" s="450"/>
      <c r="CU47" s="363"/>
      <c r="CV47" s="144"/>
      <c r="CW47" s="121"/>
      <c r="CX47" s="124"/>
      <c r="CY47" s="125"/>
      <c r="CZ47" s="126"/>
      <c r="DA47" s="114">
        <f t="shared" si="89"/>
        <v>0</v>
      </c>
      <c r="DB47" s="366"/>
      <c r="DC47" s="74"/>
      <c r="DD47" s="367"/>
      <c r="DE47" s="450"/>
      <c r="DF47" s="363"/>
      <c r="DG47" s="144"/>
      <c r="DH47" s="121"/>
      <c r="DI47" s="124"/>
      <c r="DJ47" s="125"/>
      <c r="DK47" s="126"/>
      <c r="DL47" s="114">
        <f t="shared" si="90"/>
        <v>0</v>
      </c>
      <c r="DM47" s="366"/>
      <c r="DN47" s="74"/>
      <c r="DO47" s="367"/>
      <c r="DP47" s="450"/>
      <c r="DQ47" s="363"/>
      <c r="DR47" s="144"/>
      <c r="DS47" s="121"/>
      <c r="DT47" s="124"/>
      <c r="DU47" s="125"/>
      <c r="DV47" s="126"/>
      <c r="DW47" s="114">
        <f t="shared" si="91"/>
        <v>0</v>
      </c>
      <c r="DX47" s="366"/>
      <c r="DY47" s="74"/>
      <c r="DZ47" s="367"/>
      <c r="EA47" s="450"/>
    </row>
    <row r="48" spans="1:132" x14ac:dyDescent="0.25">
      <c r="A48" s="144"/>
      <c r="B48" s="142"/>
      <c r="C48" s="124"/>
      <c r="D48" s="125"/>
      <c r="E48" s="126"/>
      <c r="F48" s="143">
        <f t="shared" si="69"/>
        <v>0</v>
      </c>
      <c r="G48" s="76"/>
      <c r="H48" s="75"/>
      <c r="I48" s="131"/>
      <c r="J48" s="139"/>
      <c r="K48" s="363"/>
      <c r="L48" s="144"/>
      <c r="M48" s="142"/>
      <c r="N48" s="124"/>
      <c r="O48" s="125"/>
      <c r="P48" s="126"/>
      <c r="Q48" s="143">
        <f t="shared" si="81"/>
        <v>0</v>
      </c>
      <c r="R48" s="355"/>
      <c r="S48" s="122"/>
      <c r="T48" s="365"/>
      <c r="U48" s="419"/>
      <c r="V48" s="363"/>
      <c r="W48" s="144"/>
      <c r="X48" s="142"/>
      <c r="Y48" s="124"/>
      <c r="Z48" s="125"/>
      <c r="AA48" s="126"/>
      <c r="AB48" s="143">
        <f t="shared" si="82"/>
        <v>0</v>
      </c>
      <c r="AC48" s="355"/>
      <c r="AD48" s="122"/>
      <c r="AE48" s="365"/>
      <c r="AF48" s="419"/>
      <c r="AG48" s="363"/>
      <c r="AH48" s="144"/>
      <c r="AI48" s="121"/>
      <c r="AJ48" s="124"/>
      <c r="AK48" s="125"/>
      <c r="AL48" s="126"/>
      <c r="AM48" s="127">
        <f t="shared" si="83"/>
        <v>0</v>
      </c>
      <c r="AN48" s="355"/>
      <c r="AO48" s="122"/>
      <c r="AP48" s="365"/>
      <c r="AQ48" s="419"/>
      <c r="AR48" s="363"/>
      <c r="AS48" s="144"/>
      <c r="AT48" s="121"/>
      <c r="AU48" s="124"/>
      <c r="AV48" s="125"/>
      <c r="AW48" s="126"/>
      <c r="AX48" s="114">
        <f t="shared" si="84"/>
        <v>0</v>
      </c>
      <c r="AY48" s="366"/>
      <c r="AZ48" s="74"/>
      <c r="BA48" s="367"/>
      <c r="BB48" s="450"/>
      <c r="BC48" s="363"/>
      <c r="BD48" s="144"/>
      <c r="BE48" s="121"/>
      <c r="BF48" s="124"/>
      <c r="BG48" s="125"/>
      <c r="BH48" s="126"/>
      <c r="BI48" s="114">
        <f t="shared" si="85"/>
        <v>0</v>
      </c>
      <c r="BJ48" s="366"/>
      <c r="BK48" s="74"/>
      <c r="BL48" s="367"/>
      <c r="BM48" s="450"/>
      <c r="BN48" s="363"/>
      <c r="BO48" s="144"/>
      <c r="BP48" s="121"/>
      <c r="BQ48" s="124"/>
      <c r="BR48" s="125"/>
      <c r="BS48" s="126"/>
      <c r="BT48" s="114">
        <f t="shared" si="86"/>
        <v>0</v>
      </c>
      <c r="BU48" s="366"/>
      <c r="BV48" s="74"/>
      <c r="BW48" s="367"/>
      <c r="BX48" s="450"/>
      <c r="BY48" s="363"/>
      <c r="BZ48" s="144"/>
      <c r="CA48" s="121"/>
      <c r="CB48" s="124"/>
      <c r="CC48" s="125"/>
      <c r="CD48" s="126"/>
      <c r="CE48" s="114">
        <f t="shared" si="87"/>
        <v>0</v>
      </c>
      <c r="CF48" s="366"/>
      <c r="CG48" s="74"/>
      <c r="CH48" s="367"/>
      <c r="CI48" s="450"/>
      <c r="CJ48" s="363"/>
      <c r="CK48" s="144"/>
      <c r="CL48" s="121"/>
      <c r="CM48" s="124"/>
      <c r="CN48" s="125"/>
      <c r="CO48" s="126"/>
      <c r="CP48" s="114">
        <f t="shared" si="88"/>
        <v>0</v>
      </c>
      <c r="CQ48" s="366"/>
      <c r="CR48" s="74"/>
      <c r="CS48" s="367"/>
      <c r="CT48" s="450"/>
      <c r="CU48" s="363"/>
      <c r="CV48" s="144"/>
      <c r="CW48" s="121"/>
      <c r="CX48" s="124"/>
      <c r="CY48" s="125"/>
      <c r="CZ48" s="126"/>
      <c r="DA48" s="114">
        <f t="shared" si="89"/>
        <v>0</v>
      </c>
      <c r="DB48" s="366"/>
      <c r="DC48" s="74"/>
      <c r="DD48" s="367"/>
      <c r="DE48" s="450"/>
      <c r="DF48" s="363"/>
      <c r="DG48" s="144"/>
      <c r="DH48" s="121"/>
      <c r="DI48" s="124"/>
      <c r="DJ48" s="125"/>
      <c r="DK48" s="126"/>
      <c r="DL48" s="114">
        <f t="shared" si="90"/>
        <v>0</v>
      </c>
      <c r="DM48" s="366"/>
      <c r="DN48" s="74"/>
      <c r="DO48" s="367"/>
      <c r="DP48" s="450"/>
      <c r="DQ48" s="363"/>
      <c r="DR48" s="144"/>
      <c r="DS48" s="121"/>
      <c r="DT48" s="124"/>
      <c r="DU48" s="125"/>
      <c r="DV48" s="126"/>
      <c r="DW48" s="114">
        <f t="shared" si="91"/>
        <v>0</v>
      </c>
      <c r="DX48" s="366"/>
      <c r="DY48" s="74"/>
      <c r="DZ48" s="367"/>
      <c r="EA48" s="450"/>
    </row>
    <row r="49" spans="1:132" ht="15.75" thickBot="1" x14ac:dyDescent="0.3">
      <c r="A49" s="388"/>
      <c r="B49" s="389"/>
      <c r="C49" s="390"/>
      <c r="D49" s="391"/>
      <c r="E49" s="392"/>
      <c r="F49" s="393">
        <f t="shared" si="69"/>
        <v>0</v>
      </c>
      <c r="G49" s="394"/>
      <c r="H49" s="395"/>
      <c r="I49" s="396"/>
      <c r="J49" s="397"/>
      <c r="K49" s="363"/>
      <c r="L49" s="388"/>
      <c r="M49" s="389"/>
      <c r="N49" s="390"/>
      <c r="O49" s="391"/>
      <c r="P49" s="392"/>
      <c r="Q49" s="393">
        <f t="shared" si="81"/>
        <v>0</v>
      </c>
      <c r="R49" s="140"/>
      <c r="S49" s="420"/>
      <c r="T49" s="424"/>
      <c r="U49" s="425"/>
      <c r="V49" s="363"/>
      <c r="W49" s="388"/>
      <c r="X49" s="389"/>
      <c r="Y49" s="390"/>
      <c r="Z49" s="391"/>
      <c r="AA49" s="392"/>
      <c r="AB49" s="393">
        <f t="shared" si="82"/>
        <v>0</v>
      </c>
      <c r="AC49" s="140"/>
      <c r="AD49" s="420"/>
      <c r="AE49" s="424"/>
      <c r="AF49" s="425"/>
      <c r="AG49" s="363"/>
      <c r="AH49" s="388"/>
      <c r="AI49" s="445"/>
      <c r="AJ49" s="390"/>
      <c r="AK49" s="391"/>
      <c r="AL49" s="392"/>
      <c r="AM49" s="446">
        <f t="shared" si="83"/>
        <v>0</v>
      </c>
      <c r="AN49" s="140"/>
      <c r="AO49" s="420"/>
      <c r="AP49" s="424"/>
      <c r="AQ49" s="425"/>
      <c r="AR49" s="363"/>
      <c r="AS49" s="388"/>
      <c r="AT49" s="445"/>
      <c r="AU49" s="390"/>
      <c r="AV49" s="391"/>
      <c r="AW49" s="392"/>
      <c r="AX49" s="460">
        <f t="shared" si="84"/>
        <v>0</v>
      </c>
      <c r="AY49" s="141"/>
      <c r="AZ49" s="461"/>
      <c r="BA49" s="462"/>
      <c r="BB49" s="463"/>
      <c r="BC49" s="363"/>
      <c r="BD49" s="388"/>
      <c r="BE49" s="445"/>
      <c r="BF49" s="390"/>
      <c r="BG49" s="391"/>
      <c r="BH49" s="392"/>
      <c r="BI49" s="460">
        <f t="shared" si="85"/>
        <v>0</v>
      </c>
      <c r="BJ49" s="141"/>
      <c r="BK49" s="461"/>
      <c r="BL49" s="462"/>
      <c r="BM49" s="463"/>
      <c r="BN49" s="363"/>
      <c r="BO49" s="388"/>
      <c r="BP49" s="445"/>
      <c r="BQ49" s="390"/>
      <c r="BR49" s="391"/>
      <c r="BS49" s="392"/>
      <c r="BT49" s="460">
        <f t="shared" si="86"/>
        <v>0</v>
      </c>
      <c r="BU49" s="141"/>
      <c r="BV49" s="461"/>
      <c r="BW49" s="462"/>
      <c r="BX49" s="463"/>
      <c r="BY49" s="363"/>
      <c r="BZ49" s="388"/>
      <c r="CA49" s="445"/>
      <c r="CB49" s="390"/>
      <c r="CC49" s="391"/>
      <c r="CD49" s="392"/>
      <c r="CE49" s="460">
        <f t="shared" si="87"/>
        <v>0</v>
      </c>
      <c r="CF49" s="141"/>
      <c r="CG49" s="461"/>
      <c r="CH49" s="462"/>
      <c r="CI49" s="463"/>
      <c r="CJ49" s="363"/>
      <c r="CK49" s="388"/>
      <c r="CL49" s="445"/>
      <c r="CM49" s="390"/>
      <c r="CN49" s="391"/>
      <c r="CO49" s="392"/>
      <c r="CP49" s="460">
        <f t="shared" si="88"/>
        <v>0</v>
      </c>
      <c r="CQ49" s="141"/>
      <c r="CR49" s="461"/>
      <c r="CS49" s="462"/>
      <c r="CT49" s="463"/>
      <c r="CU49" s="363"/>
      <c r="CV49" s="388"/>
      <c r="CW49" s="445"/>
      <c r="CX49" s="390"/>
      <c r="CY49" s="391"/>
      <c r="CZ49" s="392"/>
      <c r="DA49" s="460">
        <f t="shared" si="89"/>
        <v>0</v>
      </c>
      <c r="DB49" s="141"/>
      <c r="DC49" s="461"/>
      <c r="DD49" s="462"/>
      <c r="DE49" s="463"/>
      <c r="DF49" s="363"/>
      <c r="DG49" s="388"/>
      <c r="DH49" s="445"/>
      <c r="DI49" s="390"/>
      <c r="DJ49" s="391"/>
      <c r="DK49" s="392"/>
      <c r="DL49" s="460">
        <f t="shared" si="90"/>
        <v>0</v>
      </c>
      <c r="DM49" s="141"/>
      <c r="DN49" s="461"/>
      <c r="DO49" s="462"/>
      <c r="DP49" s="463"/>
      <c r="DQ49" s="363"/>
      <c r="DR49" s="388"/>
      <c r="DS49" s="445"/>
      <c r="DT49" s="390"/>
      <c r="DU49" s="391"/>
      <c r="DV49" s="392"/>
      <c r="DW49" s="460">
        <f t="shared" si="91"/>
        <v>0</v>
      </c>
      <c r="DX49" s="141"/>
      <c r="DY49" s="461"/>
      <c r="DZ49" s="462"/>
      <c r="EA49" s="463"/>
      <c r="EB49" s="45"/>
    </row>
    <row r="50" spans="1:132" x14ac:dyDescent="0.25">
      <c r="A50" s="378"/>
      <c r="B50" s="379"/>
      <c r="C50" s="380"/>
      <c r="D50" s="381"/>
      <c r="E50" s="382"/>
      <c r="F50" s="383">
        <f t="shared" si="46"/>
        <v>0</v>
      </c>
      <c r="G50" s="384">
        <f>+SUM(F50:F55)</f>
        <v>0</v>
      </c>
      <c r="H50" s="385">
        <v>1</v>
      </c>
      <c r="I50" s="386">
        <f>IF(H50=1,G50,0)</f>
        <v>0</v>
      </c>
      <c r="J50" s="387">
        <f>IF(H50=2,G50,0)</f>
        <v>0</v>
      </c>
      <c r="K50" s="363"/>
      <c r="L50" s="378"/>
      <c r="M50" s="379"/>
      <c r="N50" s="380"/>
      <c r="O50" s="381"/>
      <c r="P50" s="382"/>
      <c r="Q50" s="383">
        <f>+O50*P50</f>
        <v>0</v>
      </c>
      <c r="R50" s="384">
        <f>+SUM(Q50:Q55)</f>
        <v>0</v>
      </c>
      <c r="S50" s="385">
        <v>1</v>
      </c>
      <c r="T50" s="386">
        <f>IF(S50=1,R50,0)</f>
        <v>0</v>
      </c>
      <c r="U50" s="387">
        <f>IF(S50=2,R50,0)</f>
        <v>0</v>
      </c>
      <c r="V50" s="363"/>
      <c r="W50" s="378"/>
      <c r="X50" s="379"/>
      <c r="Y50" s="380"/>
      <c r="Z50" s="381"/>
      <c r="AA50" s="382"/>
      <c r="AB50" s="383">
        <f>+Z50*AA50</f>
        <v>0</v>
      </c>
      <c r="AC50" s="384">
        <f>+SUM(AB50:AB55)</f>
        <v>0</v>
      </c>
      <c r="AD50" s="385">
        <v>1</v>
      </c>
      <c r="AE50" s="386">
        <f>IF(AD50=1,AC50,0)</f>
        <v>0</v>
      </c>
      <c r="AF50" s="387">
        <f>IF(AD50=2,AC50,0)</f>
        <v>0</v>
      </c>
      <c r="AG50" s="363"/>
      <c r="AH50" s="378"/>
      <c r="AI50" s="441"/>
      <c r="AJ50" s="380"/>
      <c r="AK50" s="381"/>
      <c r="AL50" s="382"/>
      <c r="AM50" s="442">
        <f>+AK50*AL50</f>
        <v>0</v>
      </c>
      <c r="AN50" s="384">
        <f>+SUM(AM50:AM55)</f>
        <v>0</v>
      </c>
      <c r="AO50" s="385">
        <v>1</v>
      </c>
      <c r="AP50" s="443">
        <f>IF(AO50=1,AN50,0)</f>
        <v>0</v>
      </c>
      <c r="AQ50" s="444">
        <f>IF(AO50=2,AN50,0)</f>
        <v>0</v>
      </c>
      <c r="AR50" s="363"/>
      <c r="AS50" s="378"/>
      <c r="AT50" s="441"/>
      <c r="AU50" s="380"/>
      <c r="AV50" s="381"/>
      <c r="AW50" s="382"/>
      <c r="AX50" s="455">
        <f>+AV50*AW50</f>
        <v>0</v>
      </c>
      <c r="AY50" s="456">
        <f>+SUM(AX50:AX55)</f>
        <v>0</v>
      </c>
      <c r="AZ50" s="457">
        <v>1</v>
      </c>
      <c r="BA50" s="458">
        <f>IF(AZ50=1,AY50,0)</f>
        <v>0</v>
      </c>
      <c r="BB50" s="459">
        <f>IF(AZ50=2,AY50,0)</f>
        <v>0</v>
      </c>
      <c r="BC50" s="363"/>
      <c r="BD50" s="378"/>
      <c r="BE50" s="441"/>
      <c r="BF50" s="380"/>
      <c r="BG50" s="381"/>
      <c r="BH50" s="382"/>
      <c r="BI50" s="455">
        <f>+BG50*BH50</f>
        <v>0</v>
      </c>
      <c r="BJ50" s="456">
        <f>+SUM(BI50:BI55)</f>
        <v>0</v>
      </c>
      <c r="BK50" s="457">
        <v>1</v>
      </c>
      <c r="BL50" s="458">
        <f>IF(BK50=1,BJ50,0)</f>
        <v>0</v>
      </c>
      <c r="BM50" s="459">
        <f>IF(BK50=2,BJ50,0)</f>
        <v>0</v>
      </c>
      <c r="BN50" s="363"/>
      <c r="BO50" s="378"/>
      <c r="BP50" s="441"/>
      <c r="BQ50" s="380"/>
      <c r="BR50" s="381"/>
      <c r="BS50" s="382"/>
      <c r="BT50" s="455">
        <f>+BR50*BS50</f>
        <v>0</v>
      </c>
      <c r="BU50" s="456">
        <f>+SUM(BT50:BT55)</f>
        <v>0</v>
      </c>
      <c r="BV50" s="457">
        <v>1</v>
      </c>
      <c r="BW50" s="458">
        <f>IF(BV50=1,BU50,0)</f>
        <v>0</v>
      </c>
      <c r="BX50" s="459">
        <f>IF(BV50=2,BU50,0)</f>
        <v>0</v>
      </c>
      <c r="BY50" s="363"/>
      <c r="BZ50" s="378"/>
      <c r="CA50" s="441"/>
      <c r="CB50" s="380"/>
      <c r="CC50" s="381"/>
      <c r="CD50" s="382"/>
      <c r="CE50" s="455">
        <f>+CC50*CD50</f>
        <v>0</v>
      </c>
      <c r="CF50" s="456">
        <f>+SUM(CE50:CE55)</f>
        <v>0</v>
      </c>
      <c r="CG50" s="457">
        <v>1</v>
      </c>
      <c r="CH50" s="458">
        <f>IF(CG50=1,CF50,0)</f>
        <v>0</v>
      </c>
      <c r="CI50" s="459">
        <f>IF(CG50=2,CF50,0)</f>
        <v>0</v>
      </c>
      <c r="CJ50" s="363"/>
      <c r="CK50" s="378"/>
      <c r="CL50" s="441"/>
      <c r="CM50" s="380"/>
      <c r="CN50" s="381"/>
      <c r="CO50" s="382"/>
      <c r="CP50" s="455">
        <f>+CN50*CO50</f>
        <v>0</v>
      </c>
      <c r="CQ50" s="456">
        <f>+SUM(CP50:CP55)</f>
        <v>0</v>
      </c>
      <c r="CR50" s="457">
        <v>1</v>
      </c>
      <c r="CS50" s="458">
        <f>IF(CR50=1,CQ50,0)</f>
        <v>0</v>
      </c>
      <c r="CT50" s="459">
        <f>IF(CR50=2,CQ50,0)</f>
        <v>0</v>
      </c>
      <c r="CU50" s="363"/>
      <c r="CV50" s="378"/>
      <c r="CW50" s="441"/>
      <c r="CX50" s="380"/>
      <c r="CY50" s="381"/>
      <c r="CZ50" s="382"/>
      <c r="DA50" s="455">
        <f>+CY50*CZ50</f>
        <v>0</v>
      </c>
      <c r="DB50" s="456">
        <f>+SUM(DA50:DA55)</f>
        <v>0</v>
      </c>
      <c r="DC50" s="457">
        <v>1</v>
      </c>
      <c r="DD50" s="458">
        <f>IF(DC50=1,DB50,0)</f>
        <v>0</v>
      </c>
      <c r="DE50" s="459">
        <f>IF(DC50=2,DB50,0)</f>
        <v>0</v>
      </c>
      <c r="DF50" s="363"/>
      <c r="DG50" s="378"/>
      <c r="DH50" s="441"/>
      <c r="DI50" s="380"/>
      <c r="DJ50" s="381"/>
      <c r="DK50" s="382"/>
      <c r="DL50" s="455">
        <f>+DJ50*DK50</f>
        <v>0</v>
      </c>
      <c r="DM50" s="456">
        <f>+SUM(DL50:DL55)</f>
        <v>0</v>
      </c>
      <c r="DN50" s="457">
        <v>1</v>
      </c>
      <c r="DO50" s="458">
        <f>IF(DN50=1,DM50,0)</f>
        <v>0</v>
      </c>
      <c r="DP50" s="459">
        <f>IF(DN50=2,DM50,0)</f>
        <v>0</v>
      </c>
      <c r="DQ50" s="363"/>
      <c r="DR50" s="378"/>
      <c r="DS50" s="441"/>
      <c r="DT50" s="380"/>
      <c r="DU50" s="381"/>
      <c r="DV50" s="382"/>
      <c r="DW50" s="455">
        <f>+DU50*DV50</f>
        <v>0</v>
      </c>
      <c r="DX50" s="456">
        <f>+SUM(DW50:DW55)</f>
        <v>0</v>
      </c>
      <c r="DY50" s="457">
        <v>1</v>
      </c>
      <c r="DZ50" s="458">
        <f>IF(DY50=1,DX50,0)</f>
        <v>0</v>
      </c>
      <c r="EA50" s="459">
        <f>IF(DY50=2,DX50,0)</f>
        <v>0</v>
      </c>
    </row>
    <row r="51" spans="1:132" x14ac:dyDescent="0.25">
      <c r="A51" s="144"/>
      <c r="B51" s="142"/>
      <c r="C51" s="124"/>
      <c r="D51" s="125"/>
      <c r="E51" s="126"/>
      <c r="F51" s="143">
        <f t="shared" si="46"/>
        <v>0</v>
      </c>
      <c r="G51" s="76"/>
      <c r="H51" s="75"/>
      <c r="I51" s="131"/>
      <c r="J51" s="139"/>
      <c r="K51" s="363"/>
      <c r="L51" s="144"/>
      <c r="M51" s="142"/>
      <c r="N51" s="124"/>
      <c r="O51" s="125"/>
      <c r="P51" s="126"/>
      <c r="Q51" s="143">
        <f t="shared" ref="Q51:Q55" si="92">+O51*P51</f>
        <v>0</v>
      </c>
      <c r="R51" s="355"/>
      <c r="S51" s="122"/>
      <c r="T51" s="365"/>
      <c r="U51" s="419"/>
      <c r="V51" s="363"/>
      <c r="W51" s="144"/>
      <c r="X51" s="142"/>
      <c r="Y51" s="124"/>
      <c r="Z51" s="125"/>
      <c r="AA51" s="126"/>
      <c r="AB51" s="143">
        <f t="shared" ref="AB51:AB55" si="93">+Z51*AA51</f>
        <v>0</v>
      </c>
      <c r="AC51" s="355"/>
      <c r="AD51" s="122"/>
      <c r="AE51" s="365"/>
      <c r="AF51" s="419"/>
      <c r="AG51" s="363"/>
      <c r="AH51" s="144"/>
      <c r="AI51" s="121"/>
      <c r="AJ51" s="124"/>
      <c r="AK51" s="125"/>
      <c r="AL51" s="126"/>
      <c r="AM51" s="127">
        <f t="shared" ref="AM51:AM55" si="94">+AK51*AL51</f>
        <v>0</v>
      </c>
      <c r="AN51" s="355"/>
      <c r="AO51" s="122"/>
      <c r="AP51" s="365"/>
      <c r="AQ51" s="419"/>
      <c r="AR51" s="363"/>
      <c r="AS51" s="144"/>
      <c r="AT51" s="121"/>
      <c r="AU51" s="124"/>
      <c r="AV51" s="125"/>
      <c r="AW51" s="126"/>
      <c r="AX51" s="114">
        <f t="shared" ref="AX51:AX55" si="95">+AV51*AW51</f>
        <v>0</v>
      </c>
      <c r="AY51" s="366"/>
      <c r="AZ51" s="74"/>
      <c r="BA51" s="367"/>
      <c r="BB51" s="450"/>
      <c r="BC51" s="363"/>
      <c r="BD51" s="144"/>
      <c r="BE51" s="121"/>
      <c r="BF51" s="124"/>
      <c r="BG51" s="125"/>
      <c r="BH51" s="126"/>
      <c r="BI51" s="114">
        <f t="shared" ref="BI51:BI55" si="96">+BG51*BH51</f>
        <v>0</v>
      </c>
      <c r="BJ51" s="366"/>
      <c r="BK51" s="74"/>
      <c r="BL51" s="367"/>
      <c r="BM51" s="450"/>
      <c r="BN51" s="363"/>
      <c r="BO51" s="144"/>
      <c r="BP51" s="121"/>
      <c r="BQ51" s="124"/>
      <c r="BR51" s="125"/>
      <c r="BS51" s="126"/>
      <c r="BT51" s="114">
        <f t="shared" ref="BT51:BT55" si="97">+BR51*BS51</f>
        <v>0</v>
      </c>
      <c r="BU51" s="366"/>
      <c r="BV51" s="74"/>
      <c r="BW51" s="367"/>
      <c r="BX51" s="450"/>
      <c r="BY51" s="363"/>
      <c r="BZ51" s="144"/>
      <c r="CA51" s="121"/>
      <c r="CB51" s="124"/>
      <c r="CC51" s="125"/>
      <c r="CD51" s="126"/>
      <c r="CE51" s="114">
        <f t="shared" ref="CE51:CE55" si="98">+CC51*CD51</f>
        <v>0</v>
      </c>
      <c r="CF51" s="366"/>
      <c r="CG51" s="74"/>
      <c r="CH51" s="367"/>
      <c r="CI51" s="450"/>
      <c r="CJ51" s="363"/>
      <c r="CK51" s="144"/>
      <c r="CL51" s="121"/>
      <c r="CM51" s="124"/>
      <c r="CN51" s="125"/>
      <c r="CO51" s="126"/>
      <c r="CP51" s="114">
        <f t="shared" ref="CP51:CP55" si="99">+CN51*CO51</f>
        <v>0</v>
      </c>
      <c r="CQ51" s="366"/>
      <c r="CR51" s="74"/>
      <c r="CS51" s="367"/>
      <c r="CT51" s="450"/>
      <c r="CU51" s="363"/>
      <c r="CV51" s="144"/>
      <c r="CW51" s="121"/>
      <c r="CX51" s="124"/>
      <c r="CY51" s="125"/>
      <c r="CZ51" s="126"/>
      <c r="DA51" s="114">
        <f t="shared" ref="DA51:DA55" si="100">+CY51*CZ51</f>
        <v>0</v>
      </c>
      <c r="DB51" s="366"/>
      <c r="DC51" s="74"/>
      <c r="DD51" s="367"/>
      <c r="DE51" s="450"/>
      <c r="DF51" s="363"/>
      <c r="DG51" s="144"/>
      <c r="DH51" s="121"/>
      <c r="DI51" s="124"/>
      <c r="DJ51" s="125"/>
      <c r="DK51" s="126"/>
      <c r="DL51" s="114">
        <f t="shared" ref="DL51:DL55" si="101">+DJ51*DK51</f>
        <v>0</v>
      </c>
      <c r="DM51" s="366"/>
      <c r="DN51" s="74"/>
      <c r="DO51" s="367"/>
      <c r="DP51" s="450"/>
      <c r="DQ51" s="363"/>
      <c r="DR51" s="144"/>
      <c r="DS51" s="121"/>
      <c r="DT51" s="124"/>
      <c r="DU51" s="125"/>
      <c r="DV51" s="126"/>
      <c r="DW51" s="114">
        <f t="shared" ref="DW51:DW55" si="102">+DU51*DV51</f>
        <v>0</v>
      </c>
      <c r="DX51" s="366"/>
      <c r="DY51" s="74"/>
      <c r="DZ51" s="367"/>
      <c r="EA51" s="450"/>
    </row>
    <row r="52" spans="1:132" x14ac:dyDescent="0.25">
      <c r="A52" s="144"/>
      <c r="B52" s="142"/>
      <c r="C52" s="124"/>
      <c r="D52" s="125"/>
      <c r="E52" s="126"/>
      <c r="F52" s="143">
        <f t="shared" si="46"/>
        <v>0</v>
      </c>
      <c r="G52" s="76"/>
      <c r="H52" s="75"/>
      <c r="I52" s="131"/>
      <c r="J52" s="139"/>
      <c r="K52" s="363"/>
      <c r="L52" s="144"/>
      <c r="M52" s="142"/>
      <c r="N52" s="124"/>
      <c r="O52" s="125"/>
      <c r="P52" s="126"/>
      <c r="Q52" s="143">
        <f t="shared" si="92"/>
        <v>0</v>
      </c>
      <c r="R52" s="355"/>
      <c r="S52" s="122"/>
      <c r="T52" s="365"/>
      <c r="U52" s="419"/>
      <c r="V52" s="363"/>
      <c r="W52" s="144"/>
      <c r="X52" s="142"/>
      <c r="Y52" s="124"/>
      <c r="Z52" s="125"/>
      <c r="AA52" s="126"/>
      <c r="AB52" s="143">
        <f t="shared" si="93"/>
        <v>0</v>
      </c>
      <c r="AC52" s="355"/>
      <c r="AD52" s="122"/>
      <c r="AE52" s="365"/>
      <c r="AF52" s="419"/>
      <c r="AG52" s="363"/>
      <c r="AH52" s="144"/>
      <c r="AI52" s="121"/>
      <c r="AJ52" s="124"/>
      <c r="AK52" s="125"/>
      <c r="AL52" s="126"/>
      <c r="AM52" s="127">
        <f t="shared" si="94"/>
        <v>0</v>
      </c>
      <c r="AN52" s="355"/>
      <c r="AO52" s="122"/>
      <c r="AP52" s="365"/>
      <c r="AQ52" s="419"/>
      <c r="AR52" s="363"/>
      <c r="AS52" s="144"/>
      <c r="AT52" s="121"/>
      <c r="AU52" s="124"/>
      <c r="AV52" s="125"/>
      <c r="AW52" s="126"/>
      <c r="AX52" s="114">
        <f t="shared" si="95"/>
        <v>0</v>
      </c>
      <c r="AY52" s="366"/>
      <c r="AZ52" s="74"/>
      <c r="BA52" s="367"/>
      <c r="BB52" s="450"/>
      <c r="BC52" s="363"/>
      <c r="BD52" s="144"/>
      <c r="BE52" s="121"/>
      <c r="BF52" s="124"/>
      <c r="BG52" s="125"/>
      <c r="BH52" s="126"/>
      <c r="BI52" s="114">
        <f t="shared" si="96"/>
        <v>0</v>
      </c>
      <c r="BJ52" s="366"/>
      <c r="BK52" s="74"/>
      <c r="BL52" s="367"/>
      <c r="BM52" s="450"/>
      <c r="BN52" s="363"/>
      <c r="BO52" s="144"/>
      <c r="BP52" s="121"/>
      <c r="BQ52" s="124"/>
      <c r="BR52" s="125"/>
      <c r="BS52" s="126"/>
      <c r="BT52" s="114">
        <f t="shared" si="97"/>
        <v>0</v>
      </c>
      <c r="BU52" s="366"/>
      <c r="BV52" s="74"/>
      <c r="BW52" s="367"/>
      <c r="BX52" s="450"/>
      <c r="BY52" s="363"/>
      <c r="BZ52" s="144"/>
      <c r="CA52" s="121"/>
      <c r="CB52" s="124"/>
      <c r="CC52" s="125"/>
      <c r="CD52" s="126"/>
      <c r="CE52" s="114">
        <f t="shared" si="98"/>
        <v>0</v>
      </c>
      <c r="CF52" s="366"/>
      <c r="CG52" s="74"/>
      <c r="CH52" s="367"/>
      <c r="CI52" s="450"/>
      <c r="CJ52" s="363"/>
      <c r="CK52" s="144"/>
      <c r="CL52" s="121"/>
      <c r="CM52" s="124"/>
      <c r="CN52" s="125"/>
      <c r="CO52" s="126"/>
      <c r="CP52" s="114">
        <f t="shared" si="99"/>
        <v>0</v>
      </c>
      <c r="CQ52" s="366"/>
      <c r="CR52" s="74"/>
      <c r="CS52" s="367"/>
      <c r="CT52" s="450"/>
      <c r="CU52" s="363"/>
      <c r="CV52" s="144"/>
      <c r="CW52" s="121"/>
      <c r="CX52" s="124"/>
      <c r="CY52" s="125"/>
      <c r="CZ52" s="126"/>
      <c r="DA52" s="114">
        <f t="shared" si="100"/>
        <v>0</v>
      </c>
      <c r="DB52" s="366"/>
      <c r="DC52" s="74"/>
      <c r="DD52" s="367"/>
      <c r="DE52" s="450"/>
      <c r="DF52" s="363"/>
      <c r="DG52" s="144"/>
      <c r="DH52" s="121"/>
      <c r="DI52" s="124"/>
      <c r="DJ52" s="125"/>
      <c r="DK52" s="126"/>
      <c r="DL52" s="114">
        <f t="shared" si="101"/>
        <v>0</v>
      </c>
      <c r="DM52" s="366"/>
      <c r="DN52" s="74"/>
      <c r="DO52" s="367"/>
      <c r="DP52" s="450"/>
      <c r="DQ52" s="363"/>
      <c r="DR52" s="144"/>
      <c r="DS52" s="121"/>
      <c r="DT52" s="124"/>
      <c r="DU52" s="125"/>
      <c r="DV52" s="126"/>
      <c r="DW52" s="114">
        <f t="shared" si="102"/>
        <v>0</v>
      </c>
      <c r="DX52" s="366"/>
      <c r="DY52" s="74"/>
      <c r="DZ52" s="367"/>
      <c r="EA52" s="450"/>
    </row>
    <row r="53" spans="1:132" x14ac:dyDescent="0.25">
      <c r="A53" s="144"/>
      <c r="B53" s="142"/>
      <c r="C53" s="124"/>
      <c r="D53" s="125"/>
      <c r="E53" s="126"/>
      <c r="F53" s="143">
        <f t="shared" si="46"/>
        <v>0</v>
      </c>
      <c r="G53" s="76"/>
      <c r="H53" s="75"/>
      <c r="I53" s="131"/>
      <c r="J53" s="139"/>
      <c r="K53" s="363"/>
      <c r="L53" s="144"/>
      <c r="M53" s="142"/>
      <c r="N53" s="124"/>
      <c r="O53" s="125"/>
      <c r="P53" s="126"/>
      <c r="Q53" s="143">
        <f t="shared" si="92"/>
        <v>0</v>
      </c>
      <c r="R53" s="355"/>
      <c r="S53" s="122"/>
      <c r="T53" s="365"/>
      <c r="U53" s="419"/>
      <c r="V53" s="363"/>
      <c r="W53" s="144"/>
      <c r="X53" s="142"/>
      <c r="Y53" s="124"/>
      <c r="Z53" s="125"/>
      <c r="AA53" s="126"/>
      <c r="AB53" s="143">
        <f t="shared" si="93"/>
        <v>0</v>
      </c>
      <c r="AC53" s="355"/>
      <c r="AD53" s="122"/>
      <c r="AE53" s="365"/>
      <c r="AF53" s="419"/>
      <c r="AG53" s="363"/>
      <c r="AH53" s="144"/>
      <c r="AI53" s="121"/>
      <c r="AJ53" s="124"/>
      <c r="AK53" s="125"/>
      <c r="AL53" s="126"/>
      <c r="AM53" s="127">
        <f t="shared" si="94"/>
        <v>0</v>
      </c>
      <c r="AN53" s="355"/>
      <c r="AO53" s="122"/>
      <c r="AP53" s="365"/>
      <c r="AQ53" s="419"/>
      <c r="AR53" s="363"/>
      <c r="AS53" s="144"/>
      <c r="AT53" s="121"/>
      <c r="AU53" s="124"/>
      <c r="AV53" s="125"/>
      <c r="AW53" s="126"/>
      <c r="AX53" s="114">
        <f t="shared" si="95"/>
        <v>0</v>
      </c>
      <c r="AY53" s="366"/>
      <c r="AZ53" s="74"/>
      <c r="BA53" s="367"/>
      <c r="BB53" s="450"/>
      <c r="BC53" s="363"/>
      <c r="BD53" s="144"/>
      <c r="BE53" s="121"/>
      <c r="BF53" s="124"/>
      <c r="BG53" s="125"/>
      <c r="BH53" s="126"/>
      <c r="BI53" s="114">
        <f t="shared" si="96"/>
        <v>0</v>
      </c>
      <c r="BJ53" s="366"/>
      <c r="BK53" s="74"/>
      <c r="BL53" s="367"/>
      <c r="BM53" s="450"/>
      <c r="BN53" s="363"/>
      <c r="BO53" s="144"/>
      <c r="BP53" s="121"/>
      <c r="BQ53" s="124"/>
      <c r="BR53" s="125"/>
      <c r="BS53" s="126"/>
      <c r="BT53" s="114">
        <f t="shared" si="97"/>
        <v>0</v>
      </c>
      <c r="BU53" s="366"/>
      <c r="BV53" s="74"/>
      <c r="BW53" s="367"/>
      <c r="BX53" s="450"/>
      <c r="BY53" s="363"/>
      <c r="BZ53" s="144"/>
      <c r="CA53" s="121"/>
      <c r="CB53" s="124"/>
      <c r="CC53" s="125"/>
      <c r="CD53" s="126"/>
      <c r="CE53" s="114">
        <f t="shared" si="98"/>
        <v>0</v>
      </c>
      <c r="CF53" s="366"/>
      <c r="CG53" s="74"/>
      <c r="CH53" s="367"/>
      <c r="CI53" s="450"/>
      <c r="CJ53" s="363"/>
      <c r="CK53" s="144"/>
      <c r="CL53" s="121"/>
      <c r="CM53" s="124"/>
      <c r="CN53" s="125"/>
      <c r="CO53" s="126"/>
      <c r="CP53" s="114">
        <f t="shared" si="99"/>
        <v>0</v>
      </c>
      <c r="CQ53" s="366"/>
      <c r="CR53" s="74"/>
      <c r="CS53" s="367"/>
      <c r="CT53" s="450"/>
      <c r="CU53" s="363"/>
      <c r="CV53" s="144"/>
      <c r="CW53" s="121"/>
      <c r="CX53" s="124"/>
      <c r="CY53" s="125"/>
      <c r="CZ53" s="126"/>
      <c r="DA53" s="114">
        <f t="shared" si="100"/>
        <v>0</v>
      </c>
      <c r="DB53" s="366"/>
      <c r="DC53" s="74"/>
      <c r="DD53" s="367"/>
      <c r="DE53" s="450"/>
      <c r="DF53" s="363"/>
      <c r="DG53" s="144"/>
      <c r="DH53" s="121"/>
      <c r="DI53" s="124"/>
      <c r="DJ53" s="125"/>
      <c r="DK53" s="126"/>
      <c r="DL53" s="114">
        <f t="shared" si="101"/>
        <v>0</v>
      </c>
      <c r="DM53" s="366"/>
      <c r="DN53" s="74"/>
      <c r="DO53" s="367"/>
      <c r="DP53" s="450"/>
      <c r="DQ53" s="363"/>
      <c r="DR53" s="144"/>
      <c r="DS53" s="121"/>
      <c r="DT53" s="124"/>
      <c r="DU53" s="125"/>
      <c r="DV53" s="126"/>
      <c r="DW53" s="114">
        <f t="shared" si="102"/>
        <v>0</v>
      </c>
      <c r="DX53" s="366"/>
      <c r="DY53" s="74"/>
      <c r="DZ53" s="367"/>
      <c r="EA53" s="450"/>
    </row>
    <row r="54" spans="1:132" x14ac:dyDescent="0.25">
      <c r="A54" s="144"/>
      <c r="B54" s="142"/>
      <c r="C54" s="124"/>
      <c r="D54" s="125"/>
      <c r="E54" s="126"/>
      <c r="F54" s="143">
        <f t="shared" si="46"/>
        <v>0</v>
      </c>
      <c r="G54" s="76"/>
      <c r="H54" s="75"/>
      <c r="I54" s="131"/>
      <c r="J54" s="139"/>
      <c r="K54" s="363"/>
      <c r="L54" s="144"/>
      <c r="M54" s="142"/>
      <c r="N54" s="124"/>
      <c r="O54" s="125"/>
      <c r="P54" s="126"/>
      <c r="Q54" s="143">
        <f t="shared" si="92"/>
        <v>0</v>
      </c>
      <c r="R54" s="355"/>
      <c r="S54" s="122"/>
      <c r="T54" s="365"/>
      <c r="U54" s="419"/>
      <c r="V54" s="363"/>
      <c r="W54" s="144"/>
      <c r="X54" s="142"/>
      <c r="Y54" s="124"/>
      <c r="Z54" s="125"/>
      <c r="AA54" s="126"/>
      <c r="AB54" s="143">
        <f t="shared" si="93"/>
        <v>0</v>
      </c>
      <c r="AC54" s="355"/>
      <c r="AD54" s="122"/>
      <c r="AE54" s="365"/>
      <c r="AF54" s="419"/>
      <c r="AG54" s="363"/>
      <c r="AH54" s="144"/>
      <c r="AI54" s="121"/>
      <c r="AJ54" s="124"/>
      <c r="AK54" s="125"/>
      <c r="AL54" s="126"/>
      <c r="AM54" s="127">
        <f t="shared" si="94"/>
        <v>0</v>
      </c>
      <c r="AN54" s="355"/>
      <c r="AO54" s="122"/>
      <c r="AP54" s="365"/>
      <c r="AQ54" s="419"/>
      <c r="AR54" s="363"/>
      <c r="AS54" s="144"/>
      <c r="AT54" s="121"/>
      <c r="AU54" s="124"/>
      <c r="AV54" s="125"/>
      <c r="AW54" s="126"/>
      <c r="AX54" s="114">
        <f t="shared" si="95"/>
        <v>0</v>
      </c>
      <c r="AY54" s="366"/>
      <c r="AZ54" s="74"/>
      <c r="BA54" s="367"/>
      <c r="BB54" s="450"/>
      <c r="BC54" s="363"/>
      <c r="BD54" s="144"/>
      <c r="BE54" s="121"/>
      <c r="BF54" s="124"/>
      <c r="BG54" s="125"/>
      <c r="BH54" s="126"/>
      <c r="BI54" s="114">
        <f t="shared" si="96"/>
        <v>0</v>
      </c>
      <c r="BJ54" s="366"/>
      <c r="BK54" s="74"/>
      <c r="BL54" s="367"/>
      <c r="BM54" s="450"/>
      <c r="BN54" s="363"/>
      <c r="BO54" s="144"/>
      <c r="BP54" s="121"/>
      <c r="BQ54" s="124"/>
      <c r="BR54" s="125"/>
      <c r="BS54" s="126"/>
      <c r="BT54" s="114">
        <f t="shared" si="97"/>
        <v>0</v>
      </c>
      <c r="BU54" s="366"/>
      <c r="BV54" s="74"/>
      <c r="BW54" s="367"/>
      <c r="BX54" s="450"/>
      <c r="BY54" s="363"/>
      <c r="BZ54" s="144"/>
      <c r="CA54" s="121"/>
      <c r="CB54" s="124"/>
      <c r="CC54" s="125"/>
      <c r="CD54" s="126"/>
      <c r="CE54" s="114">
        <f t="shared" si="98"/>
        <v>0</v>
      </c>
      <c r="CF54" s="366"/>
      <c r="CG54" s="74"/>
      <c r="CH54" s="367"/>
      <c r="CI54" s="450"/>
      <c r="CJ54" s="363"/>
      <c r="CK54" s="144"/>
      <c r="CL54" s="121"/>
      <c r="CM54" s="124"/>
      <c r="CN54" s="125"/>
      <c r="CO54" s="126"/>
      <c r="CP54" s="114">
        <f t="shared" si="99"/>
        <v>0</v>
      </c>
      <c r="CQ54" s="366"/>
      <c r="CR54" s="74"/>
      <c r="CS54" s="367"/>
      <c r="CT54" s="450"/>
      <c r="CU54" s="363"/>
      <c r="CV54" s="144"/>
      <c r="CW54" s="121"/>
      <c r="CX54" s="124"/>
      <c r="CY54" s="125"/>
      <c r="CZ54" s="126"/>
      <c r="DA54" s="114">
        <f t="shared" si="100"/>
        <v>0</v>
      </c>
      <c r="DB54" s="366"/>
      <c r="DC54" s="74"/>
      <c r="DD54" s="367"/>
      <c r="DE54" s="450"/>
      <c r="DF54" s="363"/>
      <c r="DG54" s="144"/>
      <c r="DH54" s="121"/>
      <c r="DI54" s="124"/>
      <c r="DJ54" s="125"/>
      <c r="DK54" s="126"/>
      <c r="DL54" s="114">
        <f t="shared" si="101"/>
        <v>0</v>
      </c>
      <c r="DM54" s="366"/>
      <c r="DN54" s="74"/>
      <c r="DO54" s="367"/>
      <c r="DP54" s="450"/>
      <c r="DQ54" s="363"/>
      <c r="DR54" s="144"/>
      <c r="DS54" s="121"/>
      <c r="DT54" s="124"/>
      <c r="DU54" s="125"/>
      <c r="DV54" s="126"/>
      <c r="DW54" s="114">
        <f t="shared" si="102"/>
        <v>0</v>
      </c>
      <c r="DX54" s="366"/>
      <c r="DY54" s="74"/>
      <c r="DZ54" s="367"/>
      <c r="EA54" s="450"/>
    </row>
    <row r="55" spans="1:132" ht="15.75" thickBot="1" x14ac:dyDescent="0.3">
      <c r="A55" s="388"/>
      <c r="B55" s="389"/>
      <c r="C55" s="390"/>
      <c r="D55" s="391"/>
      <c r="E55" s="392"/>
      <c r="F55" s="393">
        <f t="shared" si="46"/>
        <v>0</v>
      </c>
      <c r="G55" s="394"/>
      <c r="H55" s="395"/>
      <c r="I55" s="396"/>
      <c r="J55" s="397"/>
      <c r="K55" s="363"/>
      <c r="L55" s="388"/>
      <c r="M55" s="389"/>
      <c r="N55" s="390"/>
      <c r="O55" s="391"/>
      <c r="P55" s="392"/>
      <c r="Q55" s="393">
        <f t="shared" si="92"/>
        <v>0</v>
      </c>
      <c r="R55" s="140"/>
      <c r="S55" s="420"/>
      <c r="T55" s="424"/>
      <c r="U55" s="425"/>
      <c r="V55" s="363"/>
      <c r="W55" s="388"/>
      <c r="X55" s="389"/>
      <c r="Y55" s="390"/>
      <c r="Z55" s="391"/>
      <c r="AA55" s="392"/>
      <c r="AB55" s="393">
        <f t="shared" si="93"/>
        <v>0</v>
      </c>
      <c r="AC55" s="140"/>
      <c r="AD55" s="420"/>
      <c r="AE55" s="424"/>
      <c r="AF55" s="425"/>
      <c r="AG55" s="363"/>
      <c r="AH55" s="388"/>
      <c r="AI55" s="445"/>
      <c r="AJ55" s="390"/>
      <c r="AK55" s="391"/>
      <c r="AL55" s="392"/>
      <c r="AM55" s="446">
        <f t="shared" si="94"/>
        <v>0</v>
      </c>
      <c r="AN55" s="140"/>
      <c r="AO55" s="420"/>
      <c r="AP55" s="424"/>
      <c r="AQ55" s="425"/>
      <c r="AR55" s="363"/>
      <c r="AS55" s="388"/>
      <c r="AT55" s="445"/>
      <c r="AU55" s="390"/>
      <c r="AV55" s="391"/>
      <c r="AW55" s="392"/>
      <c r="AX55" s="460">
        <f t="shared" si="95"/>
        <v>0</v>
      </c>
      <c r="AY55" s="141"/>
      <c r="AZ55" s="461"/>
      <c r="BA55" s="462"/>
      <c r="BB55" s="463"/>
      <c r="BC55" s="363"/>
      <c r="BD55" s="388"/>
      <c r="BE55" s="445"/>
      <c r="BF55" s="390"/>
      <c r="BG55" s="391"/>
      <c r="BH55" s="392"/>
      <c r="BI55" s="460">
        <f t="shared" si="96"/>
        <v>0</v>
      </c>
      <c r="BJ55" s="141"/>
      <c r="BK55" s="461"/>
      <c r="BL55" s="462"/>
      <c r="BM55" s="463"/>
      <c r="BN55" s="363"/>
      <c r="BO55" s="388"/>
      <c r="BP55" s="445"/>
      <c r="BQ55" s="390"/>
      <c r="BR55" s="391"/>
      <c r="BS55" s="392"/>
      <c r="BT55" s="460">
        <f t="shared" si="97"/>
        <v>0</v>
      </c>
      <c r="BU55" s="141"/>
      <c r="BV55" s="461"/>
      <c r="BW55" s="462"/>
      <c r="BX55" s="463"/>
      <c r="BY55" s="363"/>
      <c r="BZ55" s="388"/>
      <c r="CA55" s="445"/>
      <c r="CB55" s="390"/>
      <c r="CC55" s="391"/>
      <c r="CD55" s="392"/>
      <c r="CE55" s="460">
        <f t="shared" si="98"/>
        <v>0</v>
      </c>
      <c r="CF55" s="141"/>
      <c r="CG55" s="461"/>
      <c r="CH55" s="462"/>
      <c r="CI55" s="463"/>
      <c r="CJ55" s="363"/>
      <c r="CK55" s="388"/>
      <c r="CL55" s="445"/>
      <c r="CM55" s="390"/>
      <c r="CN55" s="391"/>
      <c r="CO55" s="392"/>
      <c r="CP55" s="460">
        <f t="shared" si="99"/>
        <v>0</v>
      </c>
      <c r="CQ55" s="141"/>
      <c r="CR55" s="461"/>
      <c r="CS55" s="462"/>
      <c r="CT55" s="463"/>
      <c r="CU55" s="363"/>
      <c r="CV55" s="388"/>
      <c r="CW55" s="445"/>
      <c r="CX55" s="390"/>
      <c r="CY55" s="391"/>
      <c r="CZ55" s="392"/>
      <c r="DA55" s="460">
        <f t="shared" si="100"/>
        <v>0</v>
      </c>
      <c r="DB55" s="141"/>
      <c r="DC55" s="461"/>
      <c r="DD55" s="462"/>
      <c r="DE55" s="463"/>
      <c r="DF55" s="363"/>
      <c r="DG55" s="388"/>
      <c r="DH55" s="445"/>
      <c r="DI55" s="390"/>
      <c r="DJ55" s="391"/>
      <c r="DK55" s="392"/>
      <c r="DL55" s="460">
        <f t="shared" si="101"/>
        <v>0</v>
      </c>
      <c r="DM55" s="141"/>
      <c r="DN55" s="461"/>
      <c r="DO55" s="462"/>
      <c r="DP55" s="463"/>
      <c r="DQ55" s="363"/>
      <c r="DR55" s="388"/>
      <c r="DS55" s="445"/>
      <c r="DT55" s="390"/>
      <c r="DU55" s="391"/>
      <c r="DV55" s="392"/>
      <c r="DW55" s="460">
        <f t="shared" si="102"/>
        <v>0</v>
      </c>
      <c r="DX55" s="141"/>
      <c r="DY55" s="461"/>
      <c r="DZ55" s="462"/>
      <c r="EA55" s="463"/>
      <c r="EB55" s="45"/>
    </row>
    <row r="56" spans="1:132" x14ac:dyDescent="0.25">
      <c r="A56" s="378"/>
      <c r="B56" s="379"/>
      <c r="C56" s="380"/>
      <c r="D56" s="381"/>
      <c r="E56" s="382"/>
      <c r="F56" s="383">
        <f t="shared" si="23"/>
        <v>0</v>
      </c>
      <c r="G56" s="384">
        <f>+SUM(F56:F61)</f>
        <v>0</v>
      </c>
      <c r="H56" s="385">
        <v>1</v>
      </c>
      <c r="I56" s="386">
        <f>IF(H56=1,G56,0)</f>
        <v>0</v>
      </c>
      <c r="J56" s="387">
        <f>IF(H56=2,G56,0)</f>
        <v>0</v>
      </c>
      <c r="K56" s="363"/>
      <c r="L56" s="378"/>
      <c r="M56" s="379"/>
      <c r="N56" s="380"/>
      <c r="O56" s="381"/>
      <c r="P56" s="382"/>
      <c r="Q56" s="383">
        <f>+O56*P56</f>
        <v>0</v>
      </c>
      <c r="R56" s="384">
        <f>+SUM(Q56:Q61)</f>
        <v>0</v>
      </c>
      <c r="S56" s="385">
        <v>1</v>
      </c>
      <c r="T56" s="386">
        <f>IF(S56=1,R56,0)</f>
        <v>0</v>
      </c>
      <c r="U56" s="387">
        <f>IF(S56=2,R56,0)</f>
        <v>0</v>
      </c>
      <c r="V56" s="363"/>
      <c r="W56" s="378"/>
      <c r="X56" s="379"/>
      <c r="Y56" s="380"/>
      <c r="Z56" s="381"/>
      <c r="AA56" s="382"/>
      <c r="AB56" s="383">
        <f>+Z56*AA56</f>
        <v>0</v>
      </c>
      <c r="AC56" s="384">
        <f>+SUM(AB56:AB61)</f>
        <v>0</v>
      </c>
      <c r="AD56" s="385">
        <v>1</v>
      </c>
      <c r="AE56" s="386">
        <f>IF(AD56=1,AC56,0)</f>
        <v>0</v>
      </c>
      <c r="AF56" s="387">
        <f>IF(AD56=2,AC56,0)</f>
        <v>0</v>
      </c>
      <c r="AG56" s="363"/>
      <c r="AH56" s="378"/>
      <c r="AI56" s="441"/>
      <c r="AJ56" s="380"/>
      <c r="AK56" s="381"/>
      <c r="AL56" s="382"/>
      <c r="AM56" s="442">
        <f>+AK56*AL56</f>
        <v>0</v>
      </c>
      <c r="AN56" s="384">
        <f>+SUM(AM56:AM61)</f>
        <v>0</v>
      </c>
      <c r="AO56" s="385">
        <v>1</v>
      </c>
      <c r="AP56" s="443">
        <f>IF(AO56=1,AN56,0)</f>
        <v>0</v>
      </c>
      <c r="AQ56" s="444">
        <f>IF(AO56=2,AN56,0)</f>
        <v>0</v>
      </c>
      <c r="AR56" s="363"/>
      <c r="AS56" s="378"/>
      <c r="AT56" s="441"/>
      <c r="AU56" s="380"/>
      <c r="AV56" s="381"/>
      <c r="AW56" s="382"/>
      <c r="AX56" s="455">
        <f>+AV56*AW56</f>
        <v>0</v>
      </c>
      <c r="AY56" s="456">
        <f>+SUM(AX56:AX61)</f>
        <v>0</v>
      </c>
      <c r="AZ56" s="457">
        <v>1</v>
      </c>
      <c r="BA56" s="458">
        <f>IF(AZ56=1,AY56,0)</f>
        <v>0</v>
      </c>
      <c r="BB56" s="459">
        <f>IF(AZ56=2,AY56,0)</f>
        <v>0</v>
      </c>
      <c r="BC56" s="363"/>
      <c r="BD56" s="378"/>
      <c r="BE56" s="441"/>
      <c r="BF56" s="380"/>
      <c r="BG56" s="381"/>
      <c r="BH56" s="382"/>
      <c r="BI56" s="455">
        <f>+BG56*BH56</f>
        <v>0</v>
      </c>
      <c r="BJ56" s="456">
        <f>+SUM(BI56:BI61)</f>
        <v>0</v>
      </c>
      <c r="BK56" s="457">
        <v>1</v>
      </c>
      <c r="BL56" s="458">
        <f>IF(BK56=1,BJ56,0)</f>
        <v>0</v>
      </c>
      <c r="BM56" s="459">
        <f>IF(BK56=2,BJ56,0)</f>
        <v>0</v>
      </c>
      <c r="BN56" s="363"/>
      <c r="BO56" s="378"/>
      <c r="BP56" s="441"/>
      <c r="BQ56" s="380"/>
      <c r="BR56" s="381"/>
      <c r="BS56" s="382"/>
      <c r="BT56" s="455">
        <f>+BR56*BS56</f>
        <v>0</v>
      </c>
      <c r="BU56" s="456">
        <f>+SUM(BT56:BT61)</f>
        <v>0</v>
      </c>
      <c r="BV56" s="457">
        <v>1</v>
      </c>
      <c r="BW56" s="458">
        <f>IF(BV56=1,BU56,0)</f>
        <v>0</v>
      </c>
      <c r="BX56" s="459">
        <f>IF(BV56=2,BU56,0)</f>
        <v>0</v>
      </c>
      <c r="BY56" s="363"/>
      <c r="BZ56" s="378"/>
      <c r="CA56" s="441"/>
      <c r="CB56" s="380"/>
      <c r="CC56" s="381"/>
      <c r="CD56" s="382"/>
      <c r="CE56" s="455">
        <f>+CC56*CD56</f>
        <v>0</v>
      </c>
      <c r="CF56" s="456">
        <f>+SUM(CE56:CE61)</f>
        <v>0</v>
      </c>
      <c r="CG56" s="457">
        <v>1</v>
      </c>
      <c r="CH56" s="458">
        <f>IF(CG56=1,CF56,0)</f>
        <v>0</v>
      </c>
      <c r="CI56" s="459">
        <f>IF(CG56=2,CF56,0)</f>
        <v>0</v>
      </c>
      <c r="CJ56" s="363"/>
      <c r="CK56" s="378"/>
      <c r="CL56" s="441"/>
      <c r="CM56" s="380"/>
      <c r="CN56" s="381"/>
      <c r="CO56" s="382"/>
      <c r="CP56" s="455">
        <f>+CN56*CO56</f>
        <v>0</v>
      </c>
      <c r="CQ56" s="456">
        <f>+SUM(CP56:CP61)</f>
        <v>0</v>
      </c>
      <c r="CR56" s="457">
        <v>1</v>
      </c>
      <c r="CS56" s="458">
        <f>IF(CR56=1,CQ56,0)</f>
        <v>0</v>
      </c>
      <c r="CT56" s="459">
        <f>IF(CR56=2,CQ56,0)</f>
        <v>0</v>
      </c>
      <c r="CU56" s="363"/>
      <c r="CV56" s="378"/>
      <c r="CW56" s="441"/>
      <c r="CX56" s="380"/>
      <c r="CY56" s="381"/>
      <c r="CZ56" s="382"/>
      <c r="DA56" s="455">
        <f>+CY56*CZ56</f>
        <v>0</v>
      </c>
      <c r="DB56" s="456">
        <f>+SUM(DA56:DA61)</f>
        <v>0</v>
      </c>
      <c r="DC56" s="457">
        <v>1</v>
      </c>
      <c r="DD56" s="458">
        <f>IF(DC56=1,DB56,0)</f>
        <v>0</v>
      </c>
      <c r="DE56" s="459">
        <f>IF(DC56=2,DB56,0)</f>
        <v>0</v>
      </c>
      <c r="DF56" s="363"/>
      <c r="DG56" s="378"/>
      <c r="DH56" s="441"/>
      <c r="DI56" s="380"/>
      <c r="DJ56" s="381"/>
      <c r="DK56" s="382"/>
      <c r="DL56" s="455">
        <f>+DJ56*DK56</f>
        <v>0</v>
      </c>
      <c r="DM56" s="456">
        <f>+SUM(DL56:DL61)</f>
        <v>0</v>
      </c>
      <c r="DN56" s="457">
        <v>1</v>
      </c>
      <c r="DO56" s="458">
        <f>IF(DN56=1,DM56,0)</f>
        <v>0</v>
      </c>
      <c r="DP56" s="459">
        <f>IF(DN56=2,DM56,0)</f>
        <v>0</v>
      </c>
      <c r="DQ56" s="363"/>
      <c r="DR56" s="378"/>
      <c r="DS56" s="441"/>
      <c r="DT56" s="380"/>
      <c r="DU56" s="381"/>
      <c r="DV56" s="382"/>
      <c r="DW56" s="455">
        <f>+DU56*DV56</f>
        <v>0</v>
      </c>
      <c r="DX56" s="456">
        <f>+SUM(DW56:DW61)</f>
        <v>0</v>
      </c>
      <c r="DY56" s="457">
        <v>1</v>
      </c>
      <c r="DZ56" s="458">
        <f>IF(DY56=1,DX56,0)</f>
        <v>0</v>
      </c>
      <c r="EA56" s="459">
        <f>IF(DY56=2,DX56,0)</f>
        <v>0</v>
      </c>
    </row>
    <row r="57" spans="1:132" x14ac:dyDescent="0.25">
      <c r="A57" s="144"/>
      <c r="B57" s="142"/>
      <c r="C57" s="124"/>
      <c r="D57" s="125"/>
      <c r="E57" s="126"/>
      <c r="F57" s="143">
        <f t="shared" si="23"/>
        <v>0</v>
      </c>
      <c r="G57" s="76"/>
      <c r="H57" s="75"/>
      <c r="I57" s="131"/>
      <c r="J57" s="139"/>
      <c r="K57" s="363"/>
      <c r="L57" s="144"/>
      <c r="M57" s="142"/>
      <c r="N57" s="124"/>
      <c r="O57" s="125"/>
      <c r="P57" s="126"/>
      <c r="Q57" s="143">
        <f t="shared" ref="Q57:Q61" si="103">+O57*P57</f>
        <v>0</v>
      </c>
      <c r="R57" s="355"/>
      <c r="S57" s="122"/>
      <c r="T57" s="365"/>
      <c r="U57" s="419"/>
      <c r="V57" s="363"/>
      <c r="W57" s="144"/>
      <c r="X57" s="142"/>
      <c r="Y57" s="124"/>
      <c r="Z57" s="125"/>
      <c r="AA57" s="126"/>
      <c r="AB57" s="143">
        <f t="shared" ref="AB57:AB61" si="104">+Z57*AA57</f>
        <v>0</v>
      </c>
      <c r="AC57" s="355"/>
      <c r="AD57" s="122"/>
      <c r="AE57" s="365"/>
      <c r="AF57" s="419"/>
      <c r="AG57" s="363"/>
      <c r="AH57" s="144"/>
      <c r="AI57" s="121"/>
      <c r="AJ57" s="124"/>
      <c r="AK57" s="125"/>
      <c r="AL57" s="126"/>
      <c r="AM57" s="127">
        <f t="shared" ref="AM57:AM61" si="105">+AK57*AL57</f>
        <v>0</v>
      </c>
      <c r="AN57" s="355"/>
      <c r="AO57" s="122"/>
      <c r="AP57" s="365"/>
      <c r="AQ57" s="419"/>
      <c r="AR57" s="363"/>
      <c r="AS57" s="144"/>
      <c r="AT57" s="121"/>
      <c r="AU57" s="124"/>
      <c r="AV57" s="125"/>
      <c r="AW57" s="126"/>
      <c r="AX57" s="114">
        <f t="shared" ref="AX57:AX61" si="106">+AV57*AW57</f>
        <v>0</v>
      </c>
      <c r="AY57" s="366"/>
      <c r="AZ57" s="74"/>
      <c r="BA57" s="367"/>
      <c r="BB57" s="450"/>
      <c r="BC57" s="363"/>
      <c r="BD57" s="144"/>
      <c r="BE57" s="121"/>
      <c r="BF57" s="124"/>
      <c r="BG57" s="125"/>
      <c r="BH57" s="126"/>
      <c r="BI57" s="114">
        <f t="shared" ref="BI57:BI61" si="107">+BG57*BH57</f>
        <v>0</v>
      </c>
      <c r="BJ57" s="366"/>
      <c r="BK57" s="74"/>
      <c r="BL57" s="367"/>
      <c r="BM57" s="450"/>
      <c r="BN57" s="363"/>
      <c r="BO57" s="144"/>
      <c r="BP57" s="121"/>
      <c r="BQ57" s="124"/>
      <c r="BR57" s="125"/>
      <c r="BS57" s="126"/>
      <c r="BT57" s="114">
        <f t="shared" ref="BT57:BT61" si="108">+BR57*BS57</f>
        <v>0</v>
      </c>
      <c r="BU57" s="366"/>
      <c r="BV57" s="74"/>
      <c r="BW57" s="367"/>
      <c r="BX57" s="450"/>
      <c r="BY57" s="363"/>
      <c r="BZ57" s="144"/>
      <c r="CA57" s="121"/>
      <c r="CB57" s="124"/>
      <c r="CC57" s="125"/>
      <c r="CD57" s="126"/>
      <c r="CE57" s="114">
        <f t="shared" ref="CE57:CE61" si="109">+CC57*CD57</f>
        <v>0</v>
      </c>
      <c r="CF57" s="366"/>
      <c r="CG57" s="74"/>
      <c r="CH57" s="367"/>
      <c r="CI57" s="450"/>
      <c r="CJ57" s="363"/>
      <c r="CK57" s="144"/>
      <c r="CL57" s="121"/>
      <c r="CM57" s="124"/>
      <c r="CN57" s="125"/>
      <c r="CO57" s="126"/>
      <c r="CP57" s="114">
        <f t="shared" ref="CP57:CP61" si="110">+CN57*CO57</f>
        <v>0</v>
      </c>
      <c r="CQ57" s="366"/>
      <c r="CR57" s="74"/>
      <c r="CS57" s="367"/>
      <c r="CT57" s="450"/>
      <c r="CU57" s="363"/>
      <c r="CV57" s="144"/>
      <c r="CW57" s="121"/>
      <c r="CX57" s="124"/>
      <c r="CY57" s="125"/>
      <c r="CZ57" s="126"/>
      <c r="DA57" s="114">
        <f t="shared" ref="DA57:DA61" si="111">+CY57*CZ57</f>
        <v>0</v>
      </c>
      <c r="DB57" s="366"/>
      <c r="DC57" s="74"/>
      <c r="DD57" s="367"/>
      <c r="DE57" s="450"/>
      <c r="DF57" s="363"/>
      <c r="DG57" s="144"/>
      <c r="DH57" s="121"/>
      <c r="DI57" s="124"/>
      <c r="DJ57" s="125"/>
      <c r="DK57" s="126"/>
      <c r="DL57" s="114">
        <f t="shared" ref="DL57:DL61" si="112">+DJ57*DK57</f>
        <v>0</v>
      </c>
      <c r="DM57" s="366"/>
      <c r="DN57" s="74"/>
      <c r="DO57" s="367"/>
      <c r="DP57" s="450"/>
      <c r="DQ57" s="363"/>
      <c r="DR57" s="144"/>
      <c r="DS57" s="121"/>
      <c r="DT57" s="124"/>
      <c r="DU57" s="125"/>
      <c r="DV57" s="126"/>
      <c r="DW57" s="114">
        <f t="shared" ref="DW57:DW61" si="113">+DU57*DV57</f>
        <v>0</v>
      </c>
      <c r="DX57" s="366"/>
      <c r="DY57" s="74"/>
      <c r="DZ57" s="367"/>
      <c r="EA57" s="450"/>
    </row>
    <row r="58" spans="1:132" x14ac:dyDescent="0.25">
      <c r="A58" s="144"/>
      <c r="B58" s="142"/>
      <c r="C58" s="124"/>
      <c r="D58" s="125"/>
      <c r="E58" s="126"/>
      <c r="F58" s="143">
        <f t="shared" si="23"/>
        <v>0</v>
      </c>
      <c r="G58" s="76"/>
      <c r="H58" s="75"/>
      <c r="I58" s="131"/>
      <c r="J58" s="139"/>
      <c r="K58" s="363"/>
      <c r="L58" s="144"/>
      <c r="M58" s="142"/>
      <c r="N58" s="124"/>
      <c r="O58" s="125"/>
      <c r="P58" s="126"/>
      <c r="Q58" s="143">
        <f t="shared" si="103"/>
        <v>0</v>
      </c>
      <c r="R58" s="355"/>
      <c r="S58" s="122"/>
      <c r="T58" s="365"/>
      <c r="U58" s="419"/>
      <c r="V58" s="363"/>
      <c r="W58" s="144"/>
      <c r="X58" s="142"/>
      <c r="Y58" s="124"/>
      <c r="Z58" s="125"/>
      <c r="AA58" s="126"/>
      <c r="AB58" s="143">
        <f t="shared" si="104"/>
        <v>0</v>
      </c>
      <c r="AC58" s="355"/>
      <c r="AD58" s="122"/>
      <c r="AE58" s="365"/>
      <c r="AF58" s="419"/>
      <c r="AG58" s="363"/>
      <c r="AH58" s="144"/>
      <c r="AI58" s="121"/>
      <c r="AJ58" s="124"/>
      <c r="AK58" s="125"/>
      <c r="AL58" s="126"/>
      <c r="AM58" s="127">
        <f t="shared" si="105"/>
        <v>0</v>
      </c>
      <c r="AN58" s="355"/>
      <c r="AO58" s="122"/>
      <c r="AP58" s="365"/>
      <c r="AQ58" s="419"/>
      <c r="AR58" s="363"/>
      <c r="AS58" s="144"/>
      <c r="AT58" s="121"/>
      <c r="AU58" s="124"/>
      <c r="AV58" s="125"/>
      <c r="AW58" s="126"/>
      <c r="AX58" s="114">
        <f t="shared" si="106"/>
        <v>0</v>
      </c>
      <c r="AY58" s="366"/>
      <c r="AZ58" s="74"/>
      <c r="BA58" s="367"/>
      <c r="BB58" s="450"/>
      <c r="BC58" s="363"/>
      <c r="BD58" s="144"/>
      <c r="BE58" s="121"/>
      <c r="BF58" s="124"/>
      <c r="BG58" s="125"/>
      <c r="BH58" s="126"/>
      <c r="BI58" s="114">
        <f t="shared" si="107"/>
        <v>0</v>
      </c>
      <c r="BJ58" s="366"/>
      <c r="BK58" s="74"/>
      <c r="BL58" s="367"/>
      <c r="BM58" s="450"/>
      <c r="BN58" s="363"/>
      <c r="BO58" s="144"/>
      <c r="BP58" s="121"/>
      <c r="BQ58" s="124"/>
      <c r="BR58" s="125"/>
      <c r="BS58" s="126"/>
      <c r="BT58" s="114">
        <f t="shared" si="108"/>
        <v>0</v>
      </c>
      <c r="BU58" s="366"/>
      <c r="BV58" s="74"/>
      <c r="BW58" s="367"/>
      <c r="BX58" s="450"/>
      <c r="BY58" s="363"/>
      <c r="BZ58" s="144"/>
      <c r="CA58" s="121"/>
      <c r="CB58" s="124"/>
      <c r="CC58" s="125"/>
      <c r="CD58" s="126"/>
      <c r="CE58" s="114">
        <f t="shared" si="109"/>
        <v>0</v>
      </c>
      <c r="CF58" s="366"/>
      <c r="CG58" s="74"/>
      <c r="CH58" s="367"/>
      <c r="CI58" s="450"/>
      <c r="CJ58" s="363"/>
      <c r="CK58" s="144"/>
      <c r="CL58" s="121"/>
      <c r="CM58" s="124"/>
      <c r="CN58" s="125"/>
      <c r="CO58" s="126"/>
      <c r="CP58" s="114">
        <f t="shared" si="110"/>
        <v>0</v>
      </c>
      <c r="CQ58" s="366"/>
      <c r="CR58" s="74"/>
      <c r="CS58" s="367"/>
      <c r="CT58" s="450"/>
      <c r="CU58" s="363"/>
      <c r="CV58" s="144"/>
      <c r="CW58" s="121"/>
      <c r="CX58" s="124"/>
      <c r="CY58" s="125"/>
      <c r="CZ58" s="126"/>
      <c r="DA58" s="114">
        <f t="shared" si="111"/>
        <v>0</v>
      </c>
      <c r="DB58" s="366"/>
      <c r="DC58" s="74"/>
      <c r="DD58" s="367"/>
      <c r="DE58" s="450"/>
      <c r="DF58" s="363"/>
      <c r="DG58" s="144"/>
      <c r="DH58" s="121"/>
      <c r="DI58" s="124"/>
      <c r="DJ58" s="125"/>
      <c r="DK58" s="126"/>
      <c r="DL58" s="114">
        <f t="shared" si="112"/>
        <v>0</v>
      </c>
      <c r="DM58" s="366"/>
      <c r="DN58" s="74"/>
      <c r="DO58" s="367"/>
      <c r="DP58" s="450"/>
      <c r="DQ58" s="363"/>
      <c r="DR58" s="144"/>
      <c r="DS58" s="121"/>
      <c r="DT58" s="124"/>
      <c r="DU58" s="125"/>
      <c r="DV58" s="126"/>
      <c r="DW58" s="114">
        <f t="shared" si="113"/>
        <v>0</v>
      </c>
      <c r="DX58" s="366"/>
      <c r="DY58" s="74"/>
      <c r="DZ58" s="367"/>
      <c r="EA58" s="450"/>
    </row>
    <row r="59" spans="1:132" x14ac:dyDescent="0.25">
      <c r="A59" s="144"/>
      <c r="B59" s="142"/>
      <c r="C59" s="124"/>
      <c r="D59" s="125"/>
      <c r="E59" s="126"/>
      <c r="F59" s="143">
        <f t="shared" si="23"/>
        <v>0</v>
      </c>
      <c r="G59" s="76"/>
      <c r="H59" s="75"/>
      <c r="I59" s="131"/>
      <c r="J59" s="139"/>
      <c r="K59" s="363"/>
      <c r="L59" s="144"/>
      <c r="M59" s="142"/>
      <c r="N59" s="124"/>
      <c r="O59" s="125"/>
      <c r="P59" s="126"/>
      <c r="Q59" s="143">
        <f t="shared" si="103"/>
        <v>0</v>
      </c>
      <c r="R59" s="355"/>
      <c r="S59" s="122"/>
      <c r="T59" s="365"/>
      <c r="U59" s="419"/>
      <c r="V59" s="363"/>
      <c r="W59" s="144"/>
      <c r="X59" s="142"/>
      <c r="Y59" s="124"/>
      <c r="Z59" s="125"/>
      <c r="AA59" s="126"/>
      <c r="AB59" s="143">
        <f t="shared" si="104"/>
        <v>0</v>
      </c>
      <c r="AC59" s="355"/>
      <c r="AD59" s="122"/>
      <c r="AE59" s="365"/>
      <c r="AF59" s="419"/>
      <c r="AG59" s="363"/>
      <c r="AH59" s="144"/>
      <c r="AI59" s="121"/>
      <c r="AJ59" s="124"/>
      <c r="AK59" s="125"/>
      <c r="AL59" s="126"/>
      <c r="AM59" s="127">
        <f t="shared" si="105"/>
        <v>0</v>
      </c>
      <c r="AN59" s="355"/>
      <c r="AO59" s="122"/>
      <c r="AP59" s="365"/>
      <c r="AQ59" s="419"/>
      <c r="AR59" s="363"/>
      <c r="AS59" s="144"/>
      <c r="AT59" s="121"/>
      <c r="AU59" s="124"/>
      <c r="AV59" s="125"/>
      <c r="AW59" s="126"/>
      <c r="AX59" s="114">
        <f t="shared" si="106"/>
        <v>0</v>
      </c>
      <c r="AY59" s="366"/>
      <c r="AZ59" s="74"/>
      <c r="BA59" s="367"/>
      <c r="BB59" s="450"/>
      <c r="BC59" s="363"/>
      <c r="BD59" s="144"/>
      <c r="BE59" s="121"/>
      <c r="BF59" s="124"/>
      <c r="BG59" s="125"/>
      <c r="BH59" s="126"/>
      <c r="BI59" s="114">
        <f t="shared" si="107"/>
        <v>0</v>
      </c>
      <c r="BJ59" s="366"/>
      <c r="BK59" s="74"/>
      <c r="BL59" s="367"/>
      <c r="BM59" s="450"/>
      <c r="BN59" s="363"/>
      <c r="BO59" s="144"/>
      <c r="BP59" s="121"/>
      <c r="BQ59" s="124"/>
      <c r="BR59" s="125"/>
      <c r="BS59" s="126"/>
      <c r="BT59" s="114">
        <f t="shared" si="108"/>
        <v>0</v>
      </c>
      <c r="BU59" s="366"/>
      <c r="BV59" s="74"/>
      <c r="BW59" s="367"/>
      <c r="BX59" s="450"/>
      <c r="BY59" s="363"/>
      <c r="BZ59" s="144"/>
      <c r="CA59" s="121"/>
      <c r="CB59" s="124"/>
      <c r="CC59" s="125"/>
      <c r="CD59" s="126"/>
      <c r="CE59" s="114">
        <f t="shared" si="109"/>
        <v>0</v>
      </c>
      <c r="CF59" s="366"/>
      <c r="CG59" s="74"/>
      <c r="CH59" s="367"/>
      <c r="CI59" s="450"/>
      <c r="CJ59" s="363"/>
      <c r="CK59" s="144"/>
      <c r="CL59" s="121"/>
      <c r="CM59" s="124"/>
      <c r="CN59" s="125"/>
      <c r="CO59" s="126"/>
      <c r="CP59" s="114">
        <f t="shared" si="110"/>
        <v>0</v>
      </c>
      <c r="CQ59" s="366"/>
      <c r="CR59" s="74"/>
      <c r="CS59" s="367"/>
      <c r="CT59" s="450"/>
      <c r="CU59" s="363"/>
      <c r="CV59" s="144"/>
      <c r="CW59" s="121"/>
      <c r="CX59" s="124"/>
      <c r="CY59" s="125"/>
      <c r="CZ59" s="126"/>
      <c r="DA59" s="114">
        <f t="shared" si="111"/>
        <v>0</v>
      </c>
      <c r="DB59" s="366"/>
      <c r="DC59" s="74"/>
      <c r="DD59" s="367"/>
      <c r="DE59" s="450"/>
      <c r="DF59" s="363"/>
      <c r="DG59" s="144"/>
      <c r="DH59" s="121"/>
      <c r="DI59" s="124"/>
      <c r="DJ59" s="125"/>
      <c r="DK59" s="126"/>
      <c r="DL59" s="114">
        <f t="shared" si="112"/>
        <v>0</v>
      </c>
      <c r="DM59" s="366"/>
      <c r="DN59" s="74"/>
      <c r="DO59" s="367"/>
      <c r="DP59" s="450"/>
      <c r="DQ59" s="363"/>
      <c r="DR59" s="144"/>
      <c r="DS59" s="121"/>
      <c r="DT59" s="124"/>
      <c r="DU59" s="125"/>
      <c r="DV59" s="126"/>
      <c r="DW59" s="114">
        <f t="shared" si="113"/>
        <v>0</v>
      </c>
      <c r="DX59" s="366"/>
      <c r="DY59" s="74"/>
      <c r="DZ59" s="367"/>
      <c r="EA59" s="450"/>
    </row>
    <row r="60" spans="1:132" x14ac:dyDescent="0.25">
      <c r="A60" s="144"/>
      <c r="B60" s="142"/>
      <c r="C60" s="124"/>
      <c r="D60" s="125"/>
      <c r="E60" s="126"/>
      <c r="F60" s="143">
        <f t="shared" si="23"/>
        <v>0</v>
      </c>
      <c r="G60" s="76"/>
      <c r="H60" s="75"/>
      <c r="I60" s="131"/>
      <c r="J60" s="139"/>
      <c r="K60" s="363"/>
      <c r="L60" s="144"/>
      <c r="M60" s="142"/>
      <c r="N60" s="124"/>
      <c r="O60" s="125"/>
      <c r="P60" s="126"/>
      <c r="Q60" s="143">
        <f t="shared" si="103"/>
        <v>0</v>
      </c>
      <c r="R60" s="355"/>
      <c r="S60" s="122"/>
      <c r="T60" s="365"/>
      <c r="U60" s="419"/>
      <c r="V60" s="363"/>
      <c r="W60" s="144"/>
      <c r="X60" s="142"/>
      <c r="Y60" s="124"/>
      <c r="Z60" s="125"/>
      <c r="AA60" s="126"/>
      <c r="AB60" s="143">
        <f t="shared" si="104"/>
        <v>0</v>
      </c>
      <c r="AC60" s="355"/>
      <c r="AD60" s="122"/>
      <c r="AE60" s="365"/>
      <c r="AF60" s="419"/>
      <c r="AG60" s="363"/>
      <c r="AH60" s="144"/>
      <c r="AI60" s="121"/>
      <c r="AJ60" s="124"/>
      <c r="AK60" s="125"/>
      <c r="AL60" s="126"/>
      <c r="AM60" s="127">
        <f t="shared" si="105"/>
        <v>0</v>
      </c>
      <c r="AN60" s="355"/>
      <c r="AO60" s="122"/>
      <c r="AP60" s="365"/>
      <c r="AQ60" s="419"/>
      <c r="AR60" s="363"/>
      <c r="AS60" s="144"/>
      <c r="AT60" s="121"/>
      <c r="AU60" s="124"/>
      <c r="AV60" s="125"/>
      <c r="AW60" s="126"/>
      <c r="AX60" s="114">
        <f t="shared" si="106"/>
        <v>0</v>
      </c>
      <c r="AY60" s="366"/>
      <c r="AZ60" s="74"/>
      <c r="BA60" s="367"/>
      <c r="BB60" s="450"/>
      <c r="BC60" s="363"/>
      <c r="BD60" s="144"/>
      <c r="BE60" s="121"/>
      <c r="BF60" s="124"/>
      <c r="BG60" s="125"/>
      <c r="BH60" s="126"/>
      <c r="BI60" s="114">
        <f t="shared" si="107"/>
        <v>0</v>
      </c>
      <c r="BJ60" s="366"/>
      <c r="BK60" s="74"/>
      <c r="BL60" s="367"/>
      <c r="BM60" s="450"/>
      <c r="BN60" s="363"/>
      <c r="BO60" s="144"/>
      <c r="BP60" s="121"/>
      <c r="BQ60" s="124"/>
      <c r="BR60" s="125"/>
      <c r="BS60" s="126"/>
      <c r="BT60" s="114">
        <f t="shared" si="108"/>
        <v>0</v>
      </c>
      <c r="BU60" s="366"/>
      <c r="BV60" s="74"/>
      <c r="BW60" s="367"/>
      <c r="BX60" s="450"/>
      <c r="BY60" s="363"/>
      <c r="BZ60" s="144"/>
      <c r="CA60" s="121"/>
      <c r="CB60" s="124"/>
      <c r="CC60" s="125"/>
      <c r="CD60" s="126"/>
      <c r="CE60" s="114">
        <f t="shared" si="109"/>
        <v>0</v>
      </c>
      <c r="CF60" s="366"/>
      <c r="CG60" s="74"/>
      <c r="CH60" s="367"/>
      <c r="CI60" s="450"/>
      <c r="CJ60" s="363"/>
      <c r="CK60" s="144"/>
      <c r="CL60" s="121"/>
      <c r="CM60" s="124"/>
      <c r="CN60" s="125"/>
      <c r="CO60" s="126"/>
      <c r="CP60" s="114">
        <f t="shared" si="110"/>
        <v>0</v>
      </c>
      <c r="CQ60" s="366"/>
      <c r="CR60" s="74"/>
      <c r="CS60" s="367"/>
      <c r="CT60" s="450"/>
      <c r="CU60" s="363"/>
      <c r="CV60" s="144"/>
      <c r="CW60" s="121"/>
      <c r="CX60" s="124"/>
      <c r="CY60" s="125"/>
      <c r="CZ60" s="126"/>
      <c r="DA60" s="114">
        <f t="shared" si="111"/>
        <v>0</v>
      </c>
      <c r="DB60" s="366"/>
      <c r="DC60" s="74"/>
      <c r="DD60" s="367"/>
      <c r="DE60" s="450"/>
      <c r="DF60" s="363"/>
      <c r="DG60" s="144"/>
      <c r="DH60" s="121"/>
      <c r="DI60" s="124"/>
      <c r="DJ60" s="125"/>
      <c r="DK60" s="126"/>
      <c r="DL60" s="114">
        <f t="shared" si="112"/>
        <v>0</v>
      </c>
      <c r="DM60" s="366"/>
      <c r="DN60" s="74"/>
      <c r="DO60" s="367"/>
      <c r="DP60" s="450"/>
      <c r="DQ60" s="363"/>
      <c r="DR60" s="144"/>
      <c r="DS60" s="121"/>
      <c r="DT60" s="124"/>
      <c r="DU60" s="125"/>
      <c r="DV60" s="126"/>
      <c r="DW60" s="114">
        <f t="shared" si="113"/>
        <v>0</v>
      </c>
      <c r="DX60" s="366"/>
      <c r="DY60" s="74"/>
      <c r="DZ60" s="367"/>
      <c r="EA60" s="450"/>
    </row>
    <row r="61" spans="1:132" ht="15.75" thickBot="1" x14ac:dyDescent="0.3">
      <c r="A61" s="388"/>
      <c r="B61" s="389"/>
      <c r="C61" s="390"/>
      <c r="D61" s="391"/>
      <c r="E61" s="392"/>
      <c r="F61" s="393">
        <f t="shared" si="23"/>
        <v>0</v>
      </c>
      <c r="G61" s="394"/>
      <c r="H61" s="395"/>
      <c r="I61" s="396"/>
      <c r="J61" s="397"/>
      <c r="K61" s="363"/>
      <c r="L61" s="388"/>
      <c r="M61" s="389"/>
      <c r="N61" s="390"/>
      <c r="O61" s="391"/>
      <c r="P61" s="392"/>
      <c r="Q61" s="393">
        <f t="shared" si="103"/>
        <v>0</v>
      </c>
      <c r="R61" s="140"/>
      <c r="S61" s="420"/>
      <c r="T61" s="424"/>
      <c r="U61" s="425"/>
      <c r="V61" s="363"/>
      <c r="W61" s="388"/>
      <c r="X61" s="389"/>
      <c r="Y61" s="390"/>
      <c r="Z61" s="391"/>
      <c r="AA61" s="392"/>
      <c r="AB61" s="393">
        <f t="shared" si="104"/>
        <v>0</v>
      </c>
      <c r="AC61" s="140"/>
      <c r="AD61" s="420"/>
      <c r="AE61" s="424"/>
      <c r="AF61" s="425"/>
      <c r="AG61" s="363"/>
      <c r="AH61" s="388"/>
      <c r="AI61" s="445"/>
      <c r="AJ61" s="390"/>
      <c r="AK61" s="391"/>
      <c r="AL61" s="392"/>
      <c r="AM61" s="446">
        <f t="shared" si="105"/>
        <v>0</v>
      </c>
      <c r="AN61" s="140"/>
      <c r="AO61" s="420"/>
      <c r="AP61" s="424"/>
      <c r="AQ61" s="425"/>
      <c r="AR61" s="363"/>
      <c r="AS61" s="388"/>
      <c r="AT61" s="445"/>
      <c r="AU61" s="390"/>
      <c r="AV61" s="391"/>
      <c r="AW61" s="392"/>
      <c r="AX61" s="460">
        <f t="shared" si="106"/>
        <v>0</v>
      </c>
      <c r="AY61" s="141"/>
      <c r="AZ61" s="461"/>
      <c r="BA61" s="462"/>
      <c r="BB61" s="463"/>
      <c r="BC61" s="363"/>
      <c r="BD61" s="388"/>
      <c r="BE61" s="445"/>
      <c r="BF61" s="390"/>
      <c r="BG61" s="391"/>
      <c r="BH61" s="392"/>
      <c r="BI61" s="460">
        <f t="shared" si="107"/>
        <v>0</v>
      </c>
      <c r="BJ61" s="141"/>
      <c r="BK61" s="461"/>
      <c r="BL61" s="462"/>
      <c r="BM61" s="463"/>
      <c r="BN61" s="363"/>
      <c r="BO61" s="388"/>
      <c r="BP61" s="445"/>
      <c r="BQ61" s="390"/>
      <c r="BR61" s="391"/>
      <c r="BS61" s="392"/>
      <c r="BT61" s="460">
        <f t="shared" si="108"/>
        <v>0</v>
      </c>
      <c r="BU61" s="141"/>
      <c r="BV61" s="461"/>
      <c r="BW61" s="462"/>
      <c r="BX61" s="463"/>
      <c r="BY61" s="363"/>
      <c r="BZ61" s="388"/>
      <c r="CA61" s="445"/>
      <c r="CB61" s="390"/>
      <c r="CC61" s="391"/>
      <c r="CD61" s="392"/>
      <c r="CE61" s="460">
        <f t="shared" si="109"/>
        <v>0</v>
      </c>
      <c r="CF61" s="141"/>
      <c r="CG61" s="461"/>
      <c r="CH61" s="462"/>
      <c r="CI61" s="463"/>
      <c r="CJ61" s="363"/>
      <c r="CK61" s="388"/>
      <c r="CL61" s="445"/>
      <c r="CM61" s="390"/>
      <c r="CN61" s="391"/>
      <c r="CO61" s="392"/>
      <c r="CP61" s="460">
        <f t="shared" si="110"/>
        <v>0</v>
      </c>
      <c r="CQ61" s="141"/>
      <c r="CR61" s="461"/>
      <c r="CS61" s="462"/>
      <c r="CT61" s="463"/>
      <c r="CU61" s="363"/>
      <c r="CV61" s="388"/>
      <c r="CW61" s="445"/>
      <c r="CX61" s="390"/>
      <c r="CY61" s="391"/>
      <c r="CZ61" s="392"/>
      <c r="DA61" s="460">
        <f t="shared" si="111"/>
        <v>0</v>
      </c>
      <c r="DB61" s="141"/>
      <c r="DC61" s="461"/>
      <c r="DD61" s="462"/>
      <c r="DE61" s="463"/>
      <c r="DF61" s="363"/>
      <c r="DG61" s="388"/>
      <c r="DH61" s="445"/>
      <c r="DI61" s="390"/>
      <c r="DJ61" s="391"/>
      <c r="DK61" s="392"/>
      <c r="DL61" s="460">
        <f t="shared" si="112"/>
        <v>0</v>
      </c>
      <c r="DM61" s="141"/>
      <c r="DN61" s="461"/>
      <c r="DO61" s="462"/>
      <c r="DP61" s="463"/>
      <c r="DQ61" s="363"/>
      <c r="DR61" s="388"/>
      <c r="DS61" s="445"/>
      <c r="DT61" s="390"/>
      <c r="DU61" s="391"/>
      <c r="DV61" s="392"/>
      <c r="DW61" s="460">
        <f t="shared" si="113"/>
        <v>0</v>
      </c>
      <c r="DX61" s="141"/>
      <c r="DY61" s="461"/>
      <c r="DZ61" s="462"/>
      <c r="EA61" s="463"/>
      <c r="EB61" s="45"/>
    </row>
    <row r="62" spans="1:132" x14ac:dyDescent="0.25">
      <c r="A62" s="378"/>
      <c r="B62" s="379"/>
      <c r="C62" s="380"/>
      <c r="D62" s="381"/>
      <c r="E62" s="382"/>
      <c r="F62" s="383">
        <f t="shared" ref="F62:F67" si="114">+D62*E62</f>
        <v>0</v>
      </c>
      <c r="G62" s="384">
        <f>+SUM(F62:F67)</f>
        <v>0</v>
      </c>
      <c r="H62" s="385">
        <v>1</v>
      </c>
      <c r="I62" s="386">
        <f>IF(H62=1,G62,0)</f>
        <v>0</v>
      </c>
      <c r="J62" s="387">
        <f>IF(H62=2,G62,0)</f>
        <v>0</v>
      </c>
      <c r="K62" s="363"/>
      <c r="L62" s="378"/>
      <c r="M62" s="379"/>
      <c r="N62" s="380"/>
      <c r="O62" s="381"/>
      <c r="P62" s="382"/>
      <c r="Q62" s="383">
        <f>+O62*P62</f>
        <v>0</v>
      </c>
      <c r="R62" s="384">
        <f>+SUM(Q62:Q67)</f>
        <v>0</v>
      </c>
      <c r="S62" s="385">
        <v>1</v>
      </c>
      <c r="T62" s="386">
        <f>IF(S62=1,R62,0)</f>
        <v>0</v>
      </c>
      <c r="U62" s="387">
        <f>IF(S62=2,R62,0)</f>
        <v>0</v>
      </c>
      <c r="V62" s="363"/>
      <c r="W62" s="378"/>
      <c r="X62" s="379"/>
      <c r="Y62" s="380"/>
      <c r="Z62" s="381"/>
      <c r="AA62" s="382"/>
      <c r="AB62" s="383">
        <f>+Z62*AA62</f>
        <v>0</v>
      </c>
      <c r="AC62" s="384">
        <f>+SUM(AB62:AB67)</f>
        <v>0</v>
      </c>
      <c r="AD62" s="385">
        <v>1</v>
      </c>
      <c r="AE62" s="386">
        <f>IF(AD62=1,AC62,0)</f>
        <v>0</v>
      </c>
      <c r="AF62" s="387">
        <f>IF(AD62=2,AC62,0)</f>
        <v>0</v>
      </c>
      <c r="AG62" s="363"/>
      <c r="AH62" s="378"/>
      <c r="AI62" s="441"/>
      <c r="AJ62" s="380"/>
      <c r="AK62" s="381"/>
      <c r="AL62" s="382"/>
      <c r="AM62" s="442">
        <f>+AK62*AL62</f>
        <v>0</v>
      </c>
      <c r="AN62" s="384">
        <f>+SUM(AM62:AM67)</f>
        <v>0</v>
      </c>
      <c r="AO62" s="385">
        <v>1</v>
      </c>
      <c r="AP62" s="443">
        <f>IF(AO62=1,AN62,0)</f>
        <v>0</v>
      </c>
      <c r="AQ62" s="444">
        <f>IF(AO62=2,AN62,0)</f>
        <v>0</v>
      </c>
      <c r="AR62" s="363"/>
      <c r="AS62" s="378"/>
      <c r="AT62" s="441"/>
      <c r="AU62" s="380"/>
      <c r="AV62" s="381"/>
      <c r="AW62" s="382"/>
      <c r="AX62" s="455">
        <f>+AV62*AW62</f>
        <v>0</v>
      </c>
      <c r="AY62" s="456">
        <f>+SUM(AX62:AX67)</f>
        <v>0</v>
      </c>
      <c r="AZ62" s="457">
        <v>1</v>
      </c>
      <c r="BA62" s="458">
        <f>IF(AZ62=1,AY62,0)</f>
        <v>0</v>
      </c>
      <c r="BB62" s="459">
        <f>IF(AZ62=2,AY62,0)</f>
        <v>0</v>
      </c>
      <c r="BC62" s="363"/>
      <c r="BD62" s="378"/>
      <c r="BE62" s="441"/>
      <c r="BF62" s="380"/>
      <c r="BG62" s="381"/>
      <c r="BH62" s="382"/>
      <c r="BI62" s="455">
        <f>+BG62*BH62</f>
        <v>0</v>
      </c>
      <c r="BJ62" s="456">
        <f>+SUM(BI62:BI67)</f>
        <v>0</v>
      </c>
      <c r="BK62" s="457">
        <v>1</v>
      </c>
      <c r="BL62" s="458">
        <f>IF(BK62=1,BJ62,0)</f>
        <v>0</v>
      </c>
      <c r="BM62" s="459">
        <f>IF(BK62=2,BJ62,0)</f>
        <v>0</v>
      </c>
      <c r="BN62" s="363"/>
      <c r="BO62" s="378"/>
      <c r="BP62" s="441"/>
      <c r="BQ62" s="380"/>
      <c r="BR62" s="381"/>
      <c r="BS62" s="382"/>
      <c r="BT62" s="455">
        <f>+BR62*BS62</f>
        <v>0</v>
      </c>
      <c r="BU62" s="456">
        <f>+SUM(BT62:BT67)</f>
        <v>0</v>
      </c>
      <c r="BV62" s="457">
        <v>1</v>
      </c>
      <c r="BW62" s="458">
        <f>IF(BV62=1,BU62,0)</f>
        <v>0</v>
      </c>
      <c r="BX62" s="459">
        <f>IF(BV62=2,BU62,0)</f>
        <v>0</v>
      </c>
      <c r="BY62" s="363"/>
      <c r="BZ62" s="378"/>
      <c r="CA62" s="441"/>
      <c r="CB62" s="380"/>
      <c r="CC62" s="381"/>
      <c r="CD62" s="382"/>
      <c r="CE62" s="455">
        <f>+CC62*CD62</f>
        <v>0</v>
      </c>
      <c r="CF62" s="456">
        <f>+SUM(CE62:CE67)</f>
        <v>0</v>
      </c>
      <c r="CG62" s="457">
        <v>1</v>
      </c>
      <c r="CH62" s="458">
        <f>IF(CG62=1,CF62,0)</f>
        <v>0</v>
      </c>
      <c r="CI62" s="459">
        <f>IF(CG62=2,CF62,0)</f>
        <v>0</v>
      </c>
      <c r="CJ62" s="363"/>
      <c r="CK62" s="378"/>
      <c r="CL62" s="441"/>
      <c r="CM62" s="380"/>
      <c r="CN62" s="381"/>
      <c r="CO62" s="382"/>
      <c r="CP62" s="455">
        <f>+CN62*CO62</f>
        <v>0</v>
      </c>
      <c r="CQ62" s="456">
        <f>+SUM(CP62:CP67)</f>
        <v>0</v>
      </c>
      <c r="CR62" s="457">
        <v>1</v>
      </c>
      <c r="CS62" s="458">
        <f>IF(CR62=1,CQ62,0)</f>
        <v>0</v>
      </c>
      <c r="CT62" s="459">
        <f>IF(CR62=2,CQ62,0)</f>
        <v>0</v>
      </c>
      <c r="CU62" s="363"/>
      <c r="CV62" s="378"/>
      <c r="CW62" s="441"/>
      <c r="CX62" s="380"/>
      <c r="CY62" s="381"/>
      <c r="CZ62" s="382"/>
      <c r="DA62" s="455">
        <f>+CY62*CZ62</f>
        <v>0</v>
      </c>
      <c r="DB62" s="456">
        <f>+SUM(DA62:DA67)</f>
        <v>0</v>
      </c>
      <c r="DC62" s="457">
        <v>1</v>
      </c>
      <c r="DD62" s="458">
        <f>IF(DC62=1,DB62,0)</f>
        <v>0</v>
      </c>
      <c r="DE62" s="459">
        <f>IF(DC62=2,DB62,0)</f>
        <v>0</v>
      </c>
      <c r="DF62" s="363"/>
      <c r="DG62" s="378"/>
      <c r="DH62" s="441"/>
      <c r="DI62" s="380"/>
      <c r="DJ62" s="381"/>
      <c r="DK62" s="382"/>
      <c r="DL62" s="455">
        <f>+DJ62*DK62</f>
        <v>0</v>
      </c>
      <c r="DM62" s="456">
        <f>+SUM(DL62:DL67)</f>
        <v>0</v>
      </c>
      <c r="DN62" s="457">
        <v>1</v>
      </c>
      <c r="DO62" s="458">
        <f>IF(DN62=1,DM62,0)</f>
        <v>0</v>
      </c>
      <c r="DP62" s="459">
        <f>IF(DN62=2,DM62,0)</f>
        <v>0</v>
      </c>
      <c r="DQ62" s="363"/>
      <c r="DR62" s="378"/>
      <c r="DS62" s="441"/>
      <c r="DT62" s="380"/>
      <c r="DU62" s="381"/>
      <c r="DV62" s="382"/>
      <c r="DW62" s="455">
        <f>+DU62*DV62</f>
        <v>0</v>
      </c>
      <c r="DX62" s="456">
        <f>+SUM(DW62:DW67)</f>
        <v>0</v>
      </c>
      <c r="DY62" s="457">
        <v>1</v>
      </c>
      <c r="DZ62" s="458">
        <f>IF(DY62=1,DX62,0)</f>
        <v>0</v>
      </c>
      <c r="EA62" s="459">
        <f>IF(DY62=2,DX62,0)</f>
        <v>0</v>
      </c>
    </row>
    <row r="63" spans="1:132" x14ac:dyDescent="0.25">
      <c r="A63" s="144"/>
      <c r="B63" s="142"/>
      <c r="C63" s="124"/>
      <c r="D63" s="125"/>
      <c r="E63" s="126"/>
      <c r="F63" s="143">
        <f t="shared" si="114"/>
        <v>0</v>
      </c>
      <c r="G63" s="76"/>
      <c r="H63" s="75"/>
      <c r="I63" s="131"/>
      <c r="J63" s="139"/>
      <c r="K63" s="363"/>
      <c r="L63" s="144"/>
      <c r="M63" s="142"/>
      <c r="N63" s="124"/>
      <c r="O63" s="125"/>
      <c r="P63" s="126"/>
      <c r="Q63" s="143">
        <f t="shared" ref="Q63:Q67" si="115">+O63*P63</f>
        <v>0</v>
      </c>
      <c r="R63" s="355"/>
      <c r="S63" s="122"/>
      <c r="T63" s="365"/>
      <c r="U63" s="419"/>
      <c r="V63" s="363"/>
      <c r="W63" s="144"/>
      <c r="X63" s="142"/>
      <c r="Y63" s="124"/>
      <c r="Z63" s="125"/>
      <c r="AA63" s="126"/>
      <c r="AB63" s="143">
        <f t="shared" ref="AB63:AB67" si="116">+Z63*AA63</f>
        <v>0</v>
      </c>
      <c r="AC63" s="355"/>
      <c r="AD63" s="122"/>
      <c r="AE63" s="365"/>
      <c r="AF63" s="419"/>
      <c r="AG63" s="363"/>
      <c r="AH63" s="144"/>
      <c r="AI63" s="121"/>
      <c r="AJ63" s="124"/>
      <c r="AK63" s="125"/>
      <c r="AL63" s="126"/>
      <c r="AM63" s="127">
        <f t="shared" ref="AM63:AM67" si="117">+AK63*AL63</f>
        <v>0</v>
      </c>
      <c r="AN63" s="355"/>
      <c r="AO63" s="122"/>
      <c r="AP63" s="365"/>
      <c r="AQ63" s="419"/>
      <c r="AR63" s="363"/>
      <c r="AS63" s="144"/>
      <c r="AT63" s="121"/>
      <c r="AU63" s="124"/>
      <c r="AV63" s="125"/>
      <c r="AW63" s="126"/>
      <c r="AX63" s="114">
        <f t="shared" ref="AX63:AX67" si="118">+AV63*AW63</f>
        <v>0</v>
      </c>
      <c r="AY63" s="366"/>
      <c r="AZ63" s="74"/>
      <c r="BA63" s="367"/>
      <c r="BB63" s="450"/>
      <c r="BC63" s="363"/>
      <c r="BD63" s="144"/>
      <c r="BE63" s="121"/>
      <c r="BF63" s="124"/>
      <c r="BG63" s="125"/>
      <c r="BH63" s="126"/>
      <c r="BI63" s="114">
        <f t="shared" ref="BI63:BI67" si="119">+BG63*BH63</f>
        <v>0</v>
      </c>
      <c r="BJ63" s="366"/>
      <c r="BK63" s="74"/>
      <c r="BL63" s="367"/>
      <c r="BM63" s="450"/>
      <c r="BN63" s="363"/>
      <c r="BO63" s="144"/>
      <c r="BP63" s="121"/>
      <c r="BQ63" s="124"/>
      <c r="BR63" s="125"/>
      <c r="BS63" s="126"/>
      <c r="BT63" s="114">
        <f t="shared" ref="BT63:BT67" si="120">+BR63*BS63</f>
        <v>0</v>
      </c>
      <c r="BU63" s="366"/>
      <c r="BV63" s="74"/>
      <c r="BW63" s="367"/>
      <c r="BX63" s="450"/>
      <c r="BY63" s="363"/>
      <c r="BZ63" s="144"/>
      <c r="CA63" s="121"/>
      <c r="CB63" s="124"/>
      <c r="CC63" s="125"/>
      <c r="CD63" s="126"/>
      <c r="CE63" s="114">
        <f t="shared" ref="CE63:CE67" si="121">+CC63*CD63</f>
        <v>0</v>
      </c>
      <c r="CF63" s="366"/>
      <c r="CG63" s="74"/>
      <c r="CH63" s="367"/>
      <c r="CI63" s="450"/>
      <c r="CJ63" s="363"/>
      <c r="CK63" s="144"/>
      <c r="CL63" s="121"/>
      <c r="CM63" s="124"/>
      <c r="CN63" s="125"/>
      <c r="CO63" s="126"/>
      <c r="CP63" s="114">
        <f t="shared" ref="CP63:CP67" si="122">+CN63*CO63</f>
        <v>0</v>
      </c>
      <c r="CQ63" s="366"/>
      <c r="CR63" s="74"/>
      <c r="CS63" s="367"/>
      <c r="CT63" s="450"/>
      <c r="CU63" s="363"/>
      <c r="CV63" s="144"/>
      <c r="CW63" s="121"/>
      <c r="CX63" s="124"/>
      <c r="CY63" s="125"/>
      <c r="CZ63" s="126"/>
      <c r="DA63" s="114">
        <f t="shared" ref="DA63:DA67" si="123">+CY63*CZ63</f>
        <v>0</v>
      </c>
      <c r="DB63" s="366"/>
      <c r="DC63" s="74"/>
      <c r="DD63" s="367"/>
      <c r="DE63" s="450"/>
      <c r="DF63" s="363"/>
      <c r="DG63" s="144"/>
      <c r="DH63" s="121"/>
      <c r="DI63" s="124"/>
      <c r="DJ63" s="125"/>
      <c r="DK63" s="126"/>
      <c r="DL63" s="114">
        <f t="shared" ref="DL63:DL67" si="124">+DJ63*DK63</f>
        <v>0</v>
      </c>
      <c r="DM63" s="366"/>
      <c r="DN63" s="74"/>
      <c r="DO63" s="367"/>
      <c r="DP63" s="450"/>
      <c r="DQ63" s="363"/>
      <c r="DR63" s="144"/>
      <c r="DS63" s="121"/>
      <c r="DT63" s="124"/>
      <c r="DU63" s="125"/>
      <c r="DV63" s="126"/>
      <c r="DW63" s="114">
        <f t="shared" ref="DW63:DW67" si="125">+DU63*DV63</f>
        <v>0</v>
      </c>
      <c r="DX63" s="366"/>
      <c r="DY63" s="74"/>
      <c r="DZ63" s="367"/>
      <c r="EA63" s="450"/>
    </row>
    <row r="64" spans="1:132" x14ac:dyDescent="0.25">
      <c r="A64" s="144"/>
      <c r="B64" s="142"/>
      <c r="C64" s="124"/>
      <c r="D64" s="125"/>
      <c r="E64" s="126"/>
      <c r="F64" s="143">
        <f t="shared" si="114"/>
        <v>0</v>
      </c>
      <c r="G64" s="76"/>
      <c r="H64" s="75"/>
      <c r="I64" s="131"/>
      <c r="J64" s="139"/>
      <c r="K64" s="363"/>
      <c r="L64" s="144"/>
      <c r="M64" s="142"/>
      <c r="N64" s="124"/>
      <c r="O64" s="125"/>
      <c r="P64" s="126"/>
      <c r="Q64" s="143">
        <f t="shared" si="115"/>
        <v>0</v>
      </c>
      <c r="R64" s="355"/>
      <c r="S64" s="122"/>
      <c r="T64" s="365"/>
      <c r="U64" s="419"/>
      <c r="V64" s="363"/>
      <c r="W64" s="144"/>
      <c r="X64" s="142"/>
      <c r="Y64" s="124"/>
      <c r="Z64" s="125"/>
      <c r="AA64" s="126"/>
      <c r="AB64" s="143">
        <f t="shared" si="116"/>
        <v>0</v>
      </c>
      <c r="AC64" s="355"/>
      <c r="AD64" s="122"/>
      <c r="AE64" s="365"/>
      <c r="AF64" s="419"/>
      <c r="AG64" s="363"/>
      <c r="AH64" s="144"/>
      <c r="AI64" s="121"/>
      <c r="AJ64" s="124"/>
      <c r="AK64" s="125"/>
      <c r="AL64" s="126"/>
      <c r="AM64" s="127">
        <f t="shared" si="117"/>
        <v>0</v>
      </c>
      <c r="AN64" s="355"/>
      <c r="AO64" s="122"/>
      <c r="AP64" s="365"/>
      <c r="AQ64" s="419"/>
      <c r="AR64" s="363"/>
      <c r="AS64" s="144"/>
      <c r="AT64" s="121"/>
      <c r="AU64" s="124"/>
      <c r="AV64" s="125"/>
      <c r="AW64" s="126"/>
      <c r="AX64" s="114">
        <f t="shared" si="118"/>
        <v>0</v>
      </c>
      <c r="AY64" s="366"/>
      <c r="AZ64" s="74"/>
      <c r="BA64" s="367"/>
      <c r="BB64" s="450"/>
      <c r="BC64" s="363"/>
      <c r="BD64" s="144"/>
      <c r="BE64" s="121"/>
      <c r="BF64" s="124"/>
      <c r="BG64" s="125"/>
      <c r="BH64" s="126"/>
      <c r="BI64" s="114">
        <f t="shared" si="119"/>
        <v>0</v>
      </c>
      <c r="BJ64" s="366"/>
      <c r="BK64" s="74"/>
      <c r="BL64" s="367"/>
      <c r="BM64" s="450"/>
      <c r="BN64" s="363"/>
      <c r="BO64" s="144"/>
      <c r="BP64" s="121"/>
      <c r="BQ64" s="124"/>
      <c r="BR64" s="125"/>
      <c r="BS64" s="126"/>
      <c r="BT64" s="114">
        <f t="shared" si="120"/>
        <v>0</v>
      </c>
      <c r="BU64" s="366"/>
      <c r="BV64" s="74"/>
      <c r="BW64" s="367"/>
      <c r="BX64" s="450"/>
      <c r="BY64" s="363"/>
      <c r="BZ64" s="144"/>
      <c r="CA64" s="121"/>
      <c r="CB64" s="124"/>
      <c r="CC64" s="125"/>
      <c r="CD64" s="126"/>
      <c r="CE64" s="114">
        <f t="shared" si="121"/>
        <v>0</v>
      </c>
      <c r="CF64" s="366"/>
      <c r="CG64" s="74"/>
      <c r="CH64" s="367"/>
      <c r="CI64" s="450"/>
      <c r="CJ64" s="363"/>
      <c r="CK64" s="144"/>
      <c r="CL64" s="121"/>
      <c r="CM64" s="124"/>
      <c r="CN64" s="125"/>
      <c r="CO64" s="126"/>
      <c r="CP64" s="114">
        <f t="shared" si="122"/>
        <v>0</v>
      </c>
      <c r="CQ64" s="366"/>
      <c r="CR64" s="74"/>
      <c r="CS64" s="367"/>
      <c r="CT64" s="450"/>
      <c r="CU64" s="363"/>
      <c r="CV64" s="144"/>
      <c r="CW64" s="121"/>
      <c r="CX64" s="124"/>
      <c r="CY64" s="125"/>
      <c r="CZ64" s="126"/>
      <c r="DA64" s="114">
        <f t="shared" si="123"/>
        <v>0</v>
      </c>
      <c r="DB64" s="366"/>
      <c r="DC64" s="74"/>
      <c r="DD64" s="367"/>
      <c r="DE64" s="450"/>
      <c r="DF64" s="363"/>
      <c r="DG64" s="144"/>
      <c r="DH64" s="121"/>
      <c r="DI64" s="124"/>
      <c r="DJ64" s="125"/>
      <c r="DK64" s="126"/>
      <c r="DL64" s="114">
        <f t="shared" si="124"/>
        <v>0</v>
      </c>
      <c r="DM64" s="366"/>
      <c r="DN64" s="74"/>
      <c r="DO64" s="367"/>
      <c r="DP64" s="450"/>
      <c r="DQ64" s="363"/>
      <c r="DR64" s="144"/>
      <c r="DS64" s="121"/>
      <c r="DT64" s="124"/>
      <c r="DU64" s="125"/>
      <c r="DV64" s="126"/>
      <c r="DW64" s="114">
        <f t="shared" si="125"/>
        <v>0</v>
      </c>
      <c r="DX64" s="366"/>
      <c r="DY64" s="74"/>
      <c r="DZ64" s="367"/>
      <c r="EA64" s="450"/>
    </row>
    <row r="65" spans="1:132" x14ac:dyDescent="0.25">
      <c r="A65" s="144"/>
      <c r="B65" s="142"/>
      <c r="C65" s="124"/>
      <c r="D65" s="125"/>
      <c r="E65" s="126"/>
      <c r="F65" s="143">
        <f t="shared" si="114"/>
        <v>0</v>
      </c>
      <c r="G65" s="76"/>
      <c r="H65" s="75"/>
      <c r="I65" s="131"/>
      <c r="J65" s="139"/>
      <c r="K65" s="363"/>
      <c r="L65" s="144"/>
      <c r="M65" s="142"/>
      <c r="N65" s="124"/>
      <c r="O65" s="125"/>
      <c r="P65" s="126"/>
      <c r="Q65" s="143">
        <f t="shared" si="115"/>
        <v>0</v>
      </c>
      <c r="R65" s="355"/>
      <c r="S65" s="122"/>
      <c r="T65" s="365"/>
      <c r="U65" s="419"/>
      <c r="V65" s="363"/>
      <c r="W65" s="144"/>
      <c r="X65" s="142"/>
      <c r="Y65" s="124"/>
      <c r="Z65" s="125"/>
      <c r="AA65" s="126"/>
      <c r="AB65" s="143">
        <f t="shared" si="116"/>
        <v>0</v>
      </c>
      <c r="AC65" s="355"/>
      <c r="AD65" s="122"/>
      <c r="AE65" s="365"/>
      <c r="AF65" s="419"/>
      <c r="AG65" s="363"/>
      <c r="AH65" s="144"/>
      <c r="AI65" s="121"/>
      <c r="AJ65" s="124"/>
      <c r="AK65" s="125"/>
      <c r="AL65" s="126"/>
      <c r="AM65" s="127">
        <f t="shared" si="117"/>
        <v>0</v>
      </c>
      <c r="AN65" s="355"/>
      <c r="AO65" s="122"/>
      <c r="AP65" s="365"/>
      <c r="AQ65" s="419"/>
      <c r="AR65" s="363"/>
      <c r="AS65" s="144"/>
      <c r="AT65" s="121"/>
      <c r="AU65" s="124"/>
      <c r="AV65" s="125"/>
      <c r="AW65" s="126"/>
      <c r="AX65" s="114">
        <f t="shared" si="118"/>
        <v>0</v>
      </c>
      <c r="AY65" s="366"/>
      <c r="AZ65" s="74"/>
      <c r="BA65" s="367"/>
      <c r="BB65" s="450"/>
      <c r="BC65" s="363"/>
      <c r="BD65" s="144"/>
      <c r="BE65" s="121"/>
      <c r="BF65" s="124"/>
      <c r="BG65" s="125"/>
      <c r="BH65" s="126"/>
      <c r="BI65" s="114">
        <f t="shared" si="119"/>
        <v>0</v>
      </c>
      <c r="BJ65" s="366"/>
      <c r="BK65" s="74"/>
      <c r="BL65" s="367"/>
      <c r="BM65" s="450"/>
      <c r="BN65" s="363"/>
      <c r="BO65" s="144"/>
      <c r="BP65" s="121"/>
      <c r="BQ65" s="124"/>
      <c r="BR65" s="125"/>
      <c r="BS65" s="126"/>
      <c r="BT65" s="114">
        <f t="shared" si="120"/>
        <v>0</v>
      </c>
      <c r="BU65" s="366"/>
      <c r="BV65" s="74"/>
      <c r="BW65" s="367"/>
      <c r="BX65" s="450"/>
      <c r="BY65" s="363"/>
      <c r="BZ65" s="144"/>
      <c r="CA65" s="121"/>
      <c r="CB65" s="124"/>
      <c r="CC65" s="125"/>
      <c r="CD65" s="126"/>
      <c r="CE65" s="114">
        <f t="shared" si="121"/>
        <v>0</v>
      </c>
      <c r="CF65" s="366"/>
      <c r="CG65" s="74"/>
      <c r="CH65" s="367"/>
      <c r="CI65" s="450"/>
      <c r="CJ65" s="363"/>
      <c r="CK65" s="144"/>
      <c r="CL65" s="121"/>
      <c r="CM65" s="124"/>
      <c r="CN65" s="125"/>
      <c r="CO65" s="126"/>
      <c r="CP65" s="114">
        <f t="shared" si="122"/>
        <v>0</v>
      </c>
      <c r="CQ65" s="366"/>
      <c r="CR65" s="74"/>
      <c r="CS65" s="367"/>
      <c r="CT65" s="450"/>
      <c r="CU65" s="363"/>
      <c r="CV65" s="144"/>
      <c r="CW65" s="121"/>
      <c r="CX65" s="124"/>
      <c r="CY65" s="125"/>
      <c r="CZ65" s="126"/>
      <c r="DA65" s="114">
        <f t="shared" si="123"/>
        <v>0</v>
      </c>
      <c r="DB65" s="366"/>
      <c r="DC65" s="74"/>
      <c r="DD65" s="367"/>
      <c r="DE65" s="450"/>
      <c r="DF65" s="363"/>
      <c r="DG65" s="144"/>
      <c r="DH65" s="121"/>
      <c r="DI65" s="124"/>
      <c r="DJ65" s="125"/>
      <c r="DK65" s="126"/>
      <c r="DL65" s="114">
        <f t="shared" si="124"/>
        <v>0</v>
      </c>
      <c r="DM65" s="366"/>
      <c r="DN65" s="74"/>
      <c r="DO65" s="367"/>
      <c r="DP65" s="450"/>
      <c r="DQ65" s="363"/>
      <c r="DR65" s="144"/>
      <c r="DS65" s="121"/>
      <c r="DT65" s="124"/>
      <c r="DU65" s="125"/>
      <c r="DV65" s="126"/>
      <c r="DW65" s="114">
        <f t="shared" si="125"/>
        <v>0</v>
      </c>
      <c r="DX65" s="366"/>
      <c r="DY65" s="74"/>
      <c r="DZ65" s="367"/>
      <c r="EA65" s="450"/>
    </row>
    <row r="66" spans="1:132" x14ac:dyDescent="0.25">
      <c r="A66" s="144"/>
      <c r="B66" s="142"/>
      <c r="C66" s="124"/>
      <c r="D66" s="125"/>
      <c r="E66" s="126"/>
      <c r="F66" s="143">
        <f t="shared" si="114"/>
        <v>0</v>
      </c>
      <c r="G66" s="76"/>
      <c r="H66" s="75"/>
      <c r="I66" s="131"/>
      <c r="J66" s="139"/>
      <c r="K66" s="363"/>
      <c r="L66" s="144"/>
      <c r="M66" s="142"/>
      <c r="N66" s="124"/>
      <c r="O66" s="125"/>
      <c r="P66" s="126"/>
      <c r="Q66" s="143">
        <f t="shared" si="115"/>
        <v>0</v>
      </c>
      <c r="R66" s="355"/>
      <c r="S66" s="122"/>
      <c r="T66" s="365"/>
      <c r="U66" s="419"/>
      <c r="V66" s="363"/>
      <c r="W66" s="144"/>
      <c r="X66" s="142"/>
      <c r="Y66" s="124"/>
      <c r="Z66" s="125"/>
      <c r="AA66" s="126"/>
      <c r="AB66" s="143">
        <f t="shared" si="116"/>
        <v>0</v>
      </c>
      <c r="AC66" s="355"/>
      <c r="AD66" s="122"/>
      <c r="AE66" s="365"/>
      <c r="AF66" s="419"/>
      <c r="AG66" s="363"/>
      <c r="AH66" s="144"/>
      <c r="AI66" s="121"/>
      <c r="AJ66" s="124"/>
      <c r="AK66" s="125"/>
      <c r="AL66" s="126"/>
      <c r="AM66" s="127">
        <f t="shared" si="117"/>
        <v>0</v>
      </c>
      <c r="AN66" s="355"/>
      <c r="AO66" s="122"/>
      <c r="AP66" s="365"/>
      <c r="AQ66" s="419"/>
      <c r="AR66" s="363"/>
      <c r="AS66" s="144"/>
      <c r="AT66" s="121"/>
      <c r="AU66" s="124"/>
      <c r="AV66" s="125"/>
      <c r="AW66" s="126"/>
      <c r="AX66" s="114">
        <f t="shared" si="118"/>
        <v>0</v>
      </c>
      <c r="AY66" s="366"/>
      <c r="AZ66" s="74"/>
      <c r="BA66" s="367"/>
      <c r="BB66" s="450"/>
      <c r="BC66" s="363"/>
      <c r="BD66" s="144"/>
      <c r="BE66" s="121"/>
      <c r="BF66" s="124"/>
      <c r="BG66" s="125"/>
      <c r="BH66" s="126"/>
      <c r="BI66" s="114">
        <f t="shared" si="119"/>
        <v>0</v>
      </c>
      <c r="BJ66" s="366"/>
      <c r="BK66" s="74"/>
      <c r="BL66" s="367"/>
      <c r="BM66" s="450"/>
      <c r="BN66" s="363"/>
      <c r="BO66" s="144"/>
      <c r="BP66" s="121"/>
      <c r="BQ66" s="124"/>
      <c r="BR66" s="125"/>
      <c r="BS66" s="126"/>
      <c r="BT66" s="114">
        <f t="shared" si="120"/>
        <v>0</v>
      </c>
      <c r="BU66" s="366"/>
      <c r="BV66" s="74"/>
      <c r="BW66" s="367"/>
      <c r="BX66" s="450"/>
      <c r="BY66" s="363"/>
      <c r="BZ66" s="144"/>
      <c r="CA66" s="121"/>
      <c r="CB66" s="124"/>
      <c r="CC66" s="125"/>
      <c r="CD66" s="126"/>
      <c r="CE66" s="114">
        <f t="shared" si="121"/>
        <v>0</v>
      </c>
      <c r="CF66" s="366"/>
      <c r="CG66" s="74"/>
      <c r="CH66" s="367"/>
      <c r="CI66" s="450"/>
      <c r="CJ66" s="363"/>
      <c r="CK66" s="144"/>
      <c r="CL66" s="121"/>
      <c r="CM66" s="124"/>
      <c r="CN66" s="125"/>
      <c r="CO66" s="126"/>
      <c r="CP66" s="114">
        <f t="shared" si="122"/>
        <v>0</v>
      </c>
      <c r="CQ66" s="366"/>
      <c r="CR66" s="74"/>
      <c r="CS66" s="367"/>
      <c r="CT66" s="450"/>
      <c r="CU66" s="363"/>
      <c r="CV66" s="144"/>
      <c r="CW66" s="121"/>
      <c r="CX66" s="124"/>
      <c r="CY66" s="125"/>
      <c r="CZ66" s="126"/>
      <c r="DA66" s="114">
        <f t="shared" si="123"/>
        <v>0</v>
      </c>
      <c r="DB66" s="366"/>
      <c r="DC66" s="74"/>
      <c r="DD66" s="367"/>
      <c r="DE66" s="450"/>
      <c r="DF66" s="363"/>
      <c r="DG66" s="144"/>
      <c r="DH66" s="121"/>
      <c r="DI66" s="124"/>
      <c r="DJ66" s="125"/>
      <c r="DK66" s="126"/>
      <c r="DL66" s="114">
        <f t="shared" si="124"/>
        <v>0</v>
      </c>
      <c r="DM66" s="366"/>
      <c r="DN66" s="74"/>
      <c r="DO66" s="367"/>
      <c r="DP66" s="450"/>
      <c r="DQ66" s="363"/>
      <c r="DR66" s="144"/>
      <c r="DS66" s="121"/>
      <c r="DT66" s="124"/>
      <c r="DU66" s="125"/>
      <c r="DV66" s="126"/>
      <c r="DW66" s="114">
        <f t="shared" si="125"/>
        <v>0</v>
      </c>
      <c r="DX66" s="366"/>
      <c r="DY66" s="74"/>
      <c r="DZ66" s="367"/>
      <c r="EA66" s="450"/>
    </row>
    <row r="67" spans="1:132" ht="15.75" thickBot="1" x14ac:dyDescent="0.3">
      <c r="A67" s="388"/>
      <c r="B67" s="389"/>
      <c r="C67" s="390"/>
      <c r="D67" s="391"/>
      <c r="E67" s="392"/>
      <c r="F67" s="393">
        <f t="shared" si="114"/>
        <v>0</v>
      </c>
      <c r="G67" s="394"/>
      <c r="H67" s="395"/>
      <c r="I67" s="396"/>
      <c r="J67" s="397"/>
      <c r="K67" s="363"/>
      <c r="L67" s="388"/>
      <c r="M67" s="389"/>
      <c r="N67" s="390"/>
      <c r="O67" s="391"/>
      <c r="P67" s="392"/>
      <c r="Q67" s="393">
        <f t="shared" si="115"/>
        <v>0</v>
      </c>
      <c r="R67" s="140"/>
      <c r="S67" s="420"/>
      <c r="T67" s="424"/>
      <c r="U67" s="425"/>
      <c r="V67" s="363"/>
      <c r="W67" s="388"/>
      <c r="X67" s="389"/>
      <c r="Y67" s="390"/>
      <c r="Z67" s="391"/>
      <c r="AA67" s="392"/>
      <c r="AB67" s="393">
        <f t="shared" si="116"/>
        <v>0</v>
      </c>
      <c r="AC67" s="140"/>
      <c r="AD67" s="420"/>
      <c r="AE67" s="424"/>
      <c r="AF67" s="425"/>
      <c r="AG67" s="363"/>
      <c r="AH67" s="388"/>
      <c r="AI67" s="445"/>
      <c r="AJ67" s="390"/>
      <c r="AK67" s="391"/>
      <c r="AL67" s="392"/>
      <c r="AM67" s="446">
        <f t="shared" si="117"/>
        <v>0</v>
      </c>
      <c r="AN67" s="140"/>
      <c r="AO67" s="420"/>
      <c r="AP67" s="424"/>
      <c r="AQ67" s="425"/>
      <c r="AR67" s="363"/>
      <c r="AS67" s="388"/>
      <c r="AT67" s="445"/>
      <c r="AU67" s="390"/>
      <c r="AV67" s="391"/>
      <c r="AW67" s="392"/>
      <c r="AX67" s="460">
        <f t="shared" si="118"/>
        <v>0</v>
      </c>
      <c r="AY67" s="141"/>
      <c r="AZ67" s="461"/>
      <c r="BA67" s="462"/>
      <c r="BB67" s="463"/>
      <c r="BC67" s="363"/>
      <c r="BD67" s="388"/>
      <c r="BE67" s="445"/>
      <c r="BF67" s="390"/>
      <c r="BG67" s="391"/>
      <c r="BH67" s="392"/>
      <c r="BI67" s="460">
        <f t="shared" si="119"/>
        <v>0</v>
      </c>
      <c r="BJ67" s="141"/>
      <c r="BK67" s="461"/>
      <c r="BL67" s="462"/>
      <c r="BM67" s="463"/>
      <c r="BN67" s="363"/>
      <c r="BO67" s="388"/>
      <c r="BP67" s="445"/>
      <c r="BQ67" s="390"/>
      <c r="BR67" s="391"/>
      <c r="BS67" s="392"/>
      <c r="BT67" s="460">
        <f t="shared" si="120"/>
        <v>0</v>
      </c>
      <c r="BU67" s="141"/>
      <c r="BV67" s="461"/>
      <c r="BW67" s="462"/>
      <c r="BX67" s="463"/>
      <c r="BY67" s="363"/>
      <c r="BZ67" s="388"/>
      <c r="CA67" s="445"/>
      <c r="CB67" s="390"/>
      <c r="CC67" s="391"/>
      <c r="CD67" s="392"/>
      <c r="CE67" s="460">
        <f t="shared" si="121"/>
        <v>0</v>
      </c>
      <c r="CF67" s="141"/>
      <c r="CG67" s="461"/>
      <c r="CH67" s="462"/>
      <c r="CI67" s="463"/>
      <c r="CJ67" s="363"/>
      <c r="CK67" s="388"/>
      <c r="CL67" s="445"/>
      <c r="CM67" s="390"/>
      <c r="CN67" s="391"/>
      <c r="CO67" s="392"/>
      <c r="CP67" s="460">
        <f t="shared" si="122"/>
        <v>0</v>
      </c>
      <c r="CQ67" s="141"/>
      <c r="CR67" s="461"/>
      <c r="CS67" s="462"/>
      <c r="CT67" s="463"/>
      <c r="CU67" s="363"/>
      <c r="CV67" s="388"/>
      <c r="CW67" s="445"/>
      <c r="CX67" s="390"/>
      <c r="CY67" s="391"/>
      <c r="CZ67" s="392"/>
      <c r="DA67" s="460">
        <f t="shared" si="123"/>
        <v>0</v>
      </c>
      <c r="DB67" s="141"/>
      <c r="DC67" s="461"/>
      <c r="DD67" s="462"/>
      <c r="DE67" s="463"/>
      <c r="DF67" s="363"/>
      <c r="DG67" s="388"/>
      <c r="DH67" s="445"/>
      <c r="DI67" s="390"/>
      <c r="DJ67" s="391"/>
      <c r="DK67" s="392"/>
      <c r="DL67" s="460">
        <f t="shared" si="124"/>
        <v>0</v>
      </c>
      <c r="DM67" s="141"/>
      <c r="DN67" s="461"/>
      <c r="DO67" s="462"/>
      <c r="DP67" s="463"/>
      <c r="DQ67" s="363"/>
      <c r="DR67" s="388"/>
      <c r="DS67" s="445"/>
      <c r="DT67" s="390"/>
      <c r="DU67" s="391"/>
      <c r="DV67" s="392"/>
      <c r="DW67" s="460">
        <f t="shared" si="125"/>
        <v>0</v>
      </c>
      <c r="DX67" s="141"/>
      <c r="DY67" s="461"/>
      <c r="DZ67" s="462"/>
      <c r="EA67" s="463"/>
      <c r="EB67" s="45" t="s">
        <v>101</v>
      </c>
    </row>
    <row r="68" spans="1:132" s="135" customFormat="1" ht="21" customHeight="1" thickBot="1" x14ac:dyDescent="0.3">
      <c r="A68" s="404" t="s">
        <v>48</v>
      </c>
      <c r="B68" s="405"/>
      <c r="C68" s="406"/>
      <c r="D68" s="407"/>
      <c r="E68" s="405"/>
      <c r="F68" s="408"/>
      <c r="G68" s="409">
        <f>SUM(G3:G67)</f>
        <v>0</v>
      </c>
      <c r="H68" s="410"/>
      <c r="I68" s="411">
        <f>SUM(I3:I67)</f>
        <v>0</v>
      </c>
      <c r="J68" s="412">
        <f>SUM(J3:J67)</f>
        <v>0</v>
      </c>
      <c r="K68" s="363"/>
      <c r="L68" s="430" t="s">
        <v>85</v>
      </c>
      <c r="M68" s="431"/>
      <c r="N68" s="432"/>
      <c r="O68" s="433"/>
      <c r="P68" s="431"/>
      <c r="Q68" s="431"/>
      <c r="R68" s="434">
        <f>SUM(R3:R67)</f>
        <v>0</v>
      </c>
      <c r="S68" s="431"/>
      <c r="T68" s="435">
        <f>SUM(T3:T67)</f>
        <v>0</v>
      </c>
      <c r="U68" s="435">
        <f>SUM(U3:U67)</f>
        <v>0</v>
      </c>
      <c r="V68" s="363"/>
      <c r="W68" s="436" t="s">
        <v>87</v>
      </c>
      <c r="X68" s="431"/>
      <c r="Y68" s="432"/>
      <c r="Z68" s="433"/>
      <c r="AA68" s="431"/>
      <c r="AB68" s="431"/>
      <c r="AC68" s="434">
        <f>SUM(AC3:AC67)</f>
        <v>0</v>
      </c>
      <c r="AD68" s="431"/>
      <c r="AE68" s="435">
        <f>SUM(AE3:AE67)</f>
        <v>0</v>
      </c>
      <c r="AF68" s="435">
        <f>SUM(AF3:AF67)</f>
        <v>0</v>
      </c>
      <c r="AG68" s="363"/>
      <c r="AH68" s="449" t="s">
        <v>88</v>
      </c>
      <c r="AI68" s="431"/>
      <c r="AJ68" s="432"/>
      <c r="AK68" s="433"/>
      <c r="AL68" s="431"/>
      <c r="AM68" s="431"/>
      <c r="AN68" s="434">
        <f>SUM(AN3:AN67)</f>
        <v>0</v>
      </c>
      <c r="AO68" s="431"/>
      <c r="AP68" s="435">
        <f>SUM(AP3:AP67)</f>
        <v>0</v>
      </c>
      <c r="AQ68" s="435">
        <f>SUM(AQ3:AQ67)</f>
        <v>0</v>
      </c>
      <c r="AR68" s="363"/>
      <c r="AS68" s="449" t="s">
        <v>89</v>
      </c>
      <c r="AT68" s="431"/>
      <c r="AU68" s="432"/>
      <c r="AV68" s="433"/>
      <c r="AW68" s="431"/>
      <c r="AX68" s="469"/>
      <c r="AY68" s="470">
        <f>SUM(AY3:AY67)</f>
        <v>0</v>
      </c>
      <c r="AZ68" s="469"/>
      <c r="BA68" s="471">
        <f>SUM(BA3:BA67)</f>
        <v>0</v>
      </c>
      <c r="BB68" s="471">
        <f>SUM(BB3:BB67)</f>
        <v>0</v>
      </c>
      <c r="BC68" s="363"/>
      <c r="BD68" s="449" t="s">
        <v>90</v>
      </c>
      <c r="BE68" s="431"/>
      <c r="BF68" s="432"/>
      <c r="BG68" s="433"/>
      <c r="BH68" s="431"/>
      <c r="BI68" s="469"/>
      <c r="BJ68" s="470">
        <f>SUM(BJ3:BJ67)</f>
        <v>0</v>
      </c>
      <c r="BK68" s="469"/>
      <c r="BL68" s="471">
        <f>SUM(BL3:BL67)</f>
        <v>0</v>
      </c>
      <c r="BM68" s="471">
        <f>SUM(BM3:BM67)</f>
        <v>0</v>
      </c>
      <c r="BN68" s="363"/>
      <c r="BO68" s="449" t="s">
        <v>86</v>
      </c>
      <c r="BP68" s="431"/>
      <c r="BQ68" s="432"/>
      <c r="BR68" s="433"/>
      <c r="BS68" s="431"/>
      <c r="BT68" s="469"/>
      <c r="BU68" s="470">
        <f>SUM(BU3:BU67)</f>
        <v>0</v>
      </c>
      <c r="BV68" s="469"/>
      <c r="BW68" s="471">
        <f>SUM(BW3:BW67)</f>
        <v>0</v>
      </c>
      <c r="BX68" s="471">
        <f>SUM(BX3:BX67)</f>
        <v>0</v>
      </c>
      <c r="BY68" s="363"/>
      <c r="BZ68" s="436" t="s">
        <v>91</v>
      </c>
      <c r="CA68" s="431"/>
      <c r="CB68" s="432"/>
      <c r="CC68" s="433"/>
      <c r="CD68" s="431"/>
      <c r="CE68" s="469"/>
      <c r="CF68" s="470">
        <f>SUM(CF3:CF67)</f>
        <v>0</v>
      </c>
      <c r="CG68" s="469"/>
      <c r="CH68" s="471">
        <f>SUM(CH3:CH67)</f>
        <v>0</v>
      </c>
      <c r="CI68" s="471">
        <f>SUM(CI3:CI67)</f>
        <v>0</v>
      </c>
      <c r="CJ68" s="363"/>
      <c r="CK68" s="436" t="s">
        <v>92</v>
      </c>
      <c r="CL68" s="431"/>
      <c r="CM68" s="432"/>
      <c r="CN68" s="433"/>
      <c r="CO68" s="431"/>
      <c r="CP68" s="469"/>
      <c r="CQ68" s="470">
        <f>SUM(CQ3:CQ67)</f>
        <v>0</v>
      </c>
      <c r="CR68" s="469"/>
      <c r="CS68" s="471">
        <f>SUM(CS3:CS67)</f>
        <v>0</v>
      </c>
      <c r="CT68" s="471">
        <f>SUM(CT3:CT67)</f>
        <v>0</v>
      </c>
      <c r="CU68" s="363"/>
      <c r="CV68" s="436" t="s">
        <v>93</v>
      </c>
      <c r="CW68" s="431"/>
      <c r="CX68" s="432"/>
      <c r="CY68" s="433"/>
      <c r="CZ68" s="431"/>
      <c r="DA68" s="469"/>
      <c r="DB68" s="470">
        <f>SUM(DB3:DB67)</f>
        <v>0</v>
      </c>
      <c r="DC68" s="469"/>
      <c r="DD68" s="471">
        <f>SUM(DD3:DD67)</f>
        <v>0</v>
      </c>
      <c r="DE68" s="471">
        <f>SUM(DE3:DE67)</f>
        <v>0</v>
      </c>
      <c r="DF68" s="363"/>
      <c r="DG68" s="436" t="s">
        <v>94</v>
      </c>
      <c r="DH68" s="431"/>
      <c r="DI68" s="432"/>
      <c r="DJ68" s="433"/>
      <c r="DK68" s="431"/>
      <c r="DL68" s="469"/>
      <c r="DM68" s="470">
        <f>SUM(DM3:DM67)</f>
        <v>0</v>
      </c>
      <c r="DN68" s="469"/>
      <c r="DO68" s="471">
        <f>SUM(DO3:DO67)</f>
        <v>0</v>
      </c>
      <c r="DP68" s="471">
        <f>SUM(DP3:DP67)</f>
        <v>0</v>
      </c>
      <c r="DQ68" s="363"/>
      <c r="DR68" s="449" t="s">
        <v>95</v>
      </c>
      <c r="DS68" s="431"/>
      <c r="DT68" s="432"/>
      <c r="DU68" s="433"/>
      <c r="DV68" s="431"/>
      <c r="DW68" s="469"/>
      <c r="DX68" s="470">
        <f>SUM(DX3:DX67)</f>
        <v>0</v>
      </c>
      <c r="DY68" s="469"/>
      <c r="DZ68" s="471">
        <f>SUM(DZ3:DZ67)</f>
        <v>0</v>
      </c>
      <c r="EA68" s="472">
        <f>SUM(EA3:EA67)</f>
        <v>0</v>
      </c>
      <c r="EB68" s="368">
        <f>+SUM(G68,R68,AC68,AN68,AY68,BJ68,BU68,CF68,CQ68,DB68,DM68,DX68)</f>
        <v>0</v>
      </c>
    </row>
    <row r="69" spans="1:132" s="135" customFormat="1" x14ac:dyDescent="0.25">
      <c r="D69" s="51"/>
      <c r="E69" s="51"/>
      <c r="F69" s="51"/>
      <c r="G69" s="51"/>
      <c r="H69" s="51"/>
      <c r="I69" s="51"/>
      <c r="J69" s="51"/>
      <c r="K69" s="76"/>
      <c r="V69" s="76"/>
      <c r="AG69" s="76"/>
      <c r="AR69" s="76"/>
      <c r="AX69" s="51"/>
      <c r="AY69" s="51"/>
      <c r="AZ69" s="51"/>
      <c r="BA69" s="51"/>
      <c r="BB69" s="51"/>
      <c r="BC69" s="76"/>
      <c r="BN69" s="76"/>
      <c r="BY69" s="76"/>
      <c r="CJ69" s="76"/>
      <c r="CU69" s="76"/>
      <c r="DF69" s="76"/>
      <c r="DQ69" s="76"/>
    </row>
    <row r="70" spans="1:132" s="135" customFormat="1" x14ac:dyDescent="0.25">
      <c r="D70" s="51"/>
      <c r="E70" s="51"/>
      <c r="F70" s="51"/>
      <c r="G70" s="51"/>
      <c r="H70" s="51"/>
      <c r="I70" s="51"/>
      <c r="J70" s="51"/>
      <c r="K70" s="51"/>
      <c r="V70" s="51"/>
      <c r="AG70" s="51"/>
      <c r="AR70" s="51"/>
      <c r="AV70" s="123"/>
      <c r="AW70" s="123"/>
      <c r="AX70" s="51"/>
      <c r="AY70" s="51"/>
      <c r="AZ70" s="51"/>
      <c r="BA70" s="51"/>
      <c r="BB70" s="51"/>
      <c r="BC70" s="51"/>
      <c r="BN70" s="51"/>
      <c r="BY70" s="51"/>
      <c r="CJ70" s="51"/>
      <c r="CU70" s="51"/>
      <c r="DF70" s="51"/>
      <c r="DQ70" s="51"/>
    </row>
    <row r="71" spans="1:132" s="135" customFormat="1" x14ac:dyDescent="0.25">
      <c r="D71" s="51"/>
      <c r="E71" s="51"/>
      <c r="F71" s="51"/>
      <c r="G71" s="51"/>
      <c r="H71" s="51"/>
      <c r="I71" s="51"/>
      <c r="J71" s="51"/>
      <c r="K71" s="51"/>
      <c r="V71" s="51"/>
      <c r="AG71" s="51"/>
      <c r="AR71" s="51"/>
      <c r="AV71" s="123"/>
      <c r="AW71" s="123"/>
      <c r="AX71" s="51"/>
      <c r="AY71" s="51"/>
      <c r="AZ71" s="51"/>
      <c r="BA71" s="51"/>
      <c r="BB71" s="51"/>
      <c r="BC71" s="51"/>
      <c r="BN71" s="51"/>
      <c r="BY71" s="51"/>
      <c r="CJ71" s="51"/>
      <c r="CN71" s="123"/>
      <c r="CO71" s="123"/>
      <c r="CU71" s="51"/>
      <c r="DF71" s="51"/>
      <c r="DQ71" s="51"/>
    </row>
    <row r="72" spans="1:132" x14ac:dyDescent="0.25">
      <c r="K72" s="51"/>
      <c r="V72" s="51"/>
      <c r="AG72" s="51"/>
      <c r="AR72" s="51"/>
      <c r="BC72" s="51"/>
      <c r="BN72" s="51"/>
      <c r="BY72" s="51"/>
      <c r="CJ72" s="51"/>
      <c r="CU72" s="51"/>
      <c r="DF72" s="51"/>
      <c r="DQ72" s="51"/>
    </row>
  </sheetData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DE6C-A949-44FB-BC96-61C8CBEEE3D9}">
  <sheetPr>
    <pageSetUpPr fitToPage="1"/>
  </sheetPr>
  <dimension ref="A1:CU18"/>
  <sheetViews>
    <sheetView zoomScale="77" zoomScaleNormal="77" workbookViewId="0"/>
  </sheetViews>
  <sheetFormatPr baseColWidth="10" defaultRowHeight="15" x14ac:dyDescent="0.25"/>
  <cols>
    <col min="1" max="1" width="11.42578125" style="254"/>
    <col min="2" max="2" width="11.7109375" customWidth="1"/>
    <col min="3" max="3" width="14.140625" customWidth="1"/>
    <col min="4" max="4" width="21.42578125" customWidth="1"/>
    <col min="5" max="5" width="10.140625" style="259" customWidth="1"/>
    <col min="6" max="6" width="13.42578125" style="262" customWidth="1"/>
    <col min="7" max="8" width="10.7109375" style="55" customWidth="1"/>
    <col min="9" max="9" width="11.42578125" style="254"/>
    <col min="10" max="10" width="11.7109375" customWidth="1"/>
    <col min="11" max="11" width="14.140625" customWidth="1"/>
    <col min="12" max="12" width="21.42578125" customWidth="1"/>
    <col min="13" max="13" width="10.140625" customWidth="1"/>
    <col min="14" max="14" width="13.42578125" style="262" customWidth="1"/>
    <col min="15" max="16" width="10.7109375" customWidth="1"/>
    <col min="18" max="18" width="11.7109375" customWidth="1"/>
    <col min="19" max="19" width="14.140625" customWidth="1"/>
    <col min="20" max="20" width="21.42578125" customWidth="1"/>
    <col min="21" max="21" width="10.140625" customWidth="1"/>
    <col min="22" max="22" width="13.42578125" style="262" customWidth="1"/>
    <col min="23" max="24" width="10.7109375" customWidth="1"/>
    <col min="26" max="26" width="11.7109375" customWidth="1"/>
    <col min="27" max="27" width="14.140625" customWidth="1"/>
    <col min="28" max="28" width="21.42578125" customWidth="1"/>
    <col min="29" max="29" width="10.140625" customWidth="1"/>
    <col min="30" max="30" width="13.42578125" style="262" customWidth="1"/>
    <col min="31" max="32" width="10.7109375" customWidth="1"/>
    <col min="34" max="34" width="11.7109375" customWidth="1"/>
    <col min="35" max="35" width="14.140625" customWidth="1"/>
    <col min="36" max="36" width="21.42578125" customWidth="1"/>
    <col min="37" max="37" width="10.140625" customWidth="1"/>
    <col min="38" max="38" width="13.42578125" style="262" customWidth="1"/>
    <col min="39" max="40" width="10.7109375" customWidth="1"/>
    <col min="42" max="42" width="11.7109375" customWidth="1"/>
    <col min="43" max="43" width="14.140625" customWidth="1"/>
    <col min="44" max="44" width="21.42578125" customWidth="1"/>
    <col min="45" max="45" width="10.140625" customWidth="1"/>
    <col min="46" max="46" width="13.42578125" style="262" customWidth="1"/>
    <col min="47" max="48" width="10.7109375" customWidth="1"/>
    <col min="50" max="50" width="11.7109375" customWidth="1"/>
    <col min="51" max="51" width="14.140625" customWidth="1"/>
    <col min="52" max="52" width="21.42578125" customWidth="1"/>
    <col min="53" max="53" width="10.140625" customWidth="1"/>
    <col min="54" max="54" width="13.42578125" style="262" customWidth="1"/>
    <col min="55" max="56" width="10.7109375" customWidth="1"/>
    <col min="58" max="58" width="11.7109375" customWidth="1"/>
    <col min="59" max="59" width="14.140625" customWidth="1"/>
    <col min="60" max="60" width="21.42578125" customWidth="1"/>
    <col min="61" max="61" width="10.140625" customWidth="1"/>
    <col min="62" max="62" width="13.42578125" style="262" customWidth="1"/>
    <col min="63" max="64" width="10.7109375" customWidth="1"/>
    <col min="66" max="66" width="11.7109375" customWidth="1"/>
    <col min="67" max="67" width="14.140625" customWidth="1"/>
    <col min="68" max="68" width="21.42578125" customWidth="1"/>
    <col min="69" max="69" width="10.140625" customWidth="1"/>
    <col min="70" max="70" width="13.42578125" style="262" customWidth="1"/>
    <col min="71" max="72" width="10.7109375" customWidth="1"/>
    <col min="74" max="74" width="11.7109375" customWidth="1"/>
    <col min="75" max="75" width="14.140625" customWidth="1"/>
    <col min="76" max="76" width="21.42578125" customWidth="1"/>
    <col min="77" max="77" width="10.140625" customWidth="1"/>
    <col min="78" max="78" width="13.42578125" style="262" customWidth="1"/>
    <col min="79" max="80" width="10.7109375" customWidth="1"/>
    <col min="82" max="82" width="11.7109375" customWidth="1"/>
    <col min="83" max="83" width="14.140625" customWidth="1"/>
    <col min="84" max="84" width="21.42578125" customWidth="1"/>
    <col min="85" max="85" width="10.140625" customWidth="1"/>
    <col min="86" max="86" width="13.42578125" style="262" customWidth="1"/>
    <col min="87" max="88" width="10.7109375" customWidth="1"/>
    <col min="90" max="90" width="11.7109375" customWidth="1"/>
    <col min="91" max="91" width="14.140625" customWidth="1"/>
    <col min="92" max="92" width="21.42578125" customWidth="1"/>
    <col min="93" max="93" width="10.140625" customWidth="1"/>
    <col min="94" max="94" width="13.42578125" style="262" customWidth="1"/>
    <col min="95" max="96" width="10.7109375" customWidth="1"/>
    <col min="98" max="98" width="11.42578125" style="23"/>
    <col min="99" max="99" width="13.5703125" style="23" customWidth="1"/>
  </cols>
  <sheetData>
    <row r="1" spans="1:99" x14ac:dyDescent="0.25">
      <c r="A1" s="252"/>
      <c r="B1" s="102" t="s">
        <v>145</v>
      </c>
      <c r="C1" s="101"/>
      <c r="D1" s="101"/>
      <c r="E1" s="255"/>
      <c r="F1" s="255"/>
      <c r="G1" s="256"/>
      <c r="H1" s="252"/>
      <c r="I1" s="252"/>
      <c r="J1" s="102" t="s">
        <v>147</v>
      </c>
      <c r="K1" s="101"/>
      <c r="L1" s="101"/>
      <c r="M1" s="255"/>
      <c r="N1" s="255"/>
      <c r="O1" s="256"/>
      <c r="P1" s="252"/>
      <c r="Q1" s="252"/>
      <c r="R1" s="102" t="s">
        <v>150</v>
      </c>
      <c r="S1" s="101"/>
      <c r="T1" s="101"/>
      <c r="U1" s="255"/>
      <c r="V1" s="255"/>
      <c r="W1" s="256"/>
      <c r="X1" s="252"/>
      <c r="Y1" s="252"/>
      <c r="Z1" s="102" t="s">
        <v>151</v>
      </c>
      <c r="AA1" s="101"/>
      <c r="AB1" s="101"/>
      <c r="AC1" s="255"/>
      <c r="AD1" s="255"/>
      <c r="AE1" s="256"/>
      <c r="AF1" s="252"/>
      <c r="AG1" s="252"/>
      <c r="AH1" s="102" t="s">
        <v>153</v>
      </c>
      <c r="AI1" s="101"/>
      <c r="AJ1" s="101"/>
      <c r="AK1" s="255"/>
      <c r="AL1" s="255"/>
      <c r="AM1" s="256"/>
      <c r="AN1" s="252"/>
      <c r="AO1" s="252"/>
      <c r="AP1" s="102" t="s">
        <v>155</v>
      </c>
      <c r="AQ1" s="101"/>
      <c r="AR1" s="101"/>
      <c r="AS1" s="255"/>
      <c r="AT1" s="255"/>
      <c r="AU1" s="256"/>
      <c r="AV1" s="252"/>
      <c r="AW1" s="252"/>
      <c r="AX1" s="102" t="s">
        <v>157</v>
      </c>
      <c r="AY1" s="101"/>
      <c r="AZ1" s="101"/>
      <c r="BA1" s="255"/>
      <c r="BB1" s="255"/>
      <c r="BC1" s="256"/>
      <c r="BD1" s="252"/>
      <c r="BE1" s="252"/>
      <c r="BF1" s="102" t="s">
        <v>159</v>
      </c>
      <c r="BG1" s="101"/>
      <c r="BH1" s="101"/>
      <c r="BI1" s="255"/>
      <c r="BJ1" s="255"/>
      <c r="BK1" s="256"/>
      <c r="BL1" s="252"/>
      <c r="BM1" s="252"/>
      <c r="BN1" s="102" t="s">
        <v>161</v>
      </c>
      <c r="BO1" s="101"/>
      <c r="BP1" s="101"/>
      <c r="BQ1" s="255"/>
      <c r="BR1" s="255"/>
      <c r="BS1" s="256"/>
      <c r="BT1" s="252"/>
      <c r="BU1" s="252"/>
      <c r="BV1" s="102" t="s">
        <v>163</v>
      </c>
      <c r="BW1" s="101"/>
      <c r="BX1" s="101"/>
      <c r="BY1" s="255"/>
      <c r="BZ1" s="255"/>
      <c r="CA1" s="256"/>
      <c r="CB1" s="252"/>
      <c r="CC1" s="252"/>
      <c r="CD1" s="102" t="s">
        <v>165</v>
      </c>
      <c r="CE1" s="101"/>
      <c r="CF1" s="101"/>
      <c r="CG1" s="255"/>
      <c r="CH1" s="255"/>
      <c r="CI1" s="256"/>
      <c r="CJ1" s="252"/>
      <c r="CK1" s="252"/>
      <c r="CL1" s="102" t="s">
        <v>167</v>
      </c>
      <c r="CM1" s="101"/>
      <c r="CN1" s="101"/>
      <c r="CO1" s="255"/>
      <c r="CP1" s="255"/>
      <c r="CQ1" s="256"/>
      <c r="CR1" s="252"/>
      <c r="CS1" s="252"/>
      <c r="CT1" s="189"/>
      <c r="CU1" s="189"/>
    </row>
    <row r="2" spans="1:99" s="55" customFormat="1" ht="44.25" customHeight="1" x14ac:dyDescent="0.25">
      <c r="A2" s="228" t="s">
        <v>31</v>
      </c>
      <c r="B2" s="107" t="s">
        <v>45</v>
      </c>
      <c r="C2" s="109" t="s">
        <v>78</v>
      </c>
      <c r="D2" s="109" t="s">
        <v>37</v>
      </c>
      <c r="E2" s="206" t="s">
        <v>42</v>
      </c>
      <c r="F2" s="206" t="s">
        <v>135</v>
      </c>
      <c r="G2" s="109" t="s">
        <v>132</v>
      </c>
      <c r="H2" s="109" t="s">
        <v>133</v>
      </c>
      <c r="I2" s="228" t="s">
        <v>31</v>
      </c>
      <c r="J2" s="107" t="s">
        <v>45</v>
      </c>
      <c r="K2" s="109" t="s">
        <v>78</v>
      </c>
      <c r="L2" s="109" t="s">
        <v>37</v>
      </c>
      <c r="M2" s="206" t="s">
        <v>42</v>
      </c>
      <c r="N2" s="206" t="s">
        <v>135</v>
      </c>
      <c r="O2" s="109" t="s">
        <v>132</v>
      </c>
      <c r="P2" s="109" t="s">
        <v>133</v>
      </c>
      <c r="Q2" s="228" t="s">
        <v>31</v>
      </c>
      <c r="R2" s="107" t="s">
        <v>45</v>
      </c>
      <c r="S2" s="109" t="s">
        <v>78</v>
      </c>
      <c r="T2" s="109" t="s">
        <v>37</v>
      </c>
      <c r="U2" s="206" t="s">
        <v>42</v>
      </c>
      <c r="V2" s="206" t="s">
        <v>135</v>
      </c>
      <c r="W2" s="109" t="s">
        <v>132</v>
      </c>
      <c r="X2" s="109" t="s">
        <v>133</v>
      </c>
      <c r="Y2" s="228" t="s">
        <v>31</v>
      </c>
      <c r="Z2" s="107" t="s">
        <v>45</v>
      </c>
      <c r="AA2" s="109" t="s">
        <v>78</v>
      </c>
      <c r="AB2" s="109" t="s">
        <v>37</v>
      </c>
      <c r="AC2" s="206" t="s">
        <v>42</v>
      </c>
      <c r="AD2" s="206" t="s">
        <v>135</v>
      </c>
      <c r="AE2" s="109" t="s">
        <v>132</v>
      </c>
      <c r="AF2" s="109" t="s">
        <v>133</v>
      </c>
      <c r="AG2" s="228" t="s">
        <v>31</v>
      </c>
      <c r="AH2" s="107" t="s">
        <v>45</v>
      </c>
      <c r="AI2" s="109" t="s">
        <v>78</v>
      </c>
      <c r="AJ2" s="109" t="s">
        <v>37</v>
      </c>
      <c r="AK2" s="206" t="s">
        <v>42</v>
      </c>
      <c r="AL2" s="206" t="s">
        <v>135</v>
      </c>
      <c r="AM2" s="109" t="s">
        <v>132</v>
      </c>
      <c r="AN2" s="109" t="s">
        <v>133</v>
      </c>
      <c r="AO2" s="228" t="s">
        <v>31</v>
      </c>
      <c r="AP2" s="107" t="s">
        <v>45</v>
      </c>
      <c r="AQ2" s="109" t="s">
        <v>78</v>
      </c>
      <c r="AR2" s="109" t="s">
        <v>37</v>
      </c>
      <c r="AS2" s="206" t="s">
        <v>42</v>
      </c>
      <c r="AT2" s="206" t="s">
        <v>135</v>
      </c>
      <c r="AU2" s="109" t="s">
        <v>132</v>
      </c>
      <c r="AV2" s="109" t="s">
        <v>133</v>
      </c>
      <c r="AW2" s="228" t="s">
        <v>31</v>
      </c>
      <c r="AX2" s="107" t="s">
        <v>45</v>
      </c>
      <c r="AY2" s="109" t="s">
        <v>78</v>
      </c>
      <c r="AZ2" s="109" t="s">
        <v>37</v>
      </c>
      <c r="BA2" s="206" t="s">
        <v>42</v>
      </c>
      <c r="BB2" s="206" t="s">
        <v>135</v>
      </c>
      <c r="BC2" s="109" t="s">
        <v>132</v>
      </c>
      <c r="BD2" s="109" t="s">
        <v>133</v>
      </c>
      <c r="BE2" s="228" t="s">
        <v>31</v>
      </c>
      <c r="BF2" s="107" t="s">
        <v>45</v>
      </c>
      <c r="BG2" s="109" t="s">
        <v>78</v>
      </c>
      <c r="BH2" s="109" t="s">
        <v>37</v>
      </c>
      <c r="BI2" s="206" t="s">
        <v>42</v>
      </c>
      <c r="BJ2" s="206" t="s">
        <v>135</v>
      </c>
      <c r="BK2" s="109" t="s">
        <v>132</v>
      </c>
      <c r="BL2" s="109" t="s">
        <v>133</v>
      </c>
      <c r="BM2" s="228" t="s">
        <v>31</v>
      </c>
      <c r="BN2" s="107" t="s">
        <v>45</v>
      </c>
      <c r="BO2" s="109" t="s">
        <v>78</v>
      </c>
      <c r="BP2" s="109" t="s">
        <v>37</v>
      </c>
      <c r="BQ2" s="206" t="s">
        <v>42</v>
      </c>
      <c r="BR2" s="206" t="s">
        <v>135</v>
      </c>
      <c r="BS2" s="109" t="s">
        <v>132</v>
      </c>
      <c r="BT2" s="109" t="s">
        <v>133</v>
      </c>
      <c r="BU2" s="228" t="s">
        <v>31</v>
      </c>
      <c r="BV2" s="107" t="s">
        <v>45</v>
      </c>
      <c r="BW2" s="109" t="s">
        <v>78</v>
      </c>
      <c r="BX2" s="109" t="s">
        <v>37</v>
      </c>
      <c r="BY2" s="206" t="s">
        <v>42</v>
      </c>
      <c r="BZ2" s="206" t="s">
        <v>135</v>
      </c>
      <c r="CA2" s="109" t="s">
        <v>132</v>
      </c>
      <c r="CB2" s="109" t="s">
        <v>133</v>
      </c>
      <c r="CC2" s="228" t="s">
        <v>31</v>
      </c>
      <c r="CD2" s="107" t="s">
        <v>45</v>
      </c>
      <c r="CE2" s="109" t="s">
        <v>78</v>
      </c>
      <c r="CF2" s="109" t="s">
        <v>37</v>
      </c>
      <c r="CG2" s="206" t="s">
        <v>42</v>
      </c>
      <c r="CH2" s="206" t="s">
        <v>135</v>
      </c>
      <c r="CI2" s="109" t="s">
        <v>132</v>
      </c>
      <c r="CJ2" s="109" t="s">
        <v>133</v>
      </c>
      <c r="CK2" s="228" t="s">
        <v>31</v>
      </c>
      <c r="CL2" s="107" t="s">
        <v>45</v>
      </c>
      <c r="CM2" s="109" t="s">
        <v>78</v>
      </c>
      <c r="CN2" s="109" t="s">
        <v>37</v>
      </c>
      <c r="CO2" s="206" t="s">
        <v>42</v>
      </c>
      <c r="CP2" s="206" t="s">
        <v>135</v>
      </c>
      <c r="CQ2" s="109" t="s">
        <v>132</v>
      </c>
      <c r="CR2" s="109" t="s">
        <v>133</v>
      </c>
      <c r="CS2" s="228" t="s">
        <v>31</v>
      </c>
      <c r="CT2" s="209" t="s">
        <v>136</v>
      </c>
      <c r="CU2" s="209" t="s">
        <v>105</v>
      </c>
    </row>
    <row r="3" spans="1:99" s="1" customFormat="1" x14ac:dyDescent="0.25">
      <c r="A3" s="231" t="s">
        <v>134</v>
      </c>
      <c r="B3" s="108"/>
      <c r="C3" s="110"/>
      <c r="D3" s="110"/>
      <c r="E3" s="207"/>
      <c r="F3" s="207"/>
      <c r="G3" s="110"/>
      <c r="H3" s="110"/>
      <c r="I3" s="231"/>
      <c r="J3" s="108"/>
      <c r="K3" s="110"/>
      <c r="L3" s="110"/>
      <c r="M3" s="207"/>
      <c r="N3" s="207"/>
      <c r="O3" s="110"/>
      <c r="P3" s="110"/>
      <c r="Q3" s="231"/>
      <c r="R3" s="108"/>
      <c r="S3" s="110"/>
      <c r="T3" s="110"/>
      <c r="U3" s="207"/>
      <c r="V3" s="207"/>
      <c r="W3" s="110"/>
      <c r="X3" s="110"/>
      <c r="Y3" s="231"/>
      <c r="Z3" s="108"/>
      <c r="AA3" s="110"/>
      <c r="AB3" s="110"/>
      <c r="AC3" s="207"/>
      <c r="AD3" s="207"/>
      <c r="AE3" s="110"/>
      <c r="AF3" s="110"/>
      <c r="AG3" s="231"/>
      <c r="AH3" s="108"/>
      <c r="AI3" s="110"/>
      <c r="AJ3" s="110"/>
      <c r="AK3" s="207"/>
      <c r="AL3" s="207"/>
      <c r="AM3" s="110"/>
      <c r="AN3" s="110"/>
      <c r="AO3" s="231"/>
      <c r="AP3" s="108"/>
      <c r="AQ3" s="110"/>
      <c r="AR3" s="110"/>
      <c r="AS3" s="207"/>
      <c r="AT3" s="207"/>
      <c r="AU3" s="110"/>
      <c r="AV3" s="110"/>
      <c r="AW3" s="231"/>
      <c r="AX3" s="108"/>
      <c r="AY3" s="110"/>
      <c r="AZ3" s="110"/>
      <c r="BA3" s="207"/>
      <c r="BB3" s="207"/>
      <c r="BC3" s="110"/>
      <c r="BD3" s="110"/>
      <c r="BE3" s="231"/>
      <c r="BF3" s="108"/>
      <c r="BG3" s="110"/>
      <c r="BH3" s="110"/>
      <c r="BI3" s="207"/>
      <c r="BJ3" s="207"/>
      <c r="BK3" s="110"/>
      <c r="BL3" s="110"/>
      <c r="BM3" s="231"/>
      <c r="BN3" s="108"/>
      <c r="BO3" s="110"/>
      <c r="BP3" s="110"/>
      <c r="BQ3" s="207"/>
      <c r="BR3" s="207"/>
      <c r="BS3" s="110"/>
      <c r="BT3" s="110"/>
      <c r="BU3" s="231"/>
      <c r="BV3" s="108"/>
      <c r="BW3" s="110"/>
      <c r="BX3" s="110"/>
      <c r="BY3" s="207"/>
      <c r="BZ3" s="207"/>
      <c r="CA3" s="110"/>
      <c r="CB3" s="110"/>
      <c r="CC3" s="231"/>
      <c r="CD3" s="108"/>
      <c r="CE3" s="110"/>
      <c r="CF3" s="110"/>
      <c r="CG3" s="207"/>
      <c r="CH3" s="207"/>
      <c r="CI3" s="110"/>
      <c r="CJ3" s="110"/>
      <c r="CK3" s="231"/>
      <c r="CL3" s="108"/>
      <c r="CM3" s="110"/>
      <c r="CN3" s="110"/>
      <c r="CO3" s="207"/>
      <c r="CP3" s="207"/>
      <c r="CQ3" s="110"/>
      <c r="CR3" s="110"/>
      <c r="CS3" s="231"/>
      <c r="CT3" s="210"/>
      <c r="CU3" s="210"/>
    </row>
    <row r="4" spans="1:99" x14ac:dyDescent="0.25">
      <c r="A4" s="253"/>
      <c r="B4" s="26"/>
      <c r="C4" s="26"/>
      <c r="D4" s="26"/>
      <c r="E4" s="257"/>
      <c r="F4" s="261">
        <f>+'Costo Prod'!$G$3</f>
        <v>0</v>
      </c>
      <c r="G4" s="260">
        <f>SUMIF(Ventas!$G$3:$G$87,Stock!E4,Ventas!$H$3:$H$87)</f>
        <v>0</v>
      </c>
      <c r="H4" s="253"/>
      <c r="I4" s="258">
        <f>+SUM(A4,F4)-SUM(G4:H4)</f>
        <v>0</v>
      </c>
      <c r="J4" s="26"/>
      <c r="K4" s="26"/>
      <c r="L4" s="26"/>
      <c r="M4" s="257"/>
      <c r="N4" s="261">
        <f>+'Costo Prod'!$P$3</f>
        <v>0</v>
      </c>
      <c r="O4" s="260">
        <f>SUMIF(Ventas!$G$90:$G$179,Stock!M4,Ventas!$H$90:$H$179)</f>
        <v>0</v>
      </c>
      <c r="P4" s="253"/>
      <c r="Q4" s="258">
        <f>+SUM(I4,N4)-SUM(O4:P4)</f>
        <v>0</v>
      </c>
      <c r="R4" s="26"/>
      <c r="S4" s="26"/>
      <c r="T4" s="26"/>
      <c r="U4" s="257"/>
      <c r="V4" s="261">
        <f>+'Costo Prod'!$Y$3</f>
        <v>0</v>
      </c>
      <c r="W4" s="260">
        <f>SUMIF(Ventas!$G$182:$G$271,Stock!U4,Ventas!$H$182:$H$271)</f>
        <v>0</v>
      </c>
      <c r="X4" s="253"/>
      <c r="Y4" s="258">
        <f>+SUM(Q4,V4)-SUM(W4:X4)</f>
        <v>0</v>
      </c>
      <c r="Z4" s="26"/>
      <c r="AA4" s="26"/>
      <c r="AB4" s="26"/>
      <c r="AC4" s="257"/>
      <c r="AD4" s="261">
        <f>+'Costo Prod'!$AH$3</f>
        <v>0</v>
      </c>
      <c r="AE4" s="260">
        <f>SUMIF(Ventas!$G$274:$G$363,Stock!AC4,Ventas!$H$274:$H$363)</f>
        <v>0</v>
      </c>
      <c r="AF4" s="253"/>
      <c r="AG4" s="258">
        <f>+SUM(Y4,AD4)-SUM(AE4:AF4)</f>
        <v>0</v>
      </c>
      <c r="AH4" s="26"/>
      <c r="AI4" s="26"/>
      <c r="AJ4" s="26"/>
      <c r="AK4" s="257"/>
      <c r="AL4" s="261">
        <f>+'Costo Prod'!$AQ$3</f>
        <v>0</v>
      </c>
      <c r="AM4" s="260">
        <f>SUMIF(Ventas!$G$366:$G$455,Stock!AK4,Ventas!$H$366:$H$455)</f>
        <v>0</v>
      </c>
      <c r="AN4" s="253"/>
      <c r="AO4" s="258">
        <f>+SUM(AG4,AL4)-SUM(AM4:AN4)</f>
        <v>0</v>
      </c>
      <c r="AP4" s="26"/>
      <c r="AQ4" s="26"/>
      <c r="AR4" s="26"/>
      <c r="AS4" s="257"/>
      <c r="AT4" s="261">
        <f>+'Costo Prod'!$AZ$3</f>
        <v>0</v>
      </c>
      <c r="AU4" s="260">
        <f>SUMIF(Ventas!$G$458:$G$547,Stock!AS4,Ventas!$H$458:$H$547)</f>
        <v>0</v>
      </c>
      <c r="AV4" s="253"/>
      <c r="AW4" s="258">
        <f>+SUM(AO4,AT4)-SUM(AU4:AV4)</f>
        <v>0</v>
      </c>
      <c r="AX4" s="26"/>
      <c r="AY4" s="26"/>
      <c r="AZ4" s="26"/>
      <c r="BA4" s="257"/>
      <c r="BB4" s="261">
        <f>+'Costo Prod'!$BI$3</f>
        <v>0</v>
      </c>
      <c r="BC4" s="260">
        <f>SUMIF(Ventas!$G$550:$G$639,Stock!BA4,Ventas!$H$550:$H$639)</f>
        <v>0</v>
      </c>
      <c r="BD4" s="253"/>
      <c r="BE4" s="258">
        <f>+SUM(AW4,BB4)-SUM(BC4:BD4)</f>
        <v>0</v>
      </c>
      <c r="BF4" s="26"/>
      <c r="BG4" s="26"/>
      <c r="BH4" s="26"/>
      <c r="BI4" s="257"/>
      <c r="BJ4" s="261">
        <f>+'Costo Prod'!$BR$3</f>
        <v>0</v>
      </c>
      <c r="BK4" s="260">
        <f>SUMIF(Ventas!$G$642:$G$731,Stock!BI4,Ventas!$H$642:$H$731)</f>
        <v>0</v>
      </c>
      <c r="BL4" s="253"/>
      <c r="BM4" s="258">
        <f>+SUM(BE4,BJ4)-SUM(BK4:BL4)</f>
        <v>0</v>
      </c>
      <c r="BN4" s="26"/>
      <c r="BO4" s="26"/>
      <c r="BP4" s="26"/>
      <c r="BQ4" s="257"/>
      <c r="BR4" s="261">
        <f>+'Costo Prod'!$CA$3</f>
        <v>0</v>
      </c>
      <c r="BS4" s="260">
        <f>SUMIF(Ventas!$G$734:$G$823,Stock!BQ4,Ventas!$H$734:$H$823)</f>
        <v>0</v>
      </c>
      <c r="BT4" s="253"/>
      <c r="BU4" s="258">
        <f>+SUM(BM4,BR4)-SUM(BS4:BT4)</f>
        <v>0</v>
      </c>
      <c r="BV4" s="26"/>
      <c r="BW4" s="26"/>
      <c r="BX4" s="26"/>
      <c r="BY4" s="257"/>
      <c r="BZ4" s="261">
        <f>+'Costo Prod'!$CJ$3</f>
        <v>0</v>
      </c>
      <c r="CA4" s="260">
        <f>SUMIF(Ventas!$G$826:$G$915,Stock!BY4,Ventas!$H$826:$H$915)</f>
        <v>0</v>
      </c>
      <c r="CB4" s="253"/>
      <c r="CC4" s="258">
        <f>+SUM(BU4,BZ4)-SUM(CA4:CB4)</f>
        <v>0</v>
      </c>
      <c r="CD4" s="26"/>
      <c r="CE4" s="26"/>
      <c r="CF4" s="26"/>
      <c r="CG4" s="257"/>
      <c r="CH4" s="261">
        <f>+'Costo Prod'!$CS$3</f>
        <v>0</v>
      </c>
      <c r="CI4" s="260">
        <f>SUMIF(Ventas!$G$918:$G$1007,Stock!CG4,Ventas!$H$918:$H$1007)</f>
        <v>0</v>
      </c>
      <c r="CJ4" s="253"/>
      <c r="CK4" s="258">
        <f>+SUM(CC4,CH4)-SUM(CI4:CJ4)</f>
        <v>0</v>
      </c>
      <c r="CL4" s="26"/>
      <c r="CM4" s="26"/>
      <c r="CN4" s="26"/>
      <c r="CO4" s="257"/>
      <c r="CP4" s="261">
        <f>+'Costo Prod'!$DB$3</f>
        <v>0</v>
      </c>
      <c r="CQ4" s="260">
        <f>SUMIF(Ventas!$G$1010:$G$1099,Stock!CO4,Ventas!$H$1010:$H$1099)</f>
        <v>0</v>
      </c>
      <c r="CR4" s="253"/>
      <c r="CS4" s="258">
        <f>+SUM(CK4,CP4)-SUM(CQ4:CR4)</f>
        <v>0</v>
      </c>
      <c r="CT4" s="263">
        <f>+'Costo Prod'!$DA$7</f>
        <v>0</v>
      </c>
      <c r="CU4" s="263">
        <f>+CS4*CT4</f>
        <v>0</v>
      </c>
    </row>
    <row r="5" spans="1:99" x14ac:dyDescent="0.25">
      <c r="A5" s="74"/>
      <c r="B5" s="20"/>
      <c r="C5" s="20"/>
      <c r="D5" s="20"/>
      <c r="E5" s="37"/>
      <c r="F5" s="261">
        <f>+'Costo Prod'!$G$8</f>
        <v>0</v>
      </c>
      <c r="G5" s="260">
        <f>SUMIF(Ventas!$G$3:$G$87,Stock!E5,Ventas!$H$3:$H$87)</f>
        <v>0</v>
      </c>
      <c r="H5" s="74"/>
      <c r="I5" s="258">
        <f t="shared" ref="I5:I6" si="0">+SUM(A5,F5)-SUM(G5:H5)</f>
        <v>0</v>
      </c>
      <c r="J5" s="20"/>
      <c r="K5" s="20"/>
      <c r="L5" s="20"/>
      <c r="M5" s="37"/>
      <c r="N5" s="261">
        <f>+'Costo Prod'!$P$8</f>
        <v>0</v>
      </c>
      <c r="O5" s="260">
        <f>SUMIF(Ventas!$G$90:$G$179,Stock!M5,Ventas!$H$90:$H$179)</f>
        <v>0</v>
      </c>
      <c r="P5" s="74"/>
      <c r="Q5" s="258">
        <f t="shared" ref="Q5:Q6" si="1">+SUM(I5,N5)-SUM(O5:P5)</f>
        <v>0</v>
      </c>
      <c r="R5" s="20"/>
      <c r="S5" s="20"/>
      <c r="T5" s="20"/>
      <c r="U5" s="37"/>
      <c r="V5" s="261">
        <f>+'Costo Prod'!$Y$8</f>
        <v>0</v>
      </c>
      <c r="W5" s="260">
        <f>SUMIF(Ventas!$G$182:$G$271,Stock!U5,Ventas!$H$182:$H$271)</f>
        <v>0</v>
      </c>
      <c r="X5" s="74"/>
      <c r="Y5" s="258">
        <f t="shared" ref="Y5:Y6" si="2">+SUM(Q5,V5)-SUM(W5:X5)</f>
        <v>0</v>
      </c>
      <c r="Z5" s="20"/>
      <c r="AA5" s="20"/>
      <c r="AB5" s="20"/>
      <c r="AC5" s="37"/>
      <c r="AD5" s="261">
        <f>+'Costo Prod'!$AH$8</f>
        <v>0</v>
      </c>
      <c r="AE5" s="260">
        <f>SUMIF(Ventas!$G$274:$G$363,Stock!AC5,Ventas!$H$274:$H$363)</f>
        <v>0</v>
      </c>
      <c r="AF5" s="74"/>
      <c r="AG5" s="258">
        <f t="shared" ref="AG5:AG6" si="3">+SUM(Y5,AD5)-SUM(AE5:AF5)</f>
        <v>0</v>
      </c>
      <c r="AH5" s="20"/>
      <c r="AI5" s="20"/>
      <c r="AJ5" s="20"/>
      <c r="AK5" s="37"/>
      <c r="AL5" s="261">
        <f>+'Costo Prod'!$AQ$8</f>
        <v>0</v>
      </c>
      <c r="AM5" s="260">
        <f>SUMIF(Ventas!$G$366:$G$455,Stock!AK5,Ventas!$H$366:$H$455)</f>
        <v>0</v>
      </c>
      <c r="AN5" s="74"/>
      <c r="AO5" s="258">
        <f t="shared" ref="AO5:AO6" si="4">+SUM(AG5,AL5)-SUM(AM5:AN5)</f>
        <v>0</v>
      </c>
      <c r="AP5" s="20"/>
      <c r="AQ5" s="20"/>
      <c r="AR5" s="20"/>
      <c r="AS5" s="37"/>
      <c r="AT5" s="261">
        <f>+'Costo Prod'!$AZ$8</f>
        <v>0</v>
      </c>
      <c r="AU5" s="260">
        <f>SUMIF(Ventas!$G$458:$G$547,Stock!AS5,Ventas!$H$458:$H$547)</f>
        <v>0</v>
      </c>
      <c r="AV5" s="74"/>
      <c r="AW5" s="258">
        <f t="shared" ref="AW5:AW6" si="5">+SUM(AO5,AT5)-SUM(AU5:AV5)</f>
        <v>0</v>
      </c>
      <c r="AX5" s="20"/>
      <c r="AY5" s="20"/>
      <c r="AZ5" s="20"/>
      <c r="BA5" s="37"/>
      <c r="BB5" s="261">
        <f>+'Costo Prod'!$BI$8</f>
        <v>0</v>
      </c>
      <c r="BC5" s="260">
        <f>SUMIF(Ventas!$G$550:$G$639,Stock!BA5,Ventas!$H$550:$H$639)</f>
        <v>0</v>
      </c>
      <c r="BD5" s="74"/>
      <c r="BE5" s="258">
        <f t="shared" ref="BE5:BE6" si="6">+SUM(AW5,BB5)-SUM(BC5:BD5)</f>
        <v>0</v>
      </c>
      <c r="BF5" s="20"/>
      <c r="BG5" s="20"/>
      <c r="BH5" s="20"/>
      <c r="BI5" s="37"/>
      <c r="BJ5" s="261">
        <f>+'Costo Prod'!$BR$8</f>
        <v>0</v>
      </c>
      <c r="BK5" s="260">
        <f>SUMIF(Ventas!$G$642:$G$731,Stock!BI5,Ventas!$H$642:$H$731)</f>
        <v>0</v>
      </c>
      <c r="BL5" s="74"/>
      <c r="BM5" s="258">
        <f t="shared" ref="BM5:BM6" si="7">+SUM(BE5,BJ5)-SUM(BK5:BL5)</f>
        <v>0</v>
      </c>
      <c r="BN5" s="20"/>
      <c r="BO5" s="20"/>
      <c r="BP5" s="20"/>
      <c r="BQ5" s="37"/>
      <c r="BR5" s="261">
        <f>+'Costo Prod'!$CA$8</f>
        <v>0</v>
      </c>
      <c r="BS5" s="260">
        <f>SUMIF(Ventas!$G$734:$G$823,Stock!BQ5,Ventas!$H$734:$H$823)</f>
        <v>0</v>
      </c>
      <c r="BT5" s="74"/>
      <c r="BU5" s="258">
        <f t="shared" ref="BU5:BU6" si="8">+SUM(BM5,BR5)-SUM(BS5:BT5)</f>
        <v>0</v>
      </c>
      <c r="BV5" s="20"/>
      <c r="BW5" s="20"/>
      <c r="BX5" s="20"/>
      <c r="BY5" s="37"/>
      <c r="BZ5" s="261">
        <f>+'Costo Prod'!$CJ$8</f>
        <v>0</v>
      </c>
      <c r="CA5" s="260">
        <f>SUMIF(Ventas!$G$826:$G$915,Stock!BY5,Ventas!$H$826:$H$915)</f>
        <v>0</v>
      </c>
      <c r="CB5" s="74"/>
      <c r="CC5" s="258">
        <f t="shared" ref="CC5:CC6" si="9">+SUM(BU5,BZ5)-SUM(CA5:CB5)</f>
        <v>0</v>
      </c>
      <c r="CD5" s="20"/>
      <c r="CE5" s="20"/>
      <c r="CF5" s="20"/>
      <c r="CG5" s="37"/>
      <c r="CH5" s="261">
        <f>+'Costo Prod'!$CS$8</f>
        <v>0</v>
      </c>
      <c r="CI5" s="260">
        <f>SUMIF(Ventas!$G$918:$G$1007,Stock!CG5,Ventas!$H$918:$H$1007)</f>
        <v>0</v>
      </c>
      <c r="CJ5" s="74"/>
      <c r="CK5" s="258">
        <f t="shared" ref="CK5:CK6" si="10">+SUM(CC5,CH5)-SUM(CI5:CJ5)</f>
        <v>0</v>
      </c>
      <c r="CL5" s="20"/>
      <c r="CM5" s="20"/>
      <c r="CN5" s="20"/>
      <c r="CO5" s="37"/>
      <c r="CP5" s="261">
        <f>+'Costo Prod'!$DB$8</f>
        <v>0</v>
      </c>
      <c r="CQ5" s="260">
        <f>SUMIF(Ventas!$G$1010:$G$1099,Stock!CO5,Ventas!$H$1010:$H$1099)</f>
        <v>0</v>
      </c>
      <c r="CR5" s="74"/>
      <c r="CS5" s="258">
        <f t="shared" ref="CS5:CS6" si="11">+SUM(CK5,CP5)-SUM(CQ5:CR5)</f>
        <v>0</v>
      </c>
      <c r="CT5" s="263">
        <f>+'Costo Prod'!$DA$12</f>
        <v>0</v>
      </c>
      <c r="CU5" s="263">
        <f t="shared" ref="CU5:CU6" si="12">+CS5*CT5</f>
        <v>0</v>
      </c>
    </row>
    <row r="6" spans="1:99" x14ac:dyDescent="0.25">
      <c r="A6" s="74"/>
      <c r="B6" s="20"/>
      <c r="C6" s="20"/>
      <c r="D6" s="20"/>
      <c r="E6" s="37"/>
      <c r="F6" s="261">
        <f>+'Costo Prod'!$G$13</f>
        <v>0</v>
      </c>
      <c r="G6" s="260">
        <f>SUMIF(Ventas!$G$3:$G$87,Stock!E6,Ventas!$H$3:$H$87)</f>
        <v>0</v>
      </c>
      <c r="H6" s="74"/>
      <c r="I6" s="258">
        <f t="shared" si="0"/>
        <v>0</v>
      </c>
      <c r="J6" s="20"/>
      <c r="K6" s="20"/>
      <c r="L6" s="20"/>
      <c r="M6" s="37"/>
      <c r="N6" s="261">
        <f>+'Costo Prod'!$P$13</f>
        <v>0</v>
      </c>
      <c r="O6" s="260">
        <f>SUMIF(Ventas!$G$90:$G$179,Stock!M6,Ventas!$H$90:$H$179)</f>
        <v>0</v>
      </c>
      <c r="P6" s="74"/>
      <c r="Q6" s="258">
        <f t="shared" si="1"/>
        <v>0</v>
      </c>
      <c r="R6" s="20"/>
      <c r="S6" s="20"/>
      <c r="T6" s="20"/>
      <c r="U6" s="37"/>
      <c r="V6" s="261">
        <f>+'Costo Prod'!$Y$13</f>
        <v>0</v>
      </c>
      <c r="W6" s="260">
        <f>SUMIF(Ventas!$G$182:$G$271,Stock!U6,Ventas!$H$182:$H$271)</f>
        <v>0</v>
      </c>
      <c r="X6" s="74"/>
      <c r="Y6" s="258">
        <f t="shared" si="2"/>
        <v>0</v>
      </c>
      <c r="Z6" s="20"/>
      <c r="AA6" s="20"/>
      <c r="AB6" s="20"/>
      <c r="AC6" s="37"/>
      <c r="AD6" s="261">
        <f>+'Costo Prod'!$AH$13</f>
        <v>0</v>
      </c>
      <c r="AE6" s="260">
        <f>SUMIF(Ventas!$G$274:$G$363,Stock!AC6,Ventas!$H$274:$H$363)</f>
        <v>0</v>
      </c>
      <c r="AF6" s="74"/>
      <c r="AG6" s="258">
        <f t="shared" si="3"/>
        <v>0</v>
      </c>
      <c r="AH6" s="20"/>
      <c r="AI6" s="20"/>
      <c r="AJ6" s="20"/>
      <c r="AK6" s="37"/>
      <c r="AL6" s="261">
        <f>+'Costo Prod'!$AQ$13</f>
        <v>0</v>
      </c>
      <c r="AM6" s="260">
        <f>SUMIF(Ventas!$G$366:$G$455,Stock!AK6,Ventas!$H$366:$H$455)</f>
        <v>0</v>
      </c>
      <c r="AN6" s="74"/>
      <c r="AO6" s="258">
        <f t="shared" si="4"/>
        <v>0</v>
      </c>
      <c r="AP6" s="20"/>
      <c r="AQ6" s="20"/>
      <c r="AR6" s="20"/>
      <c r="AS6" s="37"/>
      <c r="AT6" s="261">
        <f>+'Costo Prod'!$AZ$13</f>
        <v>0</v>
      </c>
      <c r="AU6" s="260">
        <f>SUMIF(Ventas!$G$458:$G$547,Stock!AS6,Ventas!$H$458:$H$547)</f>
        <v>0</v>
      </c>
      <c r="AV6" s="74"/>
      <c r="AW6" s="258">
        <f t="shared" si="5"/>
        <v>0</v>
      </c>
      <c r="AX6" s="20"/>
      <c r="AY6" s="20"/>
      <c r="AZ6" s="20"/>
      <c r="BA6" s="37"/>
      <c r="BB6" s="261">
        <f>+'Costo Prod'!$BI$13</f>
        <v>0</v>
      </c>
      <c r="BC6" s="260">
        <f>SUMIF(Ventas!$G$550:$G$639,Stock!BA6,Ventas!$H$550:$H$639)</f>
        <v>0</v>
      </c>
      <c r="BD6" s="74"/>
      <c r="BE6" s="258">
        <f t="shared" si="6"/>
        <v>0</v>
      </c>
      <c r="BF6" s="20"/>
      <c r="BG6" s="20"/>
      <c r="BH6" s="20"/>
      <c r="BI6" s="37"/>
      <c r="BJ6" s="261">
        <f>+'Costo Prod'!$BR$13</f>
        <v>0</v>
      </c>
      <c r="BK6" s="260">
        <f>SUMIF(Ventas!$G$642:$G$731,Stock!BI6,Ventas!$H$642:$H$731)</f>
        <v>0</v>
      </c>
      <c r="BL6" s="74"/>
      <c r="BM6" s="258">
        <f t="shared" si="7"/>
        <v>0</v>
      </c>
      <c r="BN6" s="20"/>
      <c r="BO6" s="20"/>
      <c r="BP6" s="20"/>
      <c r="BQ6" s="37"/>
      <c r="BR6" s="261">
        <f>+'Costo Prod'!$CA$13</f>
        <v>0</v>
      </c>
      <c r="BS6" s="260">
        <f>SUMIF(Ventas!$G$734:$G$823,Stock!BQ6,Ventas!$H$734:$H$823)</f>
        <v>0</v>
      </c>
      <c r="BT6" s="74"/>
      <c r="BU6" s="258">
        <f t="shared" si="8"/>
        <v>0</v>
      </c>
      <c r="BV6" s="20"/>
      <c r="BW6" s="20"/>
      <c r="BX6" s="20"/>
      <c r="BY6" s="37"/>
      <c r="BZ6" s="261">
        <f>+'Costo Prod'!$CJ$13</f>
        <v>0</v>
      </c>
      <c r="CA6" s="260">
        <f>SUMIF(Ventas!$G$826:$G$915,Stock!BY6,Ventas!$H$826:$H$915)</f>
        <v>0</v>
      </c>
      <c r="CB6" s="74"/>
      <c r="CC6" s="258">
        <f t="shared" si="9"/>
        <v>0</v>
      </c>
      <c r="CD6" s="20"/>
      <c r="CE6" s="20"/>
      <c r="CF6" s="20"/>
      <c r="CG6" s="37"/>
      <c r="CH6" s="261">
        <f>+'Costo Prod'!$CS$13</f>
        <v>0</v>
      </c>
      <c r="CI6" s="260">
        <f>SUMIF(Ventas!$G$918:$G$1007,Stock!CG6,Ventas!$H$918:$H$1007)</f>
        <v>0</v>
      </c>
      <c r="CJ6" s="74"/>
      <c r="CK6" s="258">
        <f t="shared" si="10"/>
        <v>0</v>
      </c>
      <c r="CL6" s="20"/>
      <c r="CM6" s="20"/>
      <c r="CN6" s="20"/>
      <c r="CO6" s="37"/>
      <c r="CP6" s="261">
        <f>+'Costo Prod'!$DB$13</f>
        <v>0</v>
      </c>
      <c r="CQ6" s="260">
        <f>SUMIF(Ventas!$G$1010:$G$1099,Stock!CO6,Ventas!$H$1010:$H$1099)</f>
        <v>0</v>
      </c>
      <c r="CR6" s="74"/>
      <c r="CS6" s="258">
        <f t="shared" si="11"/>
        <v>0</v>
      </c>
      <c r="CT6" s="351">
        <f>+'Costo Prod'!$DA$17</f>
        <v>0</v>
      </c>
      <c r="CU6" s="351">
        <f t="shared" si="12"/>
        <v>0</v>
      </c>
    </row>
    <row r="7" spans="1:99" x14ac:dyDescent="0.25">
      <c r="A7" s="253"/>
      <c r="B7" s="26"/>
      <c r="C7" s="26"/>
      <c r="D7" s="26"/>
      <c r="E7" s="257"/>
      <c r="F7" s="261">
        <f>+'Costo Prod'!$G$18</f>
        <v>0</v>
      </c>
      <c r="G7" s="260">
        <f>SUMIF(Ventas!$G$3:$G$87,Stock!E7,Ventas!$H$3:$H$87)</f>
        <v>0</v>
      </c>
      <c r="H7" s="253"/>
      <c r="I7" s="258">
        <f>+SUM(A7,F7)-SUM(G7:H7)</f>
        <v>0</v>
      </c>
      <c r="J7" s="26"/>
      <c r="K7" s="26"/>
      <c r="L7" s="26"/>
      <c r="M7" s="257"/>
      <c r="N7" s="261">
        <f>+'Costo Prod'!$P$18</f>
        <v>0</v>
      </c>
      <c r="O7" s="260">
        <f>SUMIF(Ventas!$G$90:$G$179,Stock!M7,Ventas!$H$90:$H$179)</f>
        <v>0</v>
      </c>
      <c r="P7" s="253"/>
      <c r="Q7" s="258">
        <f>+SUM(I7,N7)-SUM(O7:P7)</f>
        <v>0</v>
      </c>
      <c r="R7" s="26"/>
      <c r="S7" s="26"/>
      <c r="T7" s="26"/>
      <c r="U7" s="257"/>
      <c r="V7" s="261">
        <f>+'Costo Prod'!$Y$18</f>
        <v>0</v>
      </c>
      <c r="W7" s="260">
        <f>SUMIF(Ventas!$G$182:$G$271,Stock!U7,Ventas!$H$182:$H$271)</f>
        <v>0</v>
      </c>
      <c r="X7" s="253"/>
      <c r="Y7" s="258">
        <f>+SUM(Q7,V7)-SUM(W7:X7)</f>
        <v>0</v>
      </c>
      <c r="Z7" s="26"/>
      <c r="AA7" s="26"/>
      <c r="AB7" s="26"/>
      <c r="AC7" s="257"/>
      <c r="AD7" s="261">
        <f>+'Costo Prod'!$AH$18</f>
        <v>0</v>
      </c>
      <c r="AE7" s="260">
        <f>SUMIF(Ventas!$G$274:$G$363,Stock!AC7,Ventas!$H$274:$H$363)</f>
        <v>0</v>
      </c>
      <c r="AF7" s="253"/>
      <c r="AG7" s="258">
        <f>+SUM(Y7,AD7)-SUM(AE7:AF7)</f>
        <v>0</v>
      </c>
      <c r="AH7" s="26"/>
      <c r="AI7" s="26"/>
      <c r="AJ7" s="26"/>
      <c r="AK7" s="257"/>
      <c r="AL7" s="261">
        <f>+'Costo Prod'!$AQ$18</f>
        <v>0</v>
      </c>
      <c r="AM7" s="260">
        <f>SUMIF(Ventas!$G$366:$G$455,Stock!AK7,Ventas!$H$366:$H$455)</f>
        <v>0</v>
      </c>
      <c r="AN7" s="253"/>
      <c r="AO7" s="258">
        <f>+SUM(AG7,AL7)-SUM(AM7:AN7)</f>
        <v>0</v>
      </c>
      <c r="AP7" s="26"/>
      <c r="AQ7" s="26"/>
      <c r="AR7" s="26"/>
      <c r="AS7" s="257"/>
      <c r="AT7" s="261">
        <f>+'Costo Prod'!$AZ$18</f>
        <v>0</v>
      </c>
      <c r="AU7" s="260">
        <f>SUMIF(Ventas!$G$458:$G$547,Stock!AS7,Ventas!$H$458:$H$547)</f>
        <v>0</v>
      </c>
      <c r="AV7" s="253"/>
      <c r="AW7" s="258">
        <f>+SUM(AO7,AT7)-SUM(AU7:AV7)</f>
        <v>0</v>
      </c>
      <c r="AX7" s="26"/>
      <c r="AY7" s="26"/>
      <c r="AZ7" s="26"/>
      <c r="BA7" s="257"/>
      <c r="BB7" s="261">
        <f>+'Costo Prod'!$BI$18</f>
        <v>0</v>
      </c>
      <c r="BC7" s="260">
        <f>SUMIF(Ventas!$G$550:$G$639,Stock!BA7,Ventas!$H$550:$H$639)</f>
        <v>0</v>
      </c>
      <c r="BD7" s="253"/>
      <c r="BE7" s="258">
        <f>+SUM(AW7,BB7)-SUM(BC7:BD7)</f>
        <v>0</v>
      </c>
      <c r="BF7" s="26"/>
      <c r="BG7" s="26"/>
      <c r="BH7" s="26"/>
      <c r="BI7" s="257"/>
      <c r="BJ7" s="261">
        <f>+'Costo Prod'!$BR$18</f>
        <v>0</v>
      </c>
      <c r="BK7" s="260">
        <f>SUMIF(Ventas!$G$642:$G$731,Stock!BI7,Ventas!$H$642:$H$731)</f>
        <v>0</v>
      </c>
      <c r="BL7" s="253"/>
      <c r="BM7" s="258">
        <f>+SUM(BE7,BJ7)-SUM(BK7:BL7)</f>
        <v>0</v>
      </c>
      <c r="BN7" s="26"/>
      <c r="BO7" s="26"/>
      <c r="BP7" s="26"/>
      <c r="BQ7" s="257"/>
      <c r="BR7" s="261">
        <f>+'Costo Prod'!$CA$18</f>
        <v>0</v>
      </c>
      <c r="BS7" s="260">
        <f>SUMIF(Ventas!$G$734:$G$823,Stock!BQ7,Ventas!$H$734:$H$823)</f>
        <v>0</v>
      </c>
      <c r="BT7" s="253"/>
      <c r="BU7" s="258">
        <f>+SUM(BM7,BR7)-SUM(BS7:BT7)</f>
        <v>0</v>
      </c>
      <c r="BV7" s="26"/>
      <c r="BW7" s="26"/>
      <c r="BX7" s="26"/>
      <c r="BY7" s="257"/>
      <c r="BZ7" s="261">
        <f>+'Costo Prod'!$CJ$18</f>
        <v>0</v>
      </c>
      <c r="CA7" s="260">
        <f>SUMIF(Ventas!$G$826:$G$915,Stock!BY7,Ventas!$H$826:$H$915)</f>
        <v>0</v>
      </c>
      <c r="CB7" s="253"/>
      <c r="CC7" s="258">
        <f>+SUM(BU7,BZ7)-SUM(CA7:CB7)</f>
        <v>0</v>
      </c>
      <c r="CD7" s="26"/>
      <c r="CE7" s="26"/>
      <c r="CF7" s="26"/>
      <c r="CG7" s="257"/>
      <c r="CH7" s="261">
        <f>+'Costo Prod'!$CS$18</f>
        <v>0</v>
      </c>
      <c r="CI7" s="260">
        <f>SUMIF(Ventas!$G$918:$G$1007,Stock!CG7,Ventas!$H$918:$H$1007)</f>
        <v>0</v>
      </c>
      <c r="CJ7" s="253"/>
      <c r="CK7" s="258">
        <f>+SUM(CC7,CH7)-SUM(CI7:CJ7)</f>
        <v>0</v>
      </c>
      <c r="CL7" s="26"/>
      <c r="CM7" s="26"/>
      <c r="CN7" s="26"/>
      <c r="CO7" s="257"/>
      <c r="CP7" s="261">
        <f>+'Costo Prod'!$DB$18</f>
        <v>0</v>
      </c>
      <c r="CQ7" s="260">
        <f>SUMIF(Ventas!$G$1010:$G$1099,Stock!CO7,Ventas!$H$1010:$H$1099)</f>
        <v>0</v>
      </c>
      <c r="CR7" s="253"/>
      <c r="CS7" s="258">
        <f>+SUM(CK7,CP7)-SUM(CQ7:CR7)</f>
        <v>0</v>
      </c>
      <c r="CT7" s="351">
        <f>+'Costo Prod'!$DA$22</f>
        <v>0</v>
      </c>
      <c r="CU7" s="351">
        <f>+CS7*CT7</f>
        <v>0</v>
      </c>
    </row>
    <row r="8" spans="1:99" x14ac:dyDescent="0.25">
      <c r="A8" s="74"/>
      <c r="B8" s="20"/>
      <c r="C8" s="20"/>
      <c r="D8" s="20"/>
      <c r="E8" s="37"/>
      <c r="F8" s="261">
        <f>+'Costo Prod'!$G$23</f>
        <v>0</v>
      </c>
      <c r="G8" s="260">
        <f>SUMIF(Ventas!$G$3:$G$87,Stock!E8,Ventas!$H$3:$H$87)</f>
        <v>0</v>
      </c>
      <c r="H8" s="74"/>
      <c r="I8" s="258">
        <f t="shared" ref="I8:I9" si="13">+SUM(A8,F8)-SUM(G8:H8)</f>
        <v>0</v>
      </c>
      <c r="J8" s="20"/>
      <c r="K8" s="20"/>
      <c r="L8" s="20"/>
      <c r="M8" s="37"/>
      <c r="N8" s="261">
        <f>+'Costo Prod'!$P$23</f>
        <v>0</v>
      </c>
      <c r="O8" s="260">
        <f>SUMIF(Ventas!$G$90:$G$179,Stock!M8,Ventas!$H$90:$H$179)</f>
        <v>0</v>
      </c>
      <c r="P8" s="74"/>
      <c r="Q8" s="258">
        <f t="shared" ref="Q8:Q9" si="14">+SUM(I8,N8)-SUM(O8:P8)</f>
        <v>0</v>
      </c>
      <c r="R8" s="20"/>
      <c r="S8" s="20"/>
      <c r="T8" s="20"/>
      <c r="U8" s="37"/>
      <c r="V8" s="261">
        <f>+'Costo Prod'!$Y$23</f>
        <v>0</v>
      </c>
      <c r="W8" s="260">
        <f>SUMIF(Ventas!$G$182:$G$271,Stock!U8,Ventas!$H$182:$H$271)</f>
        <v>0</v>
      </c>
      <c r="X8" s="74"/>
      <c r="Y8" s="258">
        <f t="shared" ref="Y8:Y9" si="15">+SUM(Q8,V8)-SUM(W8:X8)</f>
        <v>0</v>
      </c>
      <c r="Z8" s="20"/>
      <c r="AA8" s="20"/>
      <c r="AB8" s="20"/>
      <c r="AC8" s="37"/>
      <c r="AD8" s="261">
        <f>+'Costo Prod'!$AH$23</f>
        <v>0</v>
      </c>
      <c r="AE8" s="260">
        <f>SUMIF(Ventas!$G$274:$G$363,Stock!AC8,Ventas!$H$274:$H$363)</f>
        <v>0</v>
      </c>
      <c r="AF8" s="74"/>
      <c r="AG8" s="258">
        <f t="shared" ref="AG8:AG9" si="16">+SUM(Y8,AD8)-SUM(AE8:AF8)</f>
        <v>0</v>
      </c>
      <c r="AH8" s="20"/>
      <c r="AI8" s="20"/>
      <c r="AJ8" s="20"/>
      <c r="AK8" s="37"/>
      <c r="AL8" s="261">
        <f>+'Costo Prod'!$AQ$23</f>
        <v>0</v>
      </c>
      <c r="AM8" s="260">
        <f>SUMIF(Ventas!$G$366:$G$455,Stock!AK8,Ventas!$H$366:$H$455)</f>
        <v>0</v>
      </c>
      <c r="AN8" s="74"/>
      <c r="AO8" s="258">
        <f t="shared" ref="AO8:AO9" si="17">+SUM(AG8,AL8)-SUM(AM8:AN8)</f>
        <v>0</v>
      </c>
      <c r="AP8" s="20"/>
      <c r="AQ8" s="20"/>
      <c r="AR8" s="20"/>
      <c r="AS8" s="37"/>
      <c r="AT8" s="261">
        <f>+'Costo Prod'!$AZ$23</f>
        <v>0</v>
      </c>
      <c r="AU8" s="260">
        <f>SUMIF(Ventas!$G$458:$G$547,Stock!AS8,Ventas!$H$458:$H$547)</f>
        <v>0</v>
      </c>
      <c r="AV8" s="74"/>
      <c r="AW8" s="258">
        <f t="shared" ref="AW8:AW9" si="18">+SUM(AO8,AT8)-SUM(AU8:AV8)</f>
        <v>0</v>
      </c>
      <c r="AX8" s="20"/>
      <c r="AY8" s="20"/>
      <c r="AZ8" s="20"/>
      <c r="BA8" s="37"/>
      <c r="BB8" s="261">
        <f>+'Costo Prod'!$BI$23</f>
        <v>0</v>
      </c>
      <c r="BC8" s="260">
        <f>SUMIF(Ventas!$G$550:$G$639,Stock!BA8,Ventas!$H$550:$H$639)</f>
        <v>0</v>
      </c>
      <c r="BD8" s="74"/>
      <c r="BE8" s="258">
        <f t="shared" ref="BE8:BE9" si="19">+SUM(AW8,BB8)-SUM(BC8:BD8)</f>
        <v>0</v>
      </c>
      <c r="BF8" s="20"/>
      <c r="BG8" s="20"/>
      <c r="BH8" s="20"/>
      <c r="BI8" s="37"/>
      <c r="BJ8" s="261">
        <f>+'Costo Prod'!$BR$23</f>
        <v>0</v>
      </c>
      <c r="BK8" s="260">
        <f>SUMIF(Ventas!$G$642:$G$731,Stock!BI8,Ventas!$H$642:$H$731)</f>
        <v>0</v>
      </c>
      <c r="BL8" s="74"/>
      <c r="BM8" s="258">
        <f t="shared" ref="BM8:BM9" si="20">+SUM(BE8,BJ8)-SUM(BK8:BL8)</f>
        <v>0</v>
      </c>
      <c r="BN8" s="20"/>
      <c r="BO8" s="20"/>
      <c r="BP8" s="20"/>
      <c r="BQ8" s="37"/>
      <c r="BR8" s="261">
        <f>+'Costo Prod'!$CA$23</f>
        <v>0</v>
      </c>
      <c r="BS8" s="260">
        <f>SUMIF(Ventas!$G$734:$G$823,Stock!BQ8,Ventas!$H$734:$H$823)</f>
        <v>0</v>
      </c>
      <c r="BT8" s="74"/>
      <c r="BU8" s="258">
        <f t="shared" ref="BU8:BU9" si="21">+SUM(BM8,BR8)-SUM(BS8:BT8)</f>
        <v>0</v>
      </c>
      <c r="BV8" s="20"/>
      <c r="BW8" s="20"/>
      <c r="BX8" s="20"/>
      <c r="BY8" s="37"/>
      <c r="BZ8" s="261">
        <f>+'Costo Prod'!$CJ$23</f>
        <v>0</v>
      </c>
      <c r="CA8" s="260">
        <f>SUMIF(Ventas!$G$826:$G$915,Stock!BY8,Ventas!$H$826:$H$915)</f>
        <v>0</v>
      </c>
      <c r="CB8" s="74"/>
      <c r="CC8" s="258">
        <f t="shared" ref="CC8:CC9" si="22">+SUM(BU8,BZ8)-SUM(CA8:CB8)</f>
        <v>0</v>
      </c>
      <c r="CD8" s="20"/>
      <c r="CE8" s="20"/>
      <c r="CF8" s="20"/>
      <c r="CG8" s="37"/>
      <c r="CH8" s="261">
        <f>+'Costo Prod'!$CS$23</f>
        <v>0</v>
      </c>
      <c r="CI8" s="260">
        <f>SUMIF(Ventas!$G$918:$G$1007,Stock!CG8,Ventas!$H$918:$H$1007)</f>
        <v>0</v>
      </c>
      <c r="CJ8" s="74"/>
      <c r="CK8" s="258">
        <f t="shared" ref="CK8:CK9" si="23">+SUM(CC8,CH8)-SUM(CI8:CJ8)</f>
        <v>0</v>
      </c>
      <c r="CL8" s="20"/>
      <c r="CM8" s="20"/>
      <c r="CN8" s="20"/>
      <c r="CO8" s="37"/>
      <c r="CP8" s="261">
        <f>+'Costo Prod'!$DB$23</f>
        <v>0</v>
      </c>
      <c r="CQ8" s="260">
        <f>SUMIF(Ventas!$G$1010:$G$1099,Stock!CO8,Ventas!$H$1010:$H$1099)</f>
        <v>0</v>
      </c>
      <c r="CR8" s="74"/>
      <c r="CS8" s="258">
        <f t="shared" ref="CS8:CS9" si="24">+SUM(CK8,CP8)-SUM(CQ8:CR8)</f>
        <v>0</v>
      </c>
      <c r="CT8" s="351">
        <f>+'Costo Prod'!$DA$27</f>
        <v>0</v>
      </c>
      <c r="CU8" s="351">
        <f t="shared" ref="CU8:CU9" si="25">+CS8*CT8</f>
        <v>0</v>
      </c>
    </row>
    <row r="9" spans="1:99" x14ac:dyDescent="0.25">
      <c r="A9" s="74"/>
      <c r="B9" s="20"/>
      <c r="C9" s="20"/>
      <c r="D9" s="20"/>
      <c r="E9" s="37"/>
      <c r="F9" s="261">
        <f>+'Costo Prod'!$G$28</f>
        <v>0</v>
      </c>
      <c r="G9" s="260">
        <f>SUMIF(Ventas!$G$3:$G$87,Stock!E9,Ventas!$H$3:$H$87)</f>
        <v>0</v>
      </c>
      <c r="H9" s="74"/>
      <c r="I9" s="258">
        <f t="shared" si="13"/>
        <v>0</v>
      </c>
      <c r="J9" s="20"/>
      <c r="K9" s="20"/>
      <c r="L9" s="20"/>
      <c r="M9" s="37"/>
      <c r="N9" s="261">
        <f>+'Costo Prod'!$P$28</f>
        <v>0</v>
      </c>
      <c r="O9" s="260">
        <f>SUMIF(Ventas!$G$90:$G$179,Stock!M9,Ventas!$H$90:$H$179)</f>
        <v>0</v>
      </c>
      <c r="P9" s="74"/>
      <c r="Q9" s="258">
        <f t="shared" si="14"/>
        <v>0</v>
      </c>
      <c r="R9" s="20"/>
      <c r="S9" s="20"/>
      <c r="T9" s="20"/>
      <c r="U9" s="37"/>
      <c r="V9" s="261">
        <f>+'Costo Prod'!$Y$28</f>
        <v>0</v>
      </c>
      <c r="W9" s="260">
        <f>SUMIF(Ventas!$G$182:$G$271,Stock!U9,Ventas!$H$182:$H$271)</f>
        <v>0</v>
      </c>
      <c r="X9" s="74"/>
      <c r="Y9" s="258">
        <f t="shared" si="15"/>
        <v>0</v>
      </c>
      <c r="Z9" s="20"/>
      <c r="AA9" s="20"/>
      <c r="AB9" s="20"/>
      <c r="AC9" s="37"/>
      <c r="AD9" s="261">
        <f>+'Costo Prod'!$AH$28</f>
        <v>0</v>
      </c>
      <c r="AE9" s="260">
        <f>SUMIF(Ventas!$G$274:$G$363,Stock!AC9,Ventas!$H$274:$H$363)</f>
        <v>0</v>
      </c>
      <c r="AF9" s="74"/>
      <c r="AG9" s="258">
        <f t="shared" si="16"/>
        <v>0</v>
      </c>
      <c r="AH9" s="20"/>
      <c r="AI9" s="20"/>
      <c r="AJ9" s="20"/>
      <c r="AK9" s="37"/>
      <c r="AL9" s="261">
        <f>+'Costo Prod'!$AQ$28</f>
        <v>0</v>
      </c>
      <c r="AM9" s="260">
        <f>SUMIF(Ventas!$G$366:$G$455,Stock!AK9,Ventas!$H$366:$H$455)</f>
        <v>0</v>
      </c>
      <c r="AN9" s="74"/>
      <c r="AO9" s="258">
        <f t="shared" si="17"/>
        <v>0</v>
      </c>
      <c r="AP9" s="20"/>
      <c r="AQ9" s="20"/>
      <c r="AR9" s="20"/>
      <c r="AS9" s="37"/>
      <c r="AT9" s="261">
        <f>+'Costo Prod'!$AZ$28</f>
        <v>0</v>
      </c>
      <c r="AU9" s="260">
        <f>SUMIF(Ventas!$G$458:$G$547,Stock!AS9,Ventas!$H$458:$H$547)</f>
        <v>0</v>
      </c>
      <c r="AV9" s="74"/>
      <c r="AW9" s="258">
        <f t="shared" si="18"/>
        <v>0</v>
      </c>
      <c r="AX9" s="20"/>
      <c r="AY9" s="20"/>
      <c r="AZ9" s="20"/>
      <c r="BA9" s="37"/>
      <c r="BB9" s="261">
        <f>+'Costo Prod'!$BI$28</f>
        <v>0</v>
      </c>
      <c r="BC9" s="260">
        <f>SUMIF(Ventas!$G$550:$G$639,Stock!BA9,Ventas!$H$550:$H$639)</f>
        <v>0</v>
      </c>
      <c r="BD9" s="74"/>
      <c r="BE9" s="258">
        <f t="shared" si="19"/>
        <v>0</v>
      </c>
      <c r="BF9" s="20"/>
      <c r="BG9" s="20"/>
      <c r="BH9" s="20"/>
      <c r="BI9" s="37"/>
      <c r="BJ9" s="261">
        <f>+'Costo Prod'!$BR$28</f>
        <v>0</v>
      </c>
      <c r="BK9" s="260">
        <f>SUMIF(Ventas!$G$642:$G$731,Stock!BI9,Ventas!$H$642:$H$731)</f>
        <v>0</v>
      </c>
      <c r="BL9" s="74"/>
      <c r="BM9" s="258">
        <f t="shared" si="20"/>
        <v>0</v>
      </c>
      <c r="BN9" s="20"/>
      <c r="BO9" s="20"/>
      <c r="BP9" s="20"/>
      <c r="BQ9" s="37"/>
      <c r="BR9" s="261">
        <f>+'Costo Prod'!$CA$28</f>
        <v>0</v>
      </c>
      <c r="BS9" s="260">
        <f>SUMIF(Ventas!$G$734:$G$823,Stock!BQ9,Ventas!$H$734:$H$823)</f>
        <v>0</v>
      </c>
      <c r="BT9" s="74"/>
      <c r="BU9" s="258">
        <f t="shared" si="21"/>
        <v>0</v>
      </c>
      <c r="BV9" s="20"/>
      <c r="BW9" s="20"/>
      <c r="BX9" s="20"/>
      <c r="BY9" s="37"/>
      <c r="BZ9" s="261">
        <f>+'Costo Prod'!$CJ$28</f>
        <v>0</v>
      </c>
      <c r="CA9" s="260">
        <f>SUMIF(Ventas!$G$826:$G$915,Stock!BY9,Ventas!$H$826:$H$915)</f>
        <v>0</v>
      </c>
      <c r="CB9" s="74"/>
      <c r="CC9" s="258">
        <f t="shared" si="22"/>
        <v>0</v>
      </c>
      <c r="CD9" s="20"/>
      <c r="CE9" s="20"/>
      <c r="CF9" s="20"/>
      <c r="CG9" s="37"/>
      <c r="CH9" s="261">
        <f>+'Costo Prod'!$CS$28</f>
        <v>0</v>
      </c>
      <c r="CI9" s="260">
        <f>SUMIF(Ventas!$G$918:$G$1007,Stock!CG9,Ventas!$H$918:$H$1007)</f>
        <v>0</v>
      </c>
      <c r="CJ9" s="74"/>
      <c r="CK9" s="258">
        <f t="shared" si="23"/>
        <v>0</v>
      </c>
      <c r="CL9" s="20"/>
      <c r="CM9" s="20"/>
      <c r="CN9" s="20"/>
      <c r="CO9" s="37"/>
      <c r="CP9" s="261">
        <f>+'Costo Prod'!$DB$28</f>
        <v>0</v>
      </c>
      <c r="CQ9" s="260">
        <f>SUMIF(Ventas!$G$1010:$G$1099,Stock!CO9,Ventas!$H$1010:$H$1099)</f>
        <v>0</v>
      </c>
      <c r="CR9" s="74"/>
      <c r="CS9" s="258">
        <f t="shared" si="24"/>
        <v>0</v>
      </c>
      <c r="CT9" s="351">
        <f>+'Costo Prod'!$DA$32</f>
        <v>0</v>
      </c>
      <c r="CU9" s="351">
        <f t="shared" si="25"/>
        <v>0</v>
      </c>
    </row>
    <row r="10" spans="1:99" x14ac:dyDescent="0.25">
      <c r="A10" s="253"/>
      <c r="B10" s="26"/>
      <c r="C10" s="26"/>
      <c r="D10" s="26"/>
      <c r="E10" s="257"/>
      <c r="F10" s="261">
        <f>+'Costo Prod'!$G$33</f>
        <v>0</v>
      </c>
      <c r="G10" s="260">
        <f>SUMIF(Ventas!$G$3:$G$87,Stock!E10,Ventas!$H$3:$H$87)</f>
        <v>0</v>
      </c>
      <c r="H10" s="253"/>
      <c r="I10" s="258">
        <f>+SUM(A10,F10)-SUM(G10:H10)</f>
        <v>0</v>
      </c>
      <c r="J10" s="26"/>
      <c r="K10" s="26"/>
      <c r="L10" s="26"/>
      <c r="M10" s="257"/>
      <c r="N10" s="261">
        <f>+'Costo Prod'!$P$33</f>
        <v>0</v>
      </c>
      <c r="O10" s="260">
        <f>SUMIF(Ventas!$G$90:$G$179,Stock!M10,Ventas!$H$90:$H$179)</f>
        <v>0</v>
      </c>
      <c r="P10" s="253"/>
      <c r="Q10" s="258">
        <f>+SUM(I10,N10)-SUM(O10:P10)</f>
        <v>0</v>
      </c>
      <c r="R10" s="26"/>
      <c r="S10" s="26"/>
      <c r="T10" s="26"/>
      <c r="U10" s="257"/>
      <c r="V10" s="261">
        <f>+'Costo Prod'!$Y$33</f>
        <v>0</v>
      </c>
      <c r="W10" s="260">
        <f>SUMIF(Ventas!$G$182:$G$271,Stock!U10,Ventas!$H$182:$H$271)</f>
        <v>0</v>
      </c>
      <c r="X10" s="253"/>
      <c r="Y10" s="258">
        <f>+SUM(Q10,V10)-SUM(W10:X10)</f>
        <v>0</v>
      </c>
      <c r="Z10" s="26"/>
      <c r="AA10" s="26"/>
      <c r="AB10" s="26"/>
      <c r="AC10" s="257"/>
      <c r="AD10" s="261">
        <f>+'Costo Prod'!$AH$33</f>
        <v>0</v>
      </c>
      <c r="AE10" s="260">
        <f>SUMIF(Ventas!$G$274:$G$363,Stock!AC10,Ventas!$H$274:$H$363)</f>
        <v>0</v>
      </c>
      <c r="AF10" s="253"/>
      <c r="AG10" s="258">
        <f>+SUM(Y10,AD10)-SUM(AE10:AF10)</f>
        <v>0</v>
      </c>
      <c r="AH10" s="26"/>
      <c r="AI10" s="26"/>
      <c r="AJ10" s="26"/>
      <c r="AK10" s="257"/>
      <c r="AL10" s="261">
        <f>+'Costo Prod'!$AQ$33</f>
        <v>0</v>
      </c>
      <c r="AM10" s="260">
        <f>SUMIF(Ventas!$G$366:$G$455,Stock!AK10,Ventas!$H$366:$H$455)</f>
        <v>0</v>
      </c>
      <c r="AN10" s="253"/>
      <c r="AO10" s="258">
        <f>+SUM(AG10,AL10)-SUM(AM10:AN10)</f>
        <v>0</v>
      </c>
      <c r="AP10" s="26"/>
      <c r="AQ10" s="26"/>
      <c r="AR10" s="26"/>
      <c r="AS10" s="257"/>
      <c r="AT10" s="261">
        <f>+'Costo Prod'!$AZ$33</f>
        <v>0</v>
      </c>
      <c r="AU10" s="260">
        <f>SUMIF(Ventas!$G$458:$G$547,Stock!AS10,Ventas!$H$458:$H$547)</f>
        <v>0</v>
      </c>
      <c r="AV10" s="253"/>
      <c r="AW10" s="258">
        <f>+SUM(AO10,AT10)-SUM(AU10:AV10)</f>
        <v>0</v>
      </c>
      <c r="AX10" s="26"/>
      <c r="AY10" s="26"/>
      <c r="AZ10" s="26"/>
      <c r="BA10" s="257"/>
      <c r="BB10" s="261">
        <f>+'Costo Prod'!$BI$33</f>
        <v>0</v>
      </c>
      <c r="BC10" s="260">
        <f>SUMIF(Ventas!$G$550:$G$639,Stock!BA10,Ventas!$H$550:$H$639)</f>
        <v>0</v>
      </c>
      <c r="BD10" s="253"/>
      <c r="BE10" s="258">
        <f>+SUM(AW10,BB10)-SUM(BC10:BD10)</f>
        <v>0</v>
      </c>
      <c r="BF10" s="26"/>
      <c r="BG10" s="26"/>
      <c r="BH10" s="26"/>
      <c r="BI10" s="257"/>
      <c r="BJ10" s="261">
        <f>+'Costo Prod'!$BR$33</f>
        <v>0</v>
      </c>
      <c r="BK10" s="260">
        <f>SUMIF(Ventas!$G$642:$G$731,Stock!BI10,Ventas!$H$642:$H$731)</f>
        <v>0</v>
      </c>
      <c r="BL10" s="253"/>
      <c r="BM10" s="258">
        <f>+SUM(BE10,BJ10)-SUM(BK10:BL10)</f>
        <v>0</v>
      </c>
      <c r="BN10" s="26"/>
      <c r="BO10" s="26"/>
      <c r="BP10" s="26"/>
      <c r="BQ10" s="257"/>
      <c r="BR10" s="261">
        <f>+'Costo Prod'!$CA$33</f>
        <v>0</v>
      </c>
      <c r="BS10" s="260">
        <f>SUMIF(Ventas!$G$734:$G$823,Stock!BQ10,Ventas!$H$734:$H$823)</f>
        <v>0</v>
      </c>
      <c r="BT10" s="253"/>
      <c r="BU10" s="258">
        <f>+SUM(BM10,BR10)-SUM(BS10:BT10)</f>
        <v>0</v>
      </c>
      <c r="BV10" s="26"/>
      <c r="BW10" s="26"/>
      <c r="BX10" s="26"/>
      <c r="BY10" s="257"/>
      <c r="BZ10" s="261">
        <f>+'Costo Prod'!$CJ$33</f>
        <v>0</v>
      </c>
      <c r="CA10" s="260">
        <f>SUMIF(Ventas!$G$826:$G$915,Stock!BY10,Ventas!$H$826:$H$915)</f>
        <v>0</v>
      </c>
      <c r="CB10" s="253"/>
      <c r="CC10" s="258">
        <f>+SUM(BU10,BZ10)-SUM(CA10:CB10)</f>
        <v>0</v>
      </c>
      <c r="CD10" s="26"/>
      <c r="CE10" s="26"/>
      <c r="CF10" s="26"/>
      <c r="CG10" s="257"/>
      <c r="CH10" s="261">
        <f>+'Costo Prod'!$CS$33</f>
        <v>0</v>
      </c>
      <c r="CI10" s="260">
        <f>SUMIF(Ventas!$G$918:$G$1007,Stock!CG10,Ventas!$H$918:$H$1007)</f>
        <v>0</v>
      </c>
      <c r="CJ10" s="253"/>
      <c r="CK10" s="258">
        <f>+SUM(CC10,CH10)-SUM(CI10:CJ10)</f>
        <v>0</v>
      </c>
      <c r="CL10" s="26"/>
      <c r="CM10" s="26"/>
      <c r="CN10" s="26"/>
      <c r="CO10" s="257"/>
      <c r="CP10" s="261">
        <f>+'Costo Prod'!$DB$33</f>
        <v>0</v>
      </c>
      <c r="CQ10" s="260">
        <f>SUMIF(Ventas!$G$1010:$G$1099,Stock!CO10,Ventas!$H$1010:$H$1099)</f>
        <v>0</v>
      </c>
      <c r="CR10" s="253"/>
      <c r="CS10" s="258">
        <f>+SUM(CK10,CP10)-SUM(CQ10:CR10)</f>
        <v>0</v>
      </c>
      <c r="CT10" s="351">
        <f>+'Costo Prod'!$DA$37</f>
        <v>0</v>
      </c>
      <c r="CU10" s="351">
        <f t="shared" ref="CU10:CU18" si="26">+CS10*CT10</f>
        <v>0</v>
      </c>
    </row>
    <row r="11" spans="1:99" x14ac:dyDescent="0.25">
      <c r="A11" s="74"/>
      <c r="B11" s="20"/>
      <c r="C11" s="20"/>
      <c r="D11" s="20"/>
      <c r="E11" s="37"/>
      <c r="F11" s="261">
        <f>+'Costo Prod'!$G$38</f>
        <v>0</v>
      </c>
      <c r="G11" s="260">
        <f>SUMIF(Ventas!$G$3:$G$87,Stock!E11,Ventas!$H$3:$H$87)</f>
        <v>0</v>
      </c>
      <c r="H11" s="74"/>
      <c r="I11" s="258">
        <f t="shared" ref="I11:I12" si="27">+SUM(A11,F11)-SUM(G11:H11)</f>
        <v>0</v>
      </c>
      <c r="J11" s="20"/>
      <c r="K11" s="20"/>
      <c r="L11" s="20"/>
      <c r="M11" s="37"/>
      <c r="N11" s="261">
        <f>+'Costo Prod'!$P$38</f>
        <v>0</v>
      </c>
      <c r="O11" s="260">
        <f>SUMIF(Ventas!$G$90:$G$179,Stock!M11,Ventas!$H$90:$H$179)</f>
        <v>0</v>
      </c>
      <c r="P11" s="74"/>
      <c r="Q11" s="258">
        <f t="shared" ref="Q11:Q12" si="28">+SUM(I11,N11)-SUM(O11:P11)</f>
        <v>0</v>
      </c>
      <c r="R11" s="20"/>
      <c r="S11" s="20"/>
      <c r="T11" s="20"/>
      <c r="U11" s="37"/>
      <c r="V11" s="261">
        <f>+'Costo Prod'!$Y$38</f>
        <v>0</v>
      </c>
      <c r="W11" s="260">
        <f>SUMIF(Ventas!$G$182:$G$271,Stock!U11,Ventas!$H$182:$H$271)</f>
        <v>0</v>
      </c>
      <c r="X11" s="74"/>
      <c r="Y11" s="258">
        <f t="shared" ref="Y11:Y12" si="29">+SUM(Q11,V11)-SUM(W11:X11)</f>
        <v>0</v>
      </c>
      <c r="Z11" s="20"/>
      <c r="AA11" s="20"/>
      <c r="AB11" s="20"/>
      <c r="AC11" s="37"/>
      <c r="AD11" s="261">
        <f>+'Costo Prod'!$AH$38</f>
        <v>0</v>
      </c>
      <c r="AE11" s="260">
        <f>SUMIF(Ventas!$G$274:$G$363,Stock!AC11,Ventas!$H$274:$H$363)</f>
        <v>0</v>
      </c>
      <c r="AF11" s="74"/>
      <c r="AG11" s="258">
        <f t="shared" ref="AG11:AG12" si="30">+SUM(Y11,AD11)-SUM(AE11:AF11)</f>
        <v>0</v>
      </c>
      <c r="AH11" s="20"/>
      <c r="AI11" s="20"/>
      <c r="AJ11" s="20"/>
      <c r="AK11" s="37"/>
      <c r="AL11" s="261">
        <f>+'Costo Prod'!$AQ$38</f>
        <v>0</v>
      </c>
      <c r="AM11" s="260">
        <f>SUMIF(Ventas!$G$366:$G$455,Stock!AK11,Ventas!$H$366:$H$455)</f>
        <v>0</v>
      </c>
      <c r="AN11" s="74"/>
      <c r="AO11" s="258">
        <f t="shared" ref="AO11:AO12" si="31">+SUM(AG11,AL11)-SUM(AM11:AN11)</f>
        <v>0</v>
      </c>
      <c r="AP11" s="20"/>
      <c r="AQ11" s="20"/>
      <c r="AR11" s="20"/>
      <c r="AS11" s="37"/>
      <c r="AT11" s="261">
        <f>+'Costo Prod'!$AZ$38</f>
        <v>0</v>
      </c>
      <c r="AU11" s="260">
        <f>SUMIF(Ventas!$G$458:$G$547,Stock!AS11,Ventas!$H$458:$H$547)</f>
        <v>0</v>
      </c>
      <c r="AV11" s="74"/>
      <c r="AW11" s="258">
        <f t="shared" ref="AW11:AW12" si="32">+SUM(AO11,AT11)-SUM(AU11:AV11)</f>
        <v>0</v>
      </c>
      <c r="AX11" s="20"/>
      <c r="AY11" s="20"/>
      <c r="AZ11" s="20"/>
      <c r="BA11" s="37"/>
      <c r="BB11" s="261">
        <f>+'Costo Prod'!$BI$38</f>
        <v>0</v>
      </c>
      <c r="BC11" s="260">
        <f>SUMIF(Ventas!$G$550:$G$639,Stock!BA11,Ventas!$H$550:$H$639)</f>
        <v>0</v>
      </c>
      <c r="BD11" s="74"/>
      <c r="BE11" s="258">
        <f t="shared" ref="BE11:BE12" si="33">+SUM(AW11,BB11)-SUM(BC11:BD11)</f>
        <v>0</v>
      </c>
      <c r="BF11" s="20"/>
      <c r="BG11" s="20"/>
      <c r="BH11" s="20"/>
      <c r="BI11" s="37"/>
      <c r="BJ11" s="261">
        <f>+'Costo Prod'!$BR$38</f>
        <v>0</v>
      </c>
      <c r="BK11" s="260">
        <f>SUMIF(Ventas!$G$642:$G$731,Stock!BI11,Ventas!$H$642:$H$731)</f>
        <v>0</v>
      </c>
      <c r="BL11" s="74"/>
      <c r="BM11" s="258">
        <f t="shared" ref="BM11:BM12" si="34">+SUM(BE11,BJ11)-SUM(BK11:BL11)</f>
        <v>0</v>
      </c>
      <c r="BN11" s="20"/>
      <c r="BO11" s="20"/>
      <c r="BP11" s="20"/>
      <c r="BQ11" s="37"/>
      <c r="BR11" s="261">
        <f>+'Costo Prod'!$CA$38</f>
        <v>0</v>
      </c>
      <c r="BS11" s="260">
        <f>SUMIF(Ventas!$G$734:$G$823,Stock!BQ11,Ventas!$H$734:$H$823)</f>
        <v>0</v>
      </c>
      <c r="BT11" s="74"/>
      <c r="BU11" s="258">
        <f t="shared" ref="BU11:BU12" si="35">+SUM(BM11,BR11)-SUM(BS11:BT11)</f>
        <v>0</v>
      </c>
      <c r="BV11" s="20"/>
      <c r="BW11" s="20"/>
      <c r="BX11" s="20"/>
      <c r="BY11" s="37"/>
      <c r="BZ11" s="261">
        <f>+'Costo Prod'!$CJ$38</f>
        <v>0</v>
      </c>
      <c r="CA11" s="260">
        <f>SUMIF(Ventas!$G$826:$G$915,Stock!BY11,Ventas!$H$826:$H$915)</f>
        <v>0</v>
      </c>
      <c r="CB11" s="74"/>
      <c r="CC11" s="258">
        <f t="shared" ref="CC11:CC12" si="36">+SUM(BU11,BZ11)-SUM(CA11:CB11)</f>
        <v>0</v>
      </c>
      <c r="CD11" s="20"/>
      <c r="CE11" s="20"/>
      <c r="CF11" s="20"/>
      <c r="CG11" s="37"/>
      <c r="CH11" s="261">
        <f>+'Costo Prod'!$CS$38</f>
        <v>0</v>
      </c>
      <c r="CI11" s="260">
        <f>SUMIF(Ventas!$G$918:$G$1007,Stock!CG11,Ventas!$H$918:$H$1007)</f>
        <v>0</v>
      </c>
      <c r="CJ11" s="74"/>
      <c r="CK11" s="258">
        <f t="shared" ref="CK11:CK12" si="37">+SUM(CC11,CH11)-SUM(CI11:CJ11)</f>
        <v>0</v>
      </c>
      <c r="CL11" s="20"/>
      <c r="CM11" s="20"/>
      <c r="CN11" s="20"/>
      <c r="CO11" s="37"/>
      <c r="CP11" s="261">
        <f>+'Costo Prod'!$DB$38</f>
        <v>0</v>
      </c>
      <c r="CQ11" s="260">
        <f>SUMIF(Ventas!$G$1010:$G$1099,Stock!CO11,Ventas!$H$1010:$H$1099)</f>
        <v>0</v>
      </c>
      <c r="CR11" s="74"/>
      <c r="CS11" s="258">
        <f t="shared" ref="CS11:CS12" si="38">+SUM(CK11,CP11)-SUM(CQ11:CR11)</f>
        <v>0</v>
      </c>
      <c r="CT11" s="351">
        <f>+'Costo Prod'!$DA$42</f>
        <v>0</v>
      </c>
      <c r="CU11" s="351">
        <f t="shared" si="26"/>
        <v>0</v>
      </c>
    </row>
    <row r="12" spans="1:99" x14ac:dyDescent="0.25">
      <c r="A12" s="74"/>
      <c r="B12" s="20"/>
      <c r="C12" s="20"/>
      <c r="D12" s="20"/>
      <c r="E12" s="37"/>
      <c r="F12" s="261">
        <f>+'Costo Prod'!$G$43</f>
        <v>0</v>
      </c>
      <c r="G12" s="260">
        <f>SUMIF(Ventas!$G$3:$G$87,Stock!E12,Ventas!$H$3:$H$87)</f>
        <v>0</v>
      </c>
      <c r="H12" s="74"/>
      <c r="I12" s="258">
        <f t="shared" si="27"/>
        <v>0</v>
      </c>
      <c r="J12" s="20"/>
      <c r="K12" s="20"/>
      <c r="L12" s="20"/>
      <c r="M12" s="37"/>
      <c r="N12" s="261">
        <f>+'Costo Prod'!$P$43</f>
        <v>0</v>
      </c>
      <c r="O12" s="260">
        <f>SUMIF(Ventas!$G$90:$G$179,Stock!M12,Ventas!$H$90:$H$179)</f>
        <v>0</v>
      </c>
      <c r="P12" s="74"/>
      <c r="Q12" s="258">
        <f t="shared" si="28"/>
        <v>0</v>
      </c>
      <c r="R12" s="20"/>
      <c r="S12" s="20"/>
      <c r="T12" s="20"/>
      <c r="U12" s="37"/>
      <c r="V12" s="261">
        <f>+'Costo Prod'!$Y$43</f>
        <v>0</v>
      </c>
      <c r="W12" s="260">
        <f>SUMIF(Ventas!$G$182:$G$271,Stock!U12,Ventas!$H$182:$H$271)</f>
        <v>0</v>
      </c>
      <c r="X12" s="74"/>
      <c r="Y12" s="258">
        <f t="shared" si="29"/>
        <v>0</v>
      </c>
      <c r="Z12" s="20"/>
      <c r="AA12" s="20"/>
      <c r="AB12" s="20"/>
      <c r="AC12" s="37"/>
      <c r="AD12" s="261">
        <f>+'Costo Prod'!$AH$43</f>
        <v>0</v>
      </c>
      <c r="AE12" s="260">
        <f>SUMIF(Ventas!$G$274:$G$363,Stock!AC12,Ventas!$H$274:$H$363)</f>
        <v>0</v>
      </c>
      <c r="AF12" s="74"/>
      <c r="AG12" s="258">
        <f t="shared" si="30"/>
        <v>0</v>
      </c>
      <c r="AH12" s="20"/>
      <c r="AI12" s="20"/>
      <c r="AJ12" s="20"/>
      <c r="AK12" s="37"/>
      <c r="AL12" s="261">
        <f>+'Costo Prod'!$AQ$43</f>
        <v>0</v>
      </c>
      <c r="AM12" s="260">
        <f>SUMIF(Ventas!$G$366:$G$455,Stock!AK12,Ventas!$H$366:$H$455)</f>
        <v>0</v>
      </c>
      <c r="AN12" s="74"/>
      <c r="AO12" s="258">
        <f t="shared" si="31"/>
        <v>0</v>
      </c>
      <c r="AP12" s="20"/>
      <c r="AQ12" s="20"/>
      <c r="AR12" s="20"/>
      <c r="AS12" s="37"/>
      <c r="AT12" s="261">
        <f>+'Costo Prod'!$AZ$43</f>
        <v>0</v>
      </c>
      <c r="AU12" s="260">
        <f>SUMIF(Ventas!$G$458:$G$547,Stock!AS12,Ventas!$H$458:$H$547)</f>
        <v>0</v>
      </c>
      <c r="AV12" s="74"/>
      <c r="AW12" s="258">
        <f t="shared" si="32"/>
        <v>0</v>
      </c>
      <c r="AX12" s="20"/>
      <c r="AY12" s="20"/>
      <c r="AZ12" s="20"/>
      <c r="BA12" s="37"/>
      <c r="BB12" s="261">
        <f>+'Costo Prod'!$BI$43</f>
        <v>0</v>
      </c>
      <c r="BC12" s="260">
        <f>SUMIF(Ventas!$G$550:$G$639,Stock!BA12,Ventas!$H$550:$H$639)</f>
        <v>0</v>
      </c>
      <c r="BD12" s="74"/>
      <c r="BE12" s="258">
        <f t="shared" si="33"/>
        <v>0</v>
      </c>
      <c r="BF12" s="20"/>
      <c r="BG12" s="20"/>
      <c r="BH12" s="20"/>
      <c r="BI12" s="37"/>
      <c r="BJ12" s="261">
        <f>+'Costo Prod'!$BR$43</f>
        <v>0</v>
      </c>
      <c r="BK12" s="260">
        <f>SUMIF(Ventas!$G$642:$G$731,Stock!BI12,Ventas!$H$642:$H$731)</f>
        <v>0</v>
      </c>
      <c r="BL12" s="74"/>
      <c r="BM12" s="258">
        <f t="shared" si="34"/>
        <v>0</v>
      </c>
      <c r="BN12" s="20"/>
      <c r="BO12" s="20"/>
      <c r="BP12" s="20"/>
      <c r="BQ12" s="37"/>
      <c r="BR12" s="261">
        <f>+'Costo Prod'!$CA$43</f>
        <v>0</v>
      </c>
      <c r="BS12" s="260">
        <f>SUMIF(Ventas!$G$734:$G$823,Stock!BQ12,Ventas!$H$734:$H$823)</f>
        <v>0</v>
      </c>
      <c r="BT12" s="74"/>
      <c r="BU12" s="258">
        <f t="shared" si="35"/>
        <v>0</v>
      </c>
      <c r="BV12" s="20"/>
      <c r="BW12" s="20"/>
      <c r="BX12" s="20"/>
      <c r="BY12" s="37"/>
      <c r="BZ12" s="261">
        <f>+'Costo Prod'!$CJ$43</f>
        <v>0</v>
      </c>
      <c r="CA12" s="260">
        <f>SUMIF(Ventas!$G$826:$G$915,Stock!BY12,Ventas!$H$826:$H$915)</f>
        <v>0</v>
      </c>
      <c r="CB12" s="74"/>
      <c r="CC12" s="258">
        <f t="shared" si="36"/>
        <v>0</v>
      </c>
      <c r="CD12" s="20"/>
      <c r="CE12" s="20"/>
      <c r="CF12" s="20"/>
      <c r="CG12" s="37"/>
      <c r="CH12" s="261">
        <f>+'Costo Prod'!$CS$43</f>
        <v>0</v>
      </c>
      <c r="CI12" s="260">
        <f>SUMIF(Ventas!$G$918:$G$1007,Stock!CG12,Ventas!$H$918:$H$1007)</f>
        <v>0</v>
      </c>
      <c r="CJ12" s="74"/>
      <c r="CK12" s="258">
        <f t="shared" si="37"/>
        <v>0</v>
      </c>
      <c r="CL12" s="20"/>
      <c r="CM12" s="20"/>
      <c r="CN12" s="20"/>
      <c r="CO12" s="37"/>
      <c r="CP12" s="261">
        <f>+'Costo Prod'!$DB$43</f>
        <v>0</v>
      </c>
      <c r="CQ12" s="260">
        <f>SUMIF(Ventas!$G$1010:$G$1099,Stock!CO12,Ventas!$H$1010:$H$1099)</f>
        <v>0</v>
      </c>
      <c r="CR12" s="74"/>
      <c r="CS12" s="258">
        <f t="shared" si="38"/>
        <v>0</v>
      </c>
      <c r="CT12" s="351">
        <f>+'Costo Prod'!$DA$47</f>
        <v>0</v>
      </c>
      <c r="CU12" s="351">
        <f t="shared" si="26"/>
        <v>0</v>
      </c>
    </row>
    <row r="13" spans="1:99" x14ac:dyDescent="0.25">
      <c r="A13" s="253"/>
      <c r="B13" s="26"/>
      <c r="C13" s="26"/>
      <c r="D13" s="26"/>
      <c r="E13" s="257"/>
      <c r="F13" s="261">
        <f>+'Costo Prod'!$G$48</f>
        <v>0</v>
      </c>
      <c r="G13" s="260">
        <f>SUMIF(Ventas!$G$3:$G$87,Stock!E13,Ventas!$H$3:$H$87)</f>
        <v>0</v>
      </c>
      <c r="H13" s="253"/>
      <c r="I13" s="258">
        <f>+SUM(A13,F13)-SUM(G13:H13)</f>
        <v>0</v>
      </c>
      <c r="J13" s="26"/>
      <c r="K13" s="26"/>
      <c r="L13" s="26"/>
      <c r="M13" s="257"/>
      <c r="N13" s="261">
        <f>+'Costo Prod'!$P$48</f>
        <v>0</v>
      </c>
      <c r="O13" s="260">
        <f>SUMIF(Ventas!$G$90:$G$179,Stock!M13,Ventas!$H$90:$H$179)</f>
        <v>0</v>
      </c>
      <c r="P13" s="253"/>
      <c r="Q13" s="258">
        <f>+SUM(I13,N13)-SUM(O13:P13)</f>
        <v>0</v>
      </c>
      <c r="R13" s="26"/>
      <c r="S13" s="26"/>
      <c r="T13" s="26"/>
      <c r="U13" s="257"/>
      <c r="V13" s="261">
        <f>+'Costo Prod'!$Y$48</f>
        <v>0</v>
      </c>
      <c r="W13" s="260">
        <f>SUMIF(Ventas!$G$182:$G$271,Stock!U13,Ventas!$H$182:$H$271)</f>
        <v>0</v>
      </c>
      <c r="X13" s="253"/>
      <c r="Y13" s="258">
        <f>+SUM(Q13,V13)-SUM(W13:X13)</f>
        <v>0</v>
      </c>
      <c r="Z13" s="26"/>
      <c r="AA13" s="26"/>
      <c r="AB13" s="26"/>
      <c r="AC13" s="257"/>
      <c r="AD13" s="261">
        <f>+'Costo Prod'!$AH$48</f>
        <v>0</v>
      </c>
      <c r="AE13" s="260">
        <f>SUMIF(Ventas!$G$274:$G$363,Stock!AC13,Ventas!$H$274:$H$363)</f>
        <v>0</v>
      </c>
      <c r="AF13" s="253"/>
      <c r="AG13" s="258">
        <f>+SUM(Y13,AD13)-SUM(AE13:AF13)</f>
        <v>0</v>
      </c>
      <c r="AH13" s="26"/>
      <c r="AI13" s="26"/>
      <c r="AJ13" s="26"/>
      <c r="AK13" s="257"/>
      <c r="AL13" s="261">
        <f>+'Costo Prod'!$AQ$48</f>
        <v>0</v>
      </c>
      <c r="AM13" s="260">
        <f>SUMIF(Ventas!$G$366:$G$455,Stock!AK13,Ventas!$H$366:$H$455)</f>
        <v>0</v>
      </c>
      <c r="AN13" s="253"/>
      <c r="AO13" s="258">
        <f>+SUM(AG13,AL13)-SUM(AM13:AN13)</f>
        <v>0</v>
      </c>
      <c r="AP13" s="26"/>
      <c r="AQ13" s="26"/>
      <c r="AR13" s="26"/>
      <c r="AS13" s="257"/>
      <c r="AT13" s="261">
        <f>+'Costo Prod'!$AZ$48</f>
        <v>0</v>
      </c>
      <c r="AU13" s="260">
        <f>SUMIF(Ventas!$G$458:$G$547,Stock!AS13,Ventas!$H$458:$H$547)</f>
        <v>0</v>
      </c>
      <c r="AV13" s="253"/>
      <c r="AW13" s="258">
        <f>+SUM(AO13,AT13)-SUM(AU13:AV13)</f>
        <v>0</v>
      </c>
      <c r="AX13" s="26"/>
      <c r="AY13" s="26"/>
      <c r="AZ13" s="26"/>
      <c r="BA13" s="257"/>
      <c r="BB13" s="261">
        <f>+'Costo Prod'!$BI$48</f>
        <v>0</v>
      </c>
      <c r="BC13" s="260">
        <f>SUMIF(Ventas!$G$550:$G$639,Stock!BA13,Ventas!$H$550:$H$639)</f>
        <v>0</v>
      </c>
      <c r="BD13" s="253"/>
      <c r="BE13" s="258">
        <f>+SUM(AW13,BB13)-SUM(BC13:BD13)</f>
        <v>0</v>
      </c>
      <c r="BF13" s="26"/>
      <c r="BG13" s="26"/>
      <c r="BH13" s="26"/>
      <c r="BI13" s="257"/>
      <c r="BJ13" s="261">
        <f>+'Costo Prod'!$BR$48</f>
        <v>0</v>
      </c>
      <c r="BK13" s="260">
        <f>SUMIF(Ventas!$G$642:$G$731,Stock!BI13,Ventas!$H$642:$H$731)</f>
        <v>0</v>
      </c>
      <c r="BL13" s="253"/>
      <c r="BM13" s="258">
        <f>+SUM(BE13,BJ13)-SUM(BK13:BL13)</f>
        <v>0</v>
      </c>
      <c r="BN13" s="26"/>
      <c r="BO13" s="26"/>
      <c r="BP13" s="26"/>
      <c r="BQ13" s="257"/>
      <c r="BR13" s="261">
        <f>+'Costo Prod'!$CA$48</f>
        <v>0</v>
      </c>
      <c r="BS13" s="260">
        <f>SUMIF(Ventas!$G$734:$G$823,Stock!BQ13,Ventas!$H$734:$H$823)</f>
        <v>0</v>
      </c>
      <c r="BT13" s="253"/>
      <c r="BU13" s="258">
        <f>+SUM(BM13,BR13)-SUM(BS13:BT13)</f>
        <v>0</v>
      </c>
      <c r="BV13" s="26"/>
      <c r="BW13" s="26"/>
      <c r="BX13" s="26"/>
      <c r="BY13" s="257"/>
      <c r="BZ13" s="261">
        <f>+'Costo Prod'!$CJ$48</f>
        <v>0</v>
      </c>
      <c r="CA13" s="260">
        <f>SUMIF(Ventas!$G$826:$G$915,Stock!BY13,Ventas!$H$826:$H$915)</f>
        <v>0</v>
      </c>
      <c r="CB13" s="253"/>
      <c r="CC13" s="258">
        <f>+SUM(BU13,BZ13)-SUM(CA13:CB13)</f>
        <v>0</v>
      </c>
      <c r="CD13" s="26"/>
      <c r="CE13" s="26"/>
      <c r="CF13" s="26"/>
      <c r="CG13" s="257"/>
      <c r="CH13" s="261">
        <f>+'Costo Prod'!$CS$48</f>
        <v>0</v>
      </c>
      <c r="CI13" s="260">
        <f>SUMIF(Ventas!$G$918:$G$1007,Stock!CG13,Ventas!$H$918:$H$1007)</f>
        <v>0</v>
      </c>
      <c r="CJ13" s="253"/>
      <c r="CK13" s="258">
        <f>+SUM(CC13,CH13)-SUM(CI13:CJ13)</f>
        <v>0</v>
      </c>
      <c r="CL13" s="26"/>
      <c r="CM13" s="26"/>
      <c r="CN13" s="26"/>
      <c r="CO13" s="257"/>
      <c r="CP13" s="261">
        <f>+'Costo Prod'!$DB$48</f>
        <v>0</v>
      </c>
      <c r="CQ13" s="260">
        <f>SUMIF(Ventas!$G$1010:$G$1099,Stock!CO13,Ventas!$H$1010:$H$1099)</f>
        <v>0</v>
      </c>
      <c r="CR13" s="253"/>
      <c r="CS13" s="258">
        <f>+SUM(CK13,CP13)-SUM(CQ13:CR13)</f>
        <v>0</v>
      </c>
      <c r="CT13" s="351">
        <f>+'Costo Prod'!$DA$52</f>
        <v>0</v>
      </c>
      <c r="CU13" s="351">
        <f t="shared" si="26"/>
        <v>0</v>
      </c>
    </row>
    <row r="14" spans="1:99" x14ac:dyDescent="0.25">
      <c r="A14" s="74"/>
      <c r="B14" s="20"/>
      <c r="C14" s="20"/>
      <c r="D14" s="20"/>
      <c r="E14" s="37"/>
      <c r="F14" s="261">
        <f>+'Costo Prod'!$G$53</f>
        <v>0</v>
      </c>
      <c r="G14" s="260">
        <f>SUMIF(Ventas!$G$3:$G$87,Stock!E14,Ventas!$H$3:$H$87)</f>
        <v>0</v>
      </c>
      <c r="H14" s="74"/>
      <c r="I14" s="258">
        <f t="shared" ref="I14:I15" si="39">+SUM(A14,F14)-SUM(G14:H14)</f>
        <v>0</v>
      </c>
      <c r="J14" s="20"/>
      <c r="K14" s="20"/>
      <c r="L14" s="20"/>
      <c r="M14" s="37"/>
      <c r="N14" s="261">
        <f>+'Costo Prod'!$P$53</f>
        <v>0</v>
      </c>
      <c r="O14" s="260">
        <f>SUMIF(Ventas!$G$90:$G$179,Stock!M14,Ventas!$H$90:$H$179)</f>
        <v>0</v>
      </c>
      <c r="P14" s="74"/>
      <c r="Q14" s="258">
        <f t="shared" ref="Q14:Q15" si="40">+SUM(I14,N14)-SUM(O14:P14)</f>
        <v>0</v>
      </c>
      <c r="R14" s="20"/>
      <c r="S14" s="20"/>
      <c r="T14" s="20"/>
      <c r="U14" s="37"/>
      <c r="V14" s="261">
        <f>+'Costo Prod'!$Y$53</f>
        <v>0</v>
      </c>
      <c r="W14" s="260">
        <f>SUMIF(Ventas!$G$182:$G$271,Stock!U14,Ventas!$H$182:$H$271)</f>
        <v>0</v>
      </c>
      <c r="X14" s="74"/>
      <c r="Y14" s="258">
        <f t="shared" ref="Y14:Y15" si="41">+SUM(Q14,V14)-SUM(W14:X14)</f>
        <v>0</v>
      </c>
      <c r="Z14" s="20"/>
      <c r="AA14" s="20"/>
      <c r="AB14" s="20"/>
      <c r="AC14" s="37"/>
      <c r="AD14" s="261">
        <f>+'Costo Prod'!$AH$53</f>
        <v>0</v>
      </c>
      <c r="AE14" s="260">
        <f>SUMIF(Ventas!$G$274:$G$363,Stock!AC14,Ventas!$H$274:$H$363)</f>
        <v>0</v>
      </c>
      <c r="AF14" s="74"/>
      <c r="AG14" s="258">
        <f t="shared" ref="AG14:AG15" si="42">+SUM(Y14,AD14)-SUM(AE14:AF14)</f>
        <v>0</v>
      </c>
      <c r="AH14" s="20"/>
      <c r="AI14" s="20"/>
      <c r="AJ14" s="20"/>
      <c r="AK14" s="37"/>
      <c r="AL14" s="261">
        <f>+'Costo Prod'!$AQ$53</f>
        <v>0</v>
      </c>
      <c r="AM14" s="260">
        <f>SUMIF(Ventas!$G$366:$G$455,Stock!AK14,Ventas!$H$366:$H$455)</f>
        <v>0</v>
      </c>
      <c r="AN14" s="74"/>
      <c r="AO14" s="258">
        <f t="shared" ref="AO14:AO15" si="43">+SUM(AG14,AL14)-SUM(AM14:AN14)</f>
        <v>0</v>
      </c>
      <c r="AP14" s="20"/>
      <c r="AQ14" s="20"/>
      <c r="AR14" s="20"/>
      <c r="AS14" s="37"/>
      <c r="AT14" s="261">
        <f>+'Costo Prod'!$AZ$53</f>
        <v>0</v>
      </c>
      <c r="AU14" s="260">
        <f>SUMIF(Ventas!$G$458:$G$547,Stock!AS14,Ventas!$H$458:$H$547)</f>
        <v>0</v>
      </c>
      <c r="AV14" s="74"/>
      <c r="AW14" s="258">
        <f t="shared" ref="AW14:AW15" si="44">+SUM(AO14,AT14)-SUM(AU14:AV14)</f>
        <v>0</v>
      </c>
      <c r="AX14" s="20"/>
      <c r="AY14" s="20"/>
      <c r="AZ14" s="20"/>
      <c r="BA14" s="37"/>
      <c r="BB14" s="261">
        <f>+'Costo Prod'!$BI$53</f>
        <v>0</v>
      </c>
      <c r="BC14" s="260">
        <f>SUMIF(Ventas!$G$550:$G$639,Stock!BA14,Ventas!$H$550:$H$639)</f>
        <v>0</v>
      </c>
      <c r="BD14" s="74"/>
      <c r="BE14" s="258">
        <f t="shared" ref="BE14:BE15" si="45">+SUM(AW14,BB14)-SUM(BC14:BD14)</f>
        <v>0</v>
      </c>
      <c r="BF14" s="20"/>
      <c r="BG14" s="20"/>
      <c r="BH14" s="20"/>
      <c r="BI14" s="37"/>
      <c r="BJ14" s="261">
        <f>+'Costo Prod'!$BR$53</f>
        <v>0</v>
      </c>
      <c r="BK14" s="260">
        <f>SUMIF(Ventas!$G$642:$G$731,Stock!BI14,Ventas!$H$642:$H$731)</f>
        <v>0</v>
      </c>
      <c r="BL14" s="74"/>
      <c r="BM14" s="258">
        <f t="shared" ref="BM14:BM15" si="46">+SUM(BE14,BJ14)-SUM(BK14:BL14)</f>
        <v>0</v>
      </c>
      <c r="BN14" s="20"/>
      <c r="BO14" s="20"/>
      <c r="BP14" s="20"/>
      <c r="BQ14" s="37"/>
      <c r="BR14" s="261">
        <f>+'Costo Prod'!$CA$53</f>
        <v>0</v>
      </c>
      <c r="BS14" s="260">
        <f>SUMIF(Ventas!$G$734:$G$823,Stock!BQ14,Ventas!$H$734:$H$823)</f>
        <v>0</v>
      </c>
      <c r="BT14" s="74"/>
      <c r="BU14" s="258">
        <f t="shared" ref="BU14:BU15" si="47">+SUM(BM14,BR14)-SUM(BS14:BT14)</f>
        <v>0</v>
      </c>
      <c r="BV14" s="20"/>
      <c r="BW14" s="20"/>
      <c r="BX14" s="20"/>
      <c r="BY14" s="37"/>
      <c r="BZ14" s="261">
        <f>+'Costo Prod'!$CJ$53</f>
        <v>0</v>
      </c>
      <c r="CA14" s="260">
        <f>SUMIF(Ventas!$G$826:$G$915,Stock!BY14,Ventas!$H$826:$H$915)</f>
        <v>0</v>
      </c>
      <c r="CB14" s="74"/>
      <c r="CC14" s="258">
        <f t="shared" ref="CC14:CC15" si="48">+SUM(BU14,BZ14)-SUM(CA14:CB14)</f>
        <v>0</v>
      </c>
      <c r="CD14" s="20"/>
      <c r="CE14" s="20"/>
      <c r="CF14" s="20"/>
      <c r="CG14" s="37"/>
      <c r="CH14" s="261">
        <f>+'Costo Prod'!$CS$53</f>
        <v>0</v>
      </c>
      <c r="CI14" s="260">
        <f>SUMIF(Ventas!$G$918:$G$1007,Stock!CG14,Ventas!$H$918:$H$1007)</f>
        <v>0</v>
      </c>
      <c r="CJ14" s="74"/>
      <c r="CK14" s="258">
        <f t="shared" ref="CK14:CK15" si="49">+SUM(CC14,CH14)-SUM(CI14:CJ14)</f>
        <v>0</v>
      </c>
      <c r="CL14" s="20"/>
      <c r="CM14" s="20"/>
      <c r="CN14" s="20"/>
      <c r="CO14" s="37"/>
      <c r="CP14" s="261">
        <f>+'Costo Prod'!$DB$53</f>
        <v>0</v>
      </c>
      <c r="CQ14" s="260">
        <f>SUMIF(Ventas!$G$1010:$G$1099,Stock!CO14,Ventas!$H$1010:$H$1099)</f>
        <v>0</v>
      </c>
      <c r="CR14" s="74"/>
      <c r="CS14" s="258">
        <f t="shared" ref="CS14:CS15" si="50">+SUM(CK14,CP14)-SUM(CQ14:CR14)</f>
        <v>0</v>
      </c>
      <c r="CT14" s="351">
        <f>+'Costo Prod'!$DA$57</f>
        <v>0</v>
      </c>
      <c r="CU14" s="351">
        <f t="shared" si="26"/>
        <v>0</v>
      </c>
    </row>
    <row r="15" spans="1:99" x14ac:dyDescent="0.25">
      <c r="A15" s="74"/>
      <c r="B15" s="20"/>
      <c r="C15" s="20"/>
      <c r="D15" s="20"/>
      <c r="E15" s="37"/>
      <c r="F15" s="261">
        <f>+'Costo Prod'!$G$58</f>
        <v>0</v>
      </c>
      <c r="G15" s="260">
        <f>SUMIF(Ventas!$G$3:$G$87,Stock!E15,Ventas!$H$3:$H$87)</f>
        <v>0</v>
      </c>
      <c r="H15" s="74"/>
      <c r="I15" s="258">
        <f t="shared" si="39"/>
        <v>0</v>
      </c>
      <c r="J15" s="20"/>
      <c r="K15" s="20"/>
      <c r="L15" s="20"/>
      <c r="M15" s="37"/>
      <c r="N15" s="261">
        <f>+'Costo Prod'!$P$58</f>
        <v>0</v>
      </c>
      <c r="O15" s="260">
        <f>SUMIF(Ventas!$G$90:$G$179,Stock!M15,Ventas!$H$90:$H$179)</f>
        <v>0</v>
      </c>
      <c r="P15" s="74"/>
      <c r="Q15" s="258">
        <f t="shared" si="40"/>
        <v>0</v>
      </c>
      <c r="R15" s="20"/>
      <c r="S15" s="20"/>
      <c r="T15" s="20"/>
      <c r="U15" s="37"/>
      <c r="V15" s="261">
        <f>+'Costo Prod'!$Y$58</f>
        <v>0</v>
      </c>
      <c r="W15" s="260">
        <f>SUMIF(Ventas!$G$182:$G$271,Stock!U15,Ventas!$H$182:$H$271)</f>
        <v>0</v>
      </c>
      <c r="X15" s="74"/>
      <c r="Y15" s="258">
        <f t="shared" si="41"/>
        <v>0</v>
      </c>
      <c r="Z15" s="20"/>
      <c r="AA15" s="20"/>
      <c r="AB15" s="20"/>
      <c r="AC15" s="37"/>
      <c r="AD15" s="261">
        <f>+'Costo Prod'!$AH$58</f>
        <v>0</v>
      </c>
      <c r="AE15" s="260">
        <f>SUMIF(Ventas!$G$274:$G$363,Stock!AC15,Ventas!$H$274:$H$363)</f>
        <v>0</v>
      </c>
      <c r="AF15" s="74"/>
      <c r="AG15" s="258">
        <f t="shared" si="42"/>
        <v>0</v>
      </c>
      <c r="AH15" s="20"/>
      <c r="AI15" s="20"/>
      <c r="AJ15" s="20"/>
      <c r="AK15" s="37"/>
      <c r="AL15" s="261">
        <f>+'Costo Prod'!$AQ$58</f>
        <v>0</v>
      </c>
      <c r="AM15" s="260">
        <f>SUMIF(Ventas!$G$366:$G$455,Stock!AK15,Ventas!$H$366:$H$455)</f>
        <v>0</v>
      </c>
      <c r="AN15" s="74"/>
      <c r="AO15" s="258">
        <f t="shared" si="43"/>
        <v>0</v>
      </c>
      <c r="AP15" s="20"/>
      <c r="AQ15" s="20"/>
      <c r="AR15" s="20"/>
      <c r="AS15" s="37"/>
      <c r="AT15" s="261">
        <f>+'Costo Prod'!$AZ$58</f>
        <v>0</v>
      </c>
      <c r="AU15" s="260">
        <f>SUMIF(Ventas!$G$458:$G$547,Stock!AS15,Ventas!$H$458:$H$547)</f>
        <v>0</v>
      </c>
      <c r="AV15" s="74"/>
      <c r="AW15" s="258">
        <f t="shared" si="44"/>
        <v>0</v>
      </c>
      <c r="AX15" s="20"/>
      <c r="AY15" s="20"/>
      <c r="AZ15" s="20"/>
      <c r="BA15" s="37"/>
      <c r="BB15" s="261">
        <f>+'Costo Prod'!$BI$58</f>
        <v>0</v>
      </c>
      <c r="BC15" s="260">
        <f>SUMIF(Ventas!$G$550:$G$639,Stock!BA15,Ventas!$H$550:$H$639)</f>
        <v>0</v>
      </c>
      <c r="BD15" s="74"/>
      <c r="BE15" s="258">
        <f t="shared" si="45"/>
        <v>0</v>
      </c>
      <c r="BF15" s="20"/>
      <c r="BG15" s="20"/>
      <c r="BH15" s="20"/>
      <c r="BI15" s="37"/>
      <c r="BJ15" s="261">
        <f>+'Costo Prod'!$BR$58</f>
        <v>0</v>
      </c>
      <c r="BK15" s="260">
        <f>SUMIF(Ventas!$G$642:$G$731,Stock!BI15,Ventas!$H$642:$H$731)</f>
        <v>0</v>
      </c>
      <c r="BL15" s="74"/>
      <c r="BM15" s="258">
        <f t="shared" si="46"/>
        <v>0</v>
      </c>
      <c r="BN15" s="20"/>
      <c r="BO15" s="20"/>
      <c r="BP15" s="20"/>
      <c r="BQ15" s="37"/>
      <c r="BR15" s="261">
        <f>+'Costo Prod'!$CA$58</f>
        <v>0</v>
      </c>
      <c r="BS15" s="260">
        <f>SUMIF(Ventas!$G$734:$G$823,Stock!BQ15,Ventas!$H$734:$H$823)</f>
        <v>0</v>
      </c>
      <c r="BT15" s="74"/>
      <c r="BU15" s="258">
        <f t="shared" si="47"/>
        <v>0</v>
      </c>
      <c r="BV15" s="20"/>
      <c r="BW15" s="20"/>
      <c r="BX15" s="20"/>
      <c r="BY15" s="37"/>
      <c r="BZ15" s="261">
        <f>+'Costo Prod'!$CJ$58</f>
        <v>0</v>
      </c>
      <c r="CA15" s="260">
        <f>SUMIF(Ventas!$G$826:$G$915,Stock!BY15,Ventas!$H$826:$H$915)</f>
        <v>0</v>
      </c>
      <c r="CB15" s="74"/>
      <c r="CC15" s="258">
        <f t="shared" si="48"/>
        <v>0</v>
      </c>
      <c r="CD15" s="20"/>
      <c r="CE15" s="20"/>
      <c r="CF15" s="20"/>
      <c r="CG15" s="37"/>
      <c r="CH15" s="261">
        <f>+'Costo Prod'!$CS$58</f>
        <v>0</v>
      </c>
      <c r="CI15" s="260">
        <f>SUMIF(Ventas!$G$918:$G$1007,Stock!CG15,Ventas!$H$918:$H$1007)</f>
        <v>0</v>
      </c>
      <c r="CJ15" s="74"/>
      <c r="CK15" s="258">
        <f t="shared" si="49"/>
        <v>0</v>
      </c>
      <c r="CL15" s="20"/>
      <c r="CM15" s="20"/>
      <c r="CN15" s="20"/>
      <c r="CO15" s="37"/>
      <c r="CP15" s="261">
        <f>+'Costo Prod'!$DB$58</f>
        <v>0</v>
      </c>
      <c r="CQ15" s="260">
        <f>SUMIF(Ventas!$G$1010:$G$1099,Stock!CO15,Ventas!$H$1010:$H$1099)</f>
        <v>0</v>
      </c>
      <c r="CR15" s="74"/>
      <c r="CS15" s="258">
        <f t="shared" si="50"/>
        <v>0</v>
      </c>
      <c r="CT15" s="351">
        <f>+'Costo Prod'!$DA$62</f>
        <v>0</v>
      </c>
      <c r="CU15" s="351">
        <f t="shared" si="26"/>
        <v>0</v>
      </c>
    </row>
    <row r="16" spans="1:99" x14ac:dyDescent="0.25">
      <c r="A16" s="253"/>
      <c r="B16" s="26"/>
      <c r="C16" s="26"/>
      <c r="D16" s="26"/>
      <c r="E16" s="257"/>
      <c r="F16" s="261">
        <f>+'Costo Prod'!$G$63</f>
        <v>0</v>
      </c>
      <c r="G16" s="260">
        <f>SUMIF(Ventas!$G$3:$G$87,Stock!E16,Ventas!$H$3:$H$87)</f>
        <v>0</v>
      </c>
      <c r="H16" s="253"/>
      <c r="I16" s="258">
        <f>+SUM(A16,F16)-SUM(G16:H16)</f>
        <v>0</v>
      </c>
      <c r="J16" s="26"/>
      <c r="K16" s="26"/>
      <c r="L16" s="26"/>
      <c r="M16" s="257"/>
      <c r="N16" s="261">
        <f>+'Costo Prod'!$P$63</f>
        <v>0</v>
      </c>
      <c r="O16" s="260">
        <f>SUMIF(Ventas!$G$90:$G$179,Stock!M16,Ventas!$H$90:$H$179)</f>
        <v>0</v>
      </c>
      <c r="P16" s="253"/>
      <c r="Q16" s="258">
        <f>+SUM(I16,N16)-SUM(O16:P16)</f>
        <v>0</v>
      </c>
      <c r="R16" s="26"/>
      <c r="S16" s="26"/>
      <c r="T16" s="26"/>
      <c r="U16" s="257"/>
      <c r="V16" s="261">
        <f>+'Costo Prod'!$Y$63</f>
        <v>0</v>
      </c>
      <c r="W16" s="260">
        <f>SUMIF(Ventas!$G$182:$G$271,Stock!U16,Ventas!$H$182:$H$271)</f>
        <v>0</v>
      </c>
      <c r="X16" s="253"/>
      <c r="Y16" s="258">
        <f>+SUM(Q16,V16)-SUM(W16:X16)</f>
        <v>0</v>
      </c>
      <c r="Z16" s="26"/>
      <c r="AA16" s="26"/>
      <c r="AB16" s="26"/>
      <c r="AC16" s="257"/>
      <c r="AD16" s="261">
        <f>+'Costo Prod'!$AH$63</f>
        <v>0</v>
      </c>
      <c r="AE16" s="260">
        <f>SUMIF(Ventas!$G$274:$G$363,Stock!AC16,Ventas!$H$274:$H$363)</f>
        <v>0</v>
      </c>
      <c r="AF16" s="253"/>
      <c r="AG16" s="258">
        <f>+SUM(Y16,AD16)-SUM(AE16:AF16)</f>
        <v>0</v>
      </c>
      <c r="AH16" s="26"/>
      <c r="AI16" s="26"/>
      <c r="AJ16" s="26"/>
      <c r="AK16" s="257"/>
      <c r="AL16" s="261">
        <f>+'Costo Prod'!$AQ$63</f>
        <v>0</v>
      </c>
      <c r="AM16" s="260">
        <f>SUMIF(Ventas!$G$366:$G$455,Stock!AK16,Ventas!$H$366:$H$455)</f>
        <v>0</v>
      </c>
      <c r="AN16" s="253"/>
      <c r="AO16" s="258">
        <f>+SUM(AG16,AL16)-SUM(AM16:AN16)</f>
        <v>0</v>
      </c>
      <c r="AP16" s="26"/>
      <c r="AQ16" s="26"/>
      <c r="AR16" s="26"/>
      <c r="AS16" s="257"/>
      <c r="AT16" s="261">
        <f>+'Costo Prod'!$AZ$63</f>
        <v>0</v>
      </c>
      <c r="AU16" s="260">
        <f>SUMIF(Ventas!$G$458:$G$547,Stock!AS16,Ventas!$H$458:$H$547)</f>
        <v>0</v>
      </c>
      <c r="AV16" s="253"/>
      <c r="AW16" s="258">
        <f>+SUM(AO16,AT16)-SUM(AU16:AV16)</f>
        <v>0</v>
      </c>
      <c r="AX16" s="26"/>
      <c r="AY16" s="26"/>
      <c r="AZ16" s="26"/>
      <c r="BA16" s="257"/>
      <c r="BB16" s="261">
        <f>+'Costo Prod'!$BI$63</f>
        <v>0</v>
      </c>
      <c r="BC16" s="260">
        <f>SUMIF(Ventas!$G$550:$G$639,Stock!BA16,Ventas!$H$550:$H$639)</f>
        <v>0</v>
      </c>
      <c r="BD16" s="253"/>
      <c r="BE16" s="258">
        <f>+SUM(AW16,BB16)-SUM(BC16:BD16)</f>
        <v>0</v>
      </c>
      <c r="BF16" s="26"/>
      <c r="BG16" s="26"/>
      <c r="BH16" s="26"/>
      <c r="BI16" s="257"/>
      <c r="BJ16" s="261">
        <f>+'Costo Prod'!$BR$63</f>
        <v>0</v>
      </c>
      <c r="BK16" s="260">
        <f>SUMIF(Ventas!$G$642:$G$731,Stock!BI16,Ventas!$H$642:$H$731)</f>
        <v>0</v>
      </c>
      <c r="BL16" s="253"/>
      <c r="BM16" s="258">
        <f>+SUM(BE16,BJ16)-SUM(BK16:BL16)</f>
        <v>0</v>
      </c>
      <c r="BN16" s="26"/>
      <c r="BO16" s="26"/>
      <c r="BP16" s="26"/>
      <c r="BQ16" s="257"/>
      <c r="BR16" s="261">
        <f>+'Costo Prod'!$CA$63</f>
        <v>0</v>
      </c>
      <c r="BS16" s="260">
        <f>SUMIF(Ventas!$G$734:$G$823,Stock!BQ16,Ventas!$H$734:$H$823)</f>
        <v>0</v>
      </c>
      <c r="BT16" s="253"/>
      <c r="BU16" s="258">
        <f>+SUM(BM16,BR16)-SUM(BS16:BT16)</f>
        <v>0</v>
      </c>
      <c r="BV16" s="26"/>
      <c r="BW16" s="26"/>
      <c r="BX16" s="26"/>
      <c r="BY16" s="257"/>
      <c r="BZ16" s="261">
        <f>+'Costo Prod'!$CJ$63</f>
        <v>0</v>
      </c>
      <c r="CA16" s="260">
        <f>SUMIF(Ventas!$G$826:$G$915,Stock!BY16,Ventas!$H$826:$H$915)</f>
        <v>0</v>
      </c>
      <c r="CB16" s="253"/>
      <c r="CC16" s="258">
        <f>+SUM(BU16,BZ16)-SUM(CA16:CB16)</f>
        <v>0</v>
      </c>
      <c r="CD16" s="26"/>
      <c r="CE16" s="26"/>
      <c r="CF16" s="26"/>
      <c r="CG16" s="257"/>
      <c r="CH16" s="261">
        <f>+'Costo Prod'!$CS$63</f>
        <v>0</v>
      </c>
      <c r="CI16" s="260">
        <f>SUMIF(Ventas!$G$918:$G$1007,Stock!CG16,Ventas!$H$918:$H$1007)</f>
        <v>0</v>
      </c>
      <c r="CJ16" s="253"/>
      <c r="CK16" s="258">
        <f>+SUM(CC16,CH16)-SUM(CI16:CJ16)</f>
        <v>0</v>
      </c>
      <c r="CL16" s="26"/>
      <c r="CM16" s="26"/>
      <c r="CN16" s="26"/>
      <c r="CO16" s="257"/>
      <c r="CP16" s="261">
        <f>+'Costo Prod'!$DB$63</f>
        <v>0</v>
      </c>
      <c r="CQ16" s="260">
        <f>SUMIF(Ventas!$G$1010:$G$1099,Stock!CO16,Ventas!$H$1010:$H$1099)</f>
        <v>0</v>
      </c>
      <c r="CR16" s="253"/>
      <c r="CS16" s="258">
        <f>+SUM(CK16,CP16)-SUM(CQ16:CR16)</f>
        <v>0</v>
      </c>
      <c r="CT16" s="351">
        <f>+'Costo Prod'!$DA$67</f>
        <v>0</v>
      </c>
      <c r="CU16" s="351">
        <f t="shared" si="26"/>
        <v>0</v>
      </c>
    </row>
    <row r="17" spans="1:99" x14ac:dyDescent="0.25">
      <c r="A17" s="74"/>
      <c r="B17" s="20"/>
      <c r="C17" s="20"/>
      <c r="D17" s="20"/>
      <c r="E17" s="37"/>
      <c r="F17" s="261">
        <f>+'Costo Prod'!$G$68</f>
        <v>0</v>
      </c>
      <c r="G17" s="260">
        <f>SUMIF(Ventas!$G$3:$G$87,Stock!E17,Ventas!$H$3:$H$87)</f>
        <v>0</v>
      </c>
      <c r="H17" s="74"/>
      <c r="I17" s="258">
        <f t="shared" ref="I17:I18" si="51">+SUM(A17,F17)-SUM(G17:H17)</f>
        <v>0</v>
      </c>
      <c r="J17" s="20"/>
      <c r="K17" s="20"/>
      <c r="L17" s="20"/>
      <c r="M17" s="37"/>
      <c r="N17" s="261">
        <f>+'Costo Prod'!$P$68</f>
        <v>0</v>
      </c>
      <c r="O17" s="260">
        <f>SUMIF(Ventas!$G$90:$G$179,Stock!M17,Ventas!$H$90:$H$179)</f>
        <v>0</v>
      </c>
      <c r="P17" s="74"/>
      <c r="Q17" s="258">
        <f t="shared" ref="Q17:Q18" si="52">+SUM(I17,N17)-SUM(O17:P17)</f>
        <v>0</v>
      </c>
      <c r="R17" s="20"/>
      <c r="S17" s="20"/>
      <c r="T17" s="20"/>
      <c r="U17" s="37"/>
      <c r="V17" s="261">
        <f>+'Costo Prod'!$Y$68</f>
        <v>0</v>
      </c>
      <c r="W17" s="260">
        <f>SUMIF(Ventas!$G$182:$G$271,Stock!U17,Ventas!$H$182:$H$271)</f>
        <v>0</v>
      </c>
      <c r="X17" s="74"/>
      <c r="Y17" s="258">
        <f t="shared" ref="Y17:Y18" si="53">+SUM(Q17,V17)-SUM(W17:X17)</f>
        <v>0</v>
      </c>
      <c r="Z17" s="20"/>
      <c r="AA17" s="20"/>
      <c r="AB17" s="20"/>
      <c r="AC17" s="37"/>
      <c r="AD17" s="261">
        <f>+'Costo Prod'!$AH$68</f>
        <v>0</v>
      </c>
      <c r="AE17" s="260">
        <f>SUMIF(Ventas!$G$274:$G$363,Stock!AC17,Ventas!$H$274:$H$363)</f>
        <v>0</v>
      </c>
      <c r="AF17" s="74"/>
      <c r="AG17" s="258">
        <f t="shared" ref="AG17:AG18" si="54">+SUM(Y17,AD17)-SUM(AE17:AF17)</f>
        <v>0</v>
      </c>
      <c r="AH17" s="20"/>
      <c r="AI17" s="20"/>
      <c r="AJ17" s="20"/>
      <c r="AK17" s="37"/>
      <c r="AL17" s="261">
        <f>+'Costo Prod'!$AQ$68</f>
        <v>0</v>
      </c>
      <c r="AM17" s="260">
        <f>SUMIF(Ventas!$G$366:$G$455,Stock!AK17,Ventas!$H$366:$H$455)</f>
        <v>0</v>
      </c>
      <c r="AN17" s="74"/>
      <c r="AO17" s="258">
        <f t="shared" ref="AO17:AO18" si="55">+SUM(AG17,AL17)-SUM(AM17:AN17)</f>
        <v>0</v>
      </c>
      <c r="AP17" s="20"/>
      <c r="AQ17" s="20"/>
      <c r="AR17" s="20"/>
      <c r="AS17" s="37"/>
      <c r="AT17" s="261">
        <f>+'Costo Prod'!$AZ$68</f>
        <v>0</v>
      </c>
      <c r="AU17" s="260">
        <f>SUMIF(Ventas!$G$458:$G$547,Stock!AS17,Ventas!$H$458:$H$547)</f>
        <v>0</v>
      </c>
      <c r="AV17" s="74"/>
      <c r="AW17" s="258">
        <f t="shared" ref="AW17:AW18" si="56">+SUM(AO17,AT17)-SUM(AU17:AV17)</f>
        <v>0</v>
      </c>
      <c r="AX17" s="20"/>
      <c r="AY17" s="20"/>
      <c r="AZ17" s="20"/>
      <c r="BA17" s="37"/>
      <c r="BB17" s="261">
        <f>+'Costo Prod'!$BI$68</f>
        <v>0</v>
      </c>
      <c r="BC17" s="260">
        <f>SUMIF(Ventas!$G$550:$G$639,Stock!BA17,Ventas!$H$550:$H$639)</f>
        <v>0</v>
      </c>
      <c r="BD17" s="74"/>
      <c r="BE17" s="258">
        <f t="shared" ref="BE17:BE18" si="57">+SUM(AW17,BB17)-SUM(BC17:BD17)</f>
        <v>0</v>
      </c>
      <c r="BF17" s="20"/>
      <c r="BG17" s="20"/>
      <c r="BH17" s="20"/>
      <c r="BI17" s="37"/>
      <c r="BJ17" s="261">
        <f>+'Costo Prod'!$BR$68</f>
        <v>0</v>
      </c>
      <c r="BK17" s="260">
        <f>SUMIF(Ventas!$G$642:$G$731,Stock!BI17,Ventas!$H$642:$H$731)</f>
        <v>0</v>
      </c>
      <c r="BL17" s="74"/>
      <c r="BM17" s="258">
        <f t="shared" ref="BM17:BM18" si="58">+SUM(BE17,BJ17)-SUM(BK17:BL17)</f>
        <v>0</v>
      </c>
      <c r="BN17" s="20"/>
      <c r="BO17" s="20"/>
      <c r="BP17" s="20"/>
      <c r="BQ17" s="37"/>
      <c r="BR17" s="261">
        <f>+'Costo Prod'!$CA$68</f>
        <v>0</v>
      </c>
      <c r="BS17" s="260">
        <f>SUMIF(Ventas!$G$734:$G$823,Stock!BQ17,Ventas!$H$734:$H$823)</f>
        <v>0</v>
      </c>
      <c r="BT17" s="74"/>
      <c r="BU17" s="258">
        <f t="shared" ref="BU17:BU18" si="59">+SUM(BM17,BR17)-SUM(BS17:BT17)</f>
        <v>0</v>
      </c>
      <c r="BV17" s="20"/>
      <c r="BW17" s="20"/>
      <c r="BX17" s="20"/>
      <c r="BY17" s="37"/>
      <c r="BZ17" s="261">
        <f>+'Costo Prod'!$CJ$68</f>
        <v>0</v>
      </c>
      <c r="CA17" s="260">
        <f>SUMIF(Ventas!$G$826:$G$915,Stock!BY17,Ventas!$H$826:$H$915)</f>
        <v>0</v>
      </c>
      <c r="CB17" s="74"/>
      <c r="CC17" s="258">
        <f t="shared" ref="CC17:CC18" si="60">+SUM(BU17,BZ17)-SUM(CA17:CB17)</f>
        <v>0</v>
      </c>
      <c r="CD17" s="20"/>
      <c r="CE17" s="20"/>
      <c r="CF17" s="20"/>
      <c r="CG17" s="37"/>
      <c r="CH17" s="261">
        <f>+'Costo Prod'!$CS$68</f>
        <v>0</v>
      </c>
      <c r="CI17" s="260">
        <f>SUMIF(Ventas!$G$918:$G$1007,Stock!CG17,Ventas!$H$918:$H$1007)</f>
        <v>0</v>
      </c>
      <c r="CJ17" s="74"/>
      <c r="CK17" s="258">
        <f t="shared" ref="CK17:CK18" si="61">+SUM(CC17,CH17)-SUM(CI17:CJ17)</f>
        <v>0</v>
      </c>
      <c r="CL17" s="20"/>
      <c r="CM17" s="20"/>
      <c r="CN17" s="20"/>
      <c r="CO17" s="37"/>
      <c r="CP17" s="261">
        <f>+'Costo Prod'!$DB$68</f>
        <v>0</v>
      </c>
      <c r="CQ17" s="260">
        <f>SUMIF(Ventas!$G$1010:$G$1099,Stock!CO17,Ventas!$H$1010:$H$1099)</f>
        <v>0</v>
      </c>
      <c r="CR17" s="74"/>
      <c r="CS17" s="258">
        <f t="shared" ref="CS17:CS18" si="62">+SUM(CK17,CP17)-SUM(CQ17:CR17)</f>
        <v>0</v>
      </c>
      <c r="CT17" s="351">
        <f>+'Costo Prod'!$DA$72</f>
        <v>0</v>
      </c>
      <c r="CU17" s="351">
        <f t="shared" si="26"/>
        <v>0</v>
      </c>
    </row>
    <row r="18" spans="1:99" x14ac:dyDescent="0.25">
      <c r="A18" s="74"/>
      <c r="B18" s="20"/>
      <c r="C18" s="20"/>
      <c r="D18" s="20"/>
      <c r="E18" s="37"/>
      <c r="F18" s="261">
        <f>+'Costo Prod'!$G$73</f>
        <v>0</v>
      </c>
      <c r="G18" s="260">
        <f>SUMIF(Ventas!$G$3:$G$87,Stock!E18,Ventas!$H$3:$H$87)</f>
        <v>0</v>
      </c>
      <c r="H18" s="74"/>
      <c r="I18" s="258">
        <f t="shared" si="51"/>
        <v>0</v>
      </c>
      <c r="J18" s="20"/>
      <c r="K18" s="20"/>
      <c r="L18" s="20"/>
      <c r="M18" s="37"/>
      <c r="N18" s="261">
        <f>+'Costo Prod'!$P$73</f>
        <v>0</v>
      </c>
      <c r="O18" s="260">
        <f>SUMIF(Ventas!$G$90:$G$179,Stock!M18,Ventas!$H$90:$H$179)</f>
        <v>0</v>
      </c>
      <c r="P18" s="74"/>
      <c r="Q18" s="258">
        <f t="shared" si="52"/>
        <v>0</v>
      </c>
      <c r="R18" s="20"/>
      <c r="S18" s="20"/>
      <c r="T18" s="20"/>
      <c r="U18" s="37"/>
      <c r="V18" s="261">
        <f>+'Costo Prod'!$Y$73</f>
        <v>0</v>
      </c>
      <c r="W18" s="260">
        <f>SUMIF(Ventas!$G$182:$G$271,Stock!U18,Ventas!$H$182:$H$271)</f>
        <v>0</v>
      </c>
      <c r="X18" s="74"/>
      <c r="Y18" s="258">
        <f t="shared" si="53"/>
        <v>0</v>
      </c>
      <c r="Z18" s="20"/>
      <c r="AA18" s="20"/>
      <c r="AB18" s="20"/>
      <c r="AC18" s="37"/>
      <c r="AD18" s="261">
        <f>+'Costo Prod'!$AH$73</f>
        <v>0</v>
      </c>
      <c r="AE18" s="260">
        <f>SUMIF(Ventas!$G$274:$G$363,Stock!AC18,Ventas!$H$274:$H$363)</f>
        <v>0</v>
      </c>
      <c r="AF18" s="74"/>
      <c r="AG18" s="258">
        <f t="shared" si="54"/>
        <v>0</v>
      </c>
      <c r="AH18" s="20"/>
      <c r="AI18" s="20"/>
      <c r="AJ18" s="20"/>
      <c r="AK18" s="37"/>
      <c r="AL18" s="261">
        <f>+'Costo Prod'!$AQ$73</f>
        <v>0</v>
      </c>
      <c r="AM18" s="260">
        <f>SUMIF(Ventas!$G$366:$G$455,Stock!AK18,Ventas!$H$366:$H$455)</f>
        <v>0</v>
      </c>
      <c r="AN18" s="74"/>
      <c r="AO18" s="258">
        <f t="shared" si="55"/>
        <v>0</v>
      </c>
      <c r="AP18" s="20"/>
      <c r="AQ18" s="20"/>
      <c r="AR18" s="20"/>
      <c r="AS18" s="37"/>
      <c r="AT18" s="261">
        <f>+'Costo Prod'!$AZ$73</f>
        <v>0</v>
      </c>
      <c r="AU18" s="260">
        <f>SUMIF(Ventas!$G$458:$G$547,Stock!AS18,Ventas!$H$458:$H$547)</f>
        <v>0</v>
      </c>
      <c r="AV18" s="74"/>
      <c r="AW18" s="258">
        <f t="shared" si="56"/>
        <v>0</v>
      </c>
      <c r="AX18" s="20"/>
      <c r="AY18" s="20"/>
      <c r="AZ18" s="20"/>
      <c r="BA18" s="37"/>
      <c r="BB18" s="261">
        <f>+'Costo Prod'!$BI$73</f>
        <v>0</v>
      </c>
      <c r="BC18" s="260">
        <f>SUMIF(Ventas!$G$550:$G$639,Stock!BA18,Ventas!$H$550:$H$639)</f>
        <v>0</v>
      </c>
      <c r="BD18" s="74"/>
      <c r="BE18" s="258">
        <f t="shared" si="57"/>
        <v>0</v>
      </c>
      <c r="BF18" s="20"/>
      <c r="BG18" s="20"/>
      <c r="BH18" s="20"/>
      <c r="BI18" s="37"/>
      <c r="BJ18" s="261">
        <f>+'Costo Prod'!$BR$73</f>
        <v>0</v>
      </c>
      <c r="BK18" s="260">
        <f>SUMIF(Ventas!$G$642:$G$731,Stock!BI18,Ventas!$H$642:$H$731)</f>
        <v>0</v>
      </c>
      <c r="BL18" s="74"/>
      <c r="BM18" s="258">
        <f t="shared" si="58"/>
        <v>0</v>
      </c>
      <c r="BN18" s="20"/>
      <c r="BO18" s="20"/>
      <c r="BP18" s="20"/>
      <c r="BQ18" s="37"/>
      <c r="BR18" s="261">
        <f>+'Costo Prod'!$CA$73</f>
        <v>0</v>
      </c>
      <c r="BS18" s="260">
        <f>SUMIF(Ventas!$G$734:$G$823,Stock!BQ18,Ventas!$H$734:$H$823)</f>
        <v>0</v>
      </c>
      <c r="BT18" s="74"/>
      <c r="BU18" s="258">
        <f t="shared" si="59"/>
        <v>0</v>
      </c>
      <c r="BV18" s="20"/>
      <c r="BW18" s="20"/>
      <c r="BX18" s="20"/>
      <c r="BY18" s="37"/>
      <c r="BZ18" s="261">
        <f>+'Costo Prod'!$CJ$73</f>
        <v>0</v>
      </c>
      <c r="CA18" s="260">
        <f>SUMIF(Ventas!$G$826:$G$915,Stock!BY18,Ventas!$H$826:$H$915)</f>
        <v>0</v>
      </c>
      <c r="CB18" s="74"/>
      <c r="CC18" s="258">
        <f t="shared" si="60"/>
        <v>0</v>
      </c>
      <c r="CD18" s="20"/>
      <c r="CE18" s="20"/>
      <c r="CF18" s="20"/>
      <c r="CG18" s="37"/>
      <c r="CH18" s="261">
        <f>+'Costo Prod'!$CS$73</f>
        <v>0</v>
      </c>
      <c r="CI18" s="260">
        <f>SUMIF(Ventas!$G$918:$G$1007,Stock!CG18,Ventas!$H$918:$H$1007)</f>
        <v>0</v>
      </c>
      <c r="CJ18" s="74"/>
      <c r="CK18" s="258">
        <f t="shared" si="61"/>
        <v>0</v>
      </c>
      <c r="CL18" s="20"/>
      <c r="CM18" s="20"/>
      <c r="CN18" s="20"/>
      <c r="CO18" s="37"/>
      <c r="CP18" s="261">
        <f>+'Costo Prod'!$DB$73</f>
        <v>0</v>
      </c>
      <c r="CQ18" s="260">
        <f>SUMIF(Ventas!$G$1010:$G$1099,Stock!CO18,Ventas!$H$1010:$H$1099)</f>
        <v>0</v>
      </c>
      <c r="CR18" s="74"/>
      <c r="CS18" s="258">
        <f t="shared" si="62"/>
        <v>0</v>
      </c>
      <c r="CT18" s="351">
        <f>+'Costo Prod'!$DA$77</f>
        <v>0</v>
      </c>
      <c r="CU18" s="351">
        <f t="shared" si="26"/>
        <v>0</v>
      </c>
    </row>
  </sheetData>
  <pageMargins left="0.39370078740157483" right="0.59055118110236227" top="0.70866141732283472" bottom="0.39370078740157483" header="0.19685039370078741" footer="0.19685039370078741"/>
  <pageSetup paperSize="9" scale="31" fitToWidth="3" orientation="landscape" r:id="rId1"/>
  <headerFooter>
    <oddHeader>&amp;L&amp;G&amp;R&amp;G</oddHeader>
    <oddFooter>&amp;C&amp;A</oddFooter>
  </headerFooter>
  <ignoredErrors>
    <ignoredError sqref="F10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X18"/>
  <sheetViews>
    <sheetView zoomScale="75" zoomScaleNormal="75" workbookViewId="0">
      <selection activeCell="G15" sqref="G15"/>
    </sheetView>
  </sheetViews>
  <sheetFormatPr baseColWidth="10" defaultRowHeight="15" x14ac:dyDescent="0.25"/>
  <cols>
    <col min="1" max="1" width="12.7109375" customWidth="1"/>
    <col min="2" max="2" width="15.7109375" customWidth="1"/>
    <col min="3" max="3" width="18.7109375" customWidth="1"/>
    <col min="4" max="4" width="9.7109375" style="208" customWidth="1"/>
    <col min="5" max="5" width="12.7109375" style="24" customWidth="1"/>
    <col min="6" max="7" width="12.7109375" style="23" customWidth="1"/>
    <col min="8" max="8" width="12.7109375" style="27" customWidth="1"/>
    <col min="9" max="9" width="10.7109375" style="22" customWidth="1"/>
    <col min="10" max="10" width="12.7109375" style="28" customWidth="1"/>
    <col min="11" max="12" width="12.7109375" style="23" customWidth="1"/>
    <col min="13" max="13" width="12.7109375" style="27" customWidth="1"/>
    <col min="14" max="14" width="10.7109375" style="268" customWidth="1"/>
    <col min="15" max="15" width="7.7109375" customWidth="1"/>
    <col min="30" max="30" width="7.7109375" customWidth="1"/>
    <col min="45" max="45" width="7.7109375" customWidth="1"/>
    <col min="60" max="60" width="7.7109375" customWidth="1"/>
    <col min="75" max="75" width="7.7109375" customWidth="1"/>
    <col min="90" max="90" width="7.7109375" customWidth="1"/>
    <col min="105" max="105" width="7.7109375" customWidth="1"/>
    <col min="120" max="120" width="7.7109375" customWidth="1"/>
    <col min="135" max="135" width="7.7109375" customWidth="1"/>
    <col min="150" max="150" width="7.7109375" customWidth="1"/>
    <col min="165" max="165" width="7.7109375" customWidth="1"/>
    <col min="180" max="180" width="7.7109375" customWidth="1"/>
  </cols>
  <sheetData>
    <row r="1" spans="1:180" x14ac:dyDescent="0.25">
      <c r="A1" s="102" t="s">
        <v>145</v>
      </c>
      <c r="B1" s="101"/>
      <c r="C1" s="101"/>
      <c r="D1" s="205"/>
      <c r="E1" s="104"/>
      <c r="F1" s="103"/>
      <c r="G1" s="103"/>
      <c r="H1" s="105"/>
      <c r="I1" s="106"/>
      <c r="J1" s="104"/>
      <c r="K1" s="103"/>
      <c r="L1" s="103"/>
      <c r="M1" s="105"/>
      <c r="N1" s="266"/>
      <c r="O1" s="101"/>
      <c r="P1" s="102" t="s">
        <v>147</v>
      </c>
      <c r="Q1" s="101"/>
      <c r="R1" s="101"/>
      <c r="S1" s="205"/>
      <c r="T1" s="104"/>
      <c r="U1" s="103"/>
      <c r="V1" s="103"/>
      <c r="W1" s="105"/>
      <c r="X1" s="106"/>
      <c r="Y1" s="104"/>
      <c r="Z1" s="103"/>
      <c r="AA1" s="103"/>
      <c r="AB1" s="105"/>
      <c r="AC1" s="266"/>
      <c r="AD1" s="101"/>
      <c r="AE1" s="102" t="s">
        <v>150</v>
      </c>
      <c r="AF1" s="101"/>
      <c r="AG1" s="101"/>
      <c r="AH1" s="205"/>
      <c r="AI1" s="104"/>
      <c r="AJ1" s="103"/>
      <c r="AK1" s="103"/>
      <c r="AL1" s="105"/>
      <c r="AM1" s="106"/>
      <c r="AN1" s="104"/>
      <c r="AO1" s="103"/>
      <c r="AP1" s="103"/>
      <c r="AQ1" s="105"/>
      <c r="AR1" s="266"/>
      <c r="AS1" s="101"/>
      <c r="AT1" s="102" t="s">
        <v>151</v>
      </c>
      <c r="AU1" s="101"/>
      <c r="AV1" s="101"/>
      <c r="AW1" s="205"/>
      <c r="AX1" s="104"/>
      <c r="AY1" s="103"/>
      <c r="AZ1" s="103"/>
      <c r="BA1" s="105"/>
      <c r="BB1" s="106"/>
      <c r="BC1" s="104"/>
      <c r="BD1" s="103"/>
      <c r="BE1" s="103"/>
      <c r="BF1" s="105"/>
      <c r="BG1" s="266"/>
      <c r="BH1" s="101"/>
      <c r="BI1" s="102" t="s">
        <v>153</v>
      </c>
      <c r="BJ1" s="101"/>
      <c r="BK1" s="101"/>
      <c r="BL1" s="205"/>
      <c r="BM1" s="104"/>
      <c r="BN1" s="103"/>
      <c r="BO1" s="103"/>
      <c r="BP1" s="105"/>
      <c r="BQ1" s="106"/>
      <c r="BR1" s="104"/>
      <c r="BS1" s="103"/>
      <c r="BT1" s="103"/>
      <c r="BU1" s="105"/>
      <c r="BV1" s="266"/>
      <c r="BW1" s="101"/>
      <c r="BX1" s="102" t="s">
        <v>155</v>
      </c>
      <c r="BY1" s="101"/>
      <c r="BZ1" s="101"/>
      <c r="CA1" s="205"/>
      <c r="CB1" s="104"/>
      <c r="CC1" s="103"/>
      <c r="CD1" s="103"/>
      <c r="CE1" s="105"/>
      <c r="CF1" s="106"/>
      <c r="CG1" s="104"/>
      <c r="CH1" s="103"/>
      <c r="CI1" s="103"/>
      <c r="CJ1" s="105"/>
      <c r="CK1" s="266"/>
      <c r="CL1" s="101"/>
      <c r="CM1" s="102" t="s">
        <v>157</v>
      </c>
      <c r="CN1" s="101"/>
      <c r="CO1" s="101"/>
      <c r="CP1" s="205"/>
      <c r="CQ1" s="104"/>
      <c r="CR1" s="103"/>
      <c r="CS1" s="103"/>
      <c r="CT1" s="105"/>
      <c r="CU1" s="106"/>
      <c r="CV1" s="104"/>
      <c r="CW1" s="103"/>
      <c r="CX1" s="103"/>
      <c r="CY1" s="105"/>
      <c r="CZ1" s="266"/>
      <c r="DA1" s="101"/>
      <c r="DB1" s="102" t="s">
        <v>159</v>
      </c>
      <c r="DC1" s="101"/>
      <c r="DD1" s="101"/>
      <c r="DE1" s="205"/>
      <c r="DF1" s="104"/>
      <c r="DG1" s="103"/>
      <c r="DH1" s="103"/>
      <c r="DI1" s="105"/>
      <c r="DJ1" s="106"/>
      <c r="DK1" s="104"/>
      <c r="DL1" s="103"/>
      <c r="DM1" s="103"/>
      <c r="DN1" s="105"/>
      <c r="DO1" s="266"/>
      <c r="DP1" s="101"/>
      <c r="DQ1" s="102" t="s">
        <v>161</v>
      </c>
      <c r="DR1" s="101"/>
      <c r="DS1" s="101"/>
      <c r="DT1" s="205"/>
      <c r="DU1" s="104"/>
      <c r="DV1" s="103"/>
      <c r="DW1" s="103"/>
      <c r="DX1" s="105"/>
      <c r="DY1" s="106"/>
      <c r="DZ1" s="104"/>
      <c r="EA1" s="103"/>
      <c r="EB1" s="103"/>
      <c r="EC1" s="105"/>
      <c r="ED1" s="266"/>
      <c r="EE1" s="101"/>
      <c r="EF1" s="102" t="s">
        <v>163</v>
      </c>
      <c r="EG1" s="101"/>
      <c r="EH1" s="101"/>
      <c r="EI1" s="205"/>
      <c r="EJ1" s="104"/>
      <c r="EK1" s="103"/>
      <c r="EL1" s="103"/>
      <c r="EM1" s="105"/>
      <c r="EN1" s="106"/>
      <c r="EO1" s="104"/>
      <c r="EP1" s="103"/>
      <c r="EQ1" s="103"/>
      <c r="ER1" s="105"/>
      <c r="ES1" s="266"/>
      <c r="ET1" s="101"/>
      <c r="EU1" s="102" t="s">
        <v>165</v>
      </c>
      <c r="EV1" s="101"/>
      <c r="EW1" s="101"/>
      <c r="EX1" s="205"/>
      <c r="EY1" s="104"/>
      <c r="EZ1" s="103"/>
      <c r="FA1" s="103"/>
      <c r="FB1" s="105"/>
      <c r="FC1" s="106"/>
      <c r="FD1" s="104"/>
      <c r="FE1" s="103"/>
      <c r="FF1" s="103"/>
      <c r="FG1" s="105"/>
      <c r="FH1" s="266"/>
      <c r="FI1" s="101"/>
      <c r="FJ1" s="102" t="s">
        <v>167</v>
      </c>
      <c r="FK1" s="101"/>
      <c r="FL1" s="101"/>
      <c r="FM1" s="205"/>
      <c r="FN1" s="104"/>
      <c r="FO1" s="103"/>
      <c r="FP1" s="103"/>
      <c r="FQ1" s="105"/>
      <c r="FR1" s="106"/>
      <c r="FS1" s="104"/>
      <c r="FT1" s="103"/>
      <c r="FU1" s="103"/>
      <c r="FV1" s="105"/>
      <c r="FW1" s="266"/>
      <c r="FX1" s="101"/>
    </row>
    <row r="2" spans="1:180" s="55" customFormat="1" ht="75" x14ac:dyDescent="0.25">
      <c r="A2" s="227" t="s">
        <v>45</v>
      </c>
      <c r="B2" s="228" t="s">
        <v>78</v>
      </c>
      <c r="C2" s="228" t="s">
        <v>37</v>
      </c>
      <c r="D2" s="229" t="s">
        <v>42</v>
      </c>
      <c r="E2" s="347" t="s">
        <v>43</v>
      </c>
      <c r="F2" s="343" t="s">
        <v>114</v>
      </c>
      <c r="G2" s="475" t="s">
        <v>46</v>
      </c>
      <c r="H2" s="477" t="s">
        <v>50</v>
      </c>
      <c r="I2" s="348" t="s">
        <v>44</v>
      </c>
      <c r="J2" s="344" t="s">
        <v>115</v>
      </c>
      <c r="K2" s="344" t="s">
        <v>116</v>
      </c>
      <c r="L2" s="475" t="s">
        <v>46</v>
      </c>
      <c r="M2" s="479" t="s">
        <v>50</v>
      </c>
      <c r="N2" s="473" t="s">
        <v>47</v>
      </c>
      <c r="O2" s="252"/>
      <c r="P2" s="227" t="s">
        <v>45</v>
      </c>
      <c r="Q2" s="228" t="s">
        <v>78</v>
      </c>
      <c r="R2" s="228" t="s">
        <v>37</v>
      </c>
      <c r="S2" s="229" t="s">
        <v>42</v>
      </c>
      <c r="T2" s="347" t="s">
        <v>43</v>
      </c>
      <c r="U2" s="343" t="s">
        <v>114</v>
      </c>
      <c r="V2" s="475" t="s">
        <v>46</v>
      </c>
      <c r="W2" s="477" t="s">
        <v>50</v>
      </c>
      <c r="X2" s="348" t="s">
        <v>44</v>
      </c>
      <c r="Y2" s="344" t="s">
        <v>115</v>
      </c>
      <c r="Z2" s="344" t="s">
        <v>116</v>
      </c>
      <c r="AA2" s="475" t="s">
        <v>46</v>
      </c>
      <c r="AB2" s="479" t="s">
        <v>50</v>
      </c>
      <c r="AC2" s="473" t="s">
        <v>47</v>
      </c>
      <c r="AD2" s="252"/>
      <c r="AE2" s="227" t="s">
        <v>45</v>
      </c>
      <c r="AF2" s="228" t="s">
        <v>78</v>
      </c>
      <c r="AG2" s="228" t="s">
        <v>37</v>
      </c>
      <c r="AH2" s="229" t="s">
        <v>42</v>
      </c>
      <c r="AI2" s="347" t="s">
        <v>43</v>
      </c>
      <c r="AJ2" s="343" t="s">
        <v>114</v>
      </c>
      <c r="AK2" s="475" t="s">
        <v>46</v>
      </c>
      <c r="AL2" s="477" t="s">
        <v>50</v>
      </c>
      <c r="AM2" s="348" t="s">
        <v>44</v>
      </c>
      <c r="AN2" s="344" t="s">
        <v>115</v>
      </c>
      <c r="AO2" s="344" t="s">
        <v>116</v>
      </c>
      <c r="AP2" s="475" t="s">
        <v>46</v>
      </c>
      <c r="AQ2" s="479" t="s">
        <v>50</v>
      </c>
      <c r="AR2" s="473" t="s">
        <v>47</v>
      </c>
      <c r="AS2" s="252"/>
      <c r="AT2" s="227" t="s">
        <v>45</v>
      </c>
      <c r="AU2" s="228" t="s">
        <v>78</v>
      </c>
      <c r="AV2" s="228" t="s">
        <v>37</v>
      </c>
      <c r="AW2" s="229" t="s">
        <v>42</v>
      </c>
      <c r="AX2" s="347" t="s">
        <v>43</v>
      </c>
      <c r="AY2" s="343" t="s">
        <v>114</v>
      </c>
      <c r="AZ2" s="475" t="s">
        <v>46</v>
      </c>
      <c r="BA2" s="477" t="s">
        <v>50</v>
      </c>
      <c r="BB2" s="348" t="s">
        <v>44</v>
      </c>
      <c r="BC2" s="344" t="s">
        <v>115</v>
      </c>
      <c r="BD2" s="344" t="s">
        <v>116</v>
      </c>
      <c r="BE2" s="475" t="s">
        <v>46</v>
      </c>
      <c r="BF2" s="479" t="s">
        <v>50</v>
      </c>
      <c r="BG2" s="473" t="s">
        <v>47</v>
      </c>
      <c r="BH2" s="252"/>
      <c r="BI2" s="227" t="s">
        <v>45</v>
      </c>
      <c r="BJ2" s="228" t="s">
        <v>78</v>
      </c>
      <c r="BK2" s="228" t="s">
        <v>37</v>
      </c>
      <c r="BL2" s="229" t="s">
        <v>42</v>
      </c>
      <c r="BM2" s="347" t="s">
        <v>43</v>
      </c>
      <c r="BN2" s="343" t="s">
        <v>114</v>
      </c>
      <c r="BO2" s="475" t="s">
        <v>46</v>
      </c>
      <c r="BP2" s="477" t="s">
        <v>50</v>
      </c>
      <c r="BQ2" s="348" t="s">
        <v>44</v>
      </c>
      <c r="BR2" s="344" t="s">
        <v>115</v>
      </c>
      <c r="BS2" s="344" t="s">
        <v>116</v>
      </c>
      <c r="BT2" s="475" t="s">
        <v>46</v>
      </c>
      <c r="BU2" s="479" t="s">
        <v>50</v>
      </c>
      <c r="BV2" s="473" t="s">
        <v>47</v>
      </c>
      <c r="BW2" s="252"/>
      <c r="BX2" s="227" t="s">
        <v>45</v>
      </c>
      <c r="BY2" s="228" t="s">
        <v>78</v>
      </c>
      <c r="BZ2" s="228" t="s">
        <v>37</v>
      </c>
      <c r="CA2" s="229" t="s">
        <v>42</v>
      </c>
      <c r="CB2" s="347" t="s">
        <v>43</v>
      </c>
      <c r="CC2" s="343" t="s">
        <v>114</v>
      </c>
      <c r="CD2" s="475" t="s">
        <v>46</v>
      </c>
      <c r="CE2" s="477" t="s">
        <v>50</v>
      </c>
      <c r="CF2" s="348" t="s">
        <v>44</v>
      </c>
      <c r="CG2" s="344" t="s">
        <v>115</v>
      </c>
      <c r="CH2" s="344" t="s">
        <v>116</v>
      </c>
      <c r="CI2" s="475" t="s">
        <v>46</v>
      </c>
      <c r="CJ2" s="479" t="s">
        <v>50</v>
      </c>
      <c r="CK2" s="473" t="s">
        <v>47</v>
      </c>
      <c r="CL2" s="252"/>
      <c r="CM2" s="227" t="s">
        <v>45</v>
      </c>
      <c r="CN2" s="228" t="s">
        <v>78</v>
      </c>
      <c r="CO2" s="228" t="s">
        <v>37</v>
      </c>
      <c r="CP2" s="229" t="s">
        <v>42</v>
      </c>
      <c r="CQ2" s="347" t="s">
        <v>43</v>
      </c>
      <c r="CR2" s="343" t="s">
        <v>114</v>
      </c>
      <c r="CS2" s="475" t="s">
        <v>46</v>
      </c>
      <c r="CT2" s="477" t="s">
        <v>50</v>
      </c>
      <c r="CU2" s="348" t="s">
        <v>44</v>
      </c>
      <c r="CV2" s="344" t="s">
        <v>115</v>
      </c>
      <c r="CW2" s="344" t="s">
        <v>116</v>
      </c>
      <c r="CX2" s="475" t="s">
        <v>46</v>
      </c>
      <c r="CY2" s="479" t="s">
        <v>50</v>
      </c>
      <c r="CZ2" s="473" t="s">
        <v>47</v>
      </c>
      <c r="DA2" s="252"/>
      <c r="DB2" s="227" t="s">
        <v>45</v>
      </c>
      <c r="DC2" s="228" t="s">
        <v>78</v>
      </c>
      <c r="DD2" s="228" t="s">
        <v>37</v>
      </c>
      <c r="DE2" s="229" t="s">
        <v>42</v>
      </c>
      <c r="DF2" s="347" t="s">
        <v>43</v>
      </c>
      <c r="DG2" s="343" t="s">
        <v>114</v>
      </c>
      <c r="DH2" s="475" t="s">
        <v>46</v>
      </c>
      <c r="DI2" s="477" t="s">
        <v>50</v>
      </c>
      <c r="DJ2" s="348" t="s">
        <v>44</v>
      </c>
      <c r="DK2" s="344" t="s">
        <v>115</v>
      </c>
      <c r="DL2" s="344" t="s">
        <v>116</v>
      </c>
      <c r="DM2" s="475" t="s">
        <v>46</v>
      </c>
      <c r="DN2" s="479" t="s">
        <v>50</v>
      </c>
      <c r="DO2" s="473" t="s">
        <v>47</v>
      </c>
      <c r="DP2" s="252"/>
      <c r="DQ2" s="221" t="s">
        <v>45</v>
      </c>
      <c r="DR2" s="222" t="s">
        <v>78</v>
      </c>
      <c r="DS2" s="222" t="s">
        <v>37</v>
      </c>
      <c r="DT2" s="223" t="s">
        <v>42</v>
      </c>
      <c r="DU2" s="347" t="s">
        <v>43</v>
      </c>
      <c r="DV2" s="343" t="s">
        <v>114</v>
      </c>
      <c r="DW2" s="475" t="s">
        <v>46</v>
      </c>
      <c r="DX2" s="477" t="s">
        <v>50</v>
      </c>
      <c r="DY2" s="348" t="s">
        <v>44</v>
      </c>
      <c r="DZ2" s="344" t="s">
        <v>115</v>
      </c>
      <c r="EA2" s="344" t="s">
        <v>116</v>
      </c>
      <c r="EB2" s="475" t="s">
        <v>46</v>
      </c>
      <c r="EC2" s="479" t="s">
        <v>50</v>
      </c>
      <c r="ED2" s="473" t="s">
        <v>47</v>
      </c>
      <c r="EE2" s="252"/>
      <c r="EF2" s="221" t="s">
        <v>45</v>
      </c>
      <c r="EG2" s="222" t="s">
        <v>78</v>
      </c>
      <c r="EH2" s="222" t="s">
        <v>37</v>
      </c>
      <c r="EI2" s="223" t="s">
        <v>42</v>
      </c>
      <c r="EJ2" s="347" t="s">
        <v>43</v>
      </c>
      <c r="EK2" s="343" t="s">
        <v>114</v>
      </c>
      <c r="EL2" s="475" t="s">
        <v>46</v>
      </c>
      <c r="EM2" s="477" t="s">
        <v>50</v>
      </c>
      <c r="EN2" s="348" t="s">
        <v>44</v>
      </c>
      <c r="EO2" s="344" t="s">
        <v>115</v>
      </c>
      <c r="EP2" s="344" t="s">
        <v>116</v>
      </c>
      <c r="EQ2" s="475" t="s">
        <v>46</v>
      </c>
      <c r="ER2" s="479" t="s">
        <v>50</v>
      </c>
      <c r="ES2" s="473" t="s">
        <v>47</v>
      </c>
      <c r="ET2" s="252"/>
      <c r="EU2" s="221" t="s">
        <v>45</v>
      </c>
      <c r="EV2" s="222" t="s">
        <v>78</v>
      </c>
      <c r="EW2" s="222" t="s">
        <v>37</v>
      </c>
      <c r="EX2" s="223" t="s">
        <v>42</v>
      </c>
      <c r="EY2" s="347" t="s">
        <v>43</v>
      </c>
      <c r="EZ2" s="343" t="s">
        <v>114</v>
      </c>
      <c r="FA2" s="475" t="s">
        <v>46</v>
      </c>
      <c r="FB2" s="477" t="s">
        <v>50</v>
      </c>
      <c r="FC2" s="348" t="s">
        <v>44</v>
      </c>
      <c r="FD2" s="344" t="s">
        <v>115</v>
      </c>
      <c r="FE2" s="344" t="s">
        <v>116</v>
      </c>
      <c r="FF2" s="475" t="s">
        <v>46</v>
      </c>
      <c r="FG2" s="479" t="s">
        <v>50</v>
      </c>
      <c r="FH2" s="473" t="s">
        <v>47</v>
      </c>
      <c r="FI2" s="252"/>
      <c r="FJ2" s="221" t="s">
        <v>45</v>
      </c>
      <c r="FK2" s="222" t="s">
        <v>78</v>
      </c>
      <c r="FL2" s="222" t="s">
        <v>37</v>
      </c>
      <c r="FM2" s="223" t="s">
        <v>42</v>
      </c>
      <c r="FN2" s="347" t="s">
        <v>43</v>
      </c>
      <c r="FO2" s="343" t="s">
        <v>114</v>
      </c>
      <c r="FP2" s="475" t="s">
        <v>46</v>
      </c>
      <c r="FQ2" s="477" t="s">
        <v>50</v>
      </c>
      <c r="FR2" s="348" t="s">
        <v>44</v>
      </c>
      <c r="FS2" s="344" t="s">
        <v>115</v>
      </c>
      <c r="FT2" s="344" t="s">
        <v>116</v>
      </c>
      <c r="FU2" s="475" t="s">
        <v>46</v>
      </c>
      <c r="FV2" s="479" t="s">
        <v>50</v>
      </c>
      <c r="FW2" s="473" t="s">
        <v>47</v>
      </c>
      <c r="FX2" s="252"/>
    </row>
    <row r="3" spans="1:180" s="1" customFormat="1" x14ac:dyDescent="0.25">
      <c r="A3" s="230"/>
      <c r="B3" s="231"/>
      <c r="C3" s="231"/>
      <c r="D3" s="232"/>
      <c r="E3" s="349"/>
      <c r="F3" s="345">
        <v>5.5E-2</v>
      </c>
      <c r="G3" s="476"/>
      <c r="H3" s="478"/>
      <c r="I3" s="350"/>
      <c r="J3" s="346">
        <v>0.05</v>
      </c>
      <c r="K3" s="345">
        <v>2.4E-2</v>
      </c>
      <c r="L3" s="476"/>
      <c r="M3" s="480"/>
      <c r="N3" s="474"/>
      <c r="O3" s="102"/>
      <c r="P3" s="230"/>
      <c r="Q3" s="231"/>
      <c r="R3" s="231"/>
      <c r="S3" s="232"/>
      <c r="T3" s="349"/>
      <c r="U3" s="345">
        <v>5.5E-2</v>
      </c>
      <c r="V3" s="476"/>
      <c r="W3" s="478"/>
      <c r="X3" s="350"/>
      <c r="Y3" s="346">
        <v>0.05</v>
      </c>
      <c r="Z3" s="345">
        <v>2.4E-2</v>
      </c>
      <c r="AA3" s="476"/>
      <c r="AB3" s="480"/>
      <c r="AC3" s="474"/>
      <c r="AD3" s="102"/>
      <c r="AE3" s="230"/>
      <c r="AF3" s="231"/>
      <c r="AG3" s="231"/>
      <c r="AH3" s="232"/>
      <c r="AI3" s="349"/>
      <c r="AJ3" s="345">
        <v>5.5E-2</v>
      </c>
      <c r="AK3" s="476"/>
      <c r="AL3" s="478"/>
      <c r="AM3" s="350"/>
      <c r="AN3" s="346">
        <v>0.05</v>
      </c>
      <c r="AO3" s="345">
        <v>2.4E-2</v>
      </c>
      <c r="AP3" s="476"/>
      <c r="AQ3" s="480"/>
      <c r="AR3" s="474"/>
      <c r="AS3" s="102"/>
      <c r="AT3" s="230"/>
      <c r="AU3" s="231"/>
      <c r="AV3" s="231"/>
      <c r="AW3" s="232"/>
      <c r="AX3" s="349"/>
      <c r="AY3" s="345">
        <v>5.5E-2</v>
      </c>
      <c r="AZ3" s="476"/>
      <c r="BA3" s="478"/>
      <c r="BB3" s="350"/>
      <c r="BC3" s="346">
        <v>0.05</v>
      </c>
      <c r="BD3" s="345">
        <v>2.4E-2</v>
      </c>
      <c r="BE3" s="476"/>
      <c r="BF3" s="480"/>
      <c r="BG3" s="474"/>
      <c r="BH3" s="102"/>
      <c r="BI3" s="230"/>
      <c r="BJ3" s="231"/>
      <c r="BK3" s="231"/>
      <c r="BL3" s="232"/>
      <c r="BM3" s="349"/>
      <c r="BN3" s="345">
        <v>5.5E-2</v>
      </c>
      <c r="BO3" s="476"/>
      <c r="BP3" s="478"/>
      <c r="BQ3" s="350"/>
      <c r="BR3" s="346">
        <v>0.05</v>
      </c>
      <c r="BS3" s="345">
        <v>2.4E-2</v>
      </c>
      <c r="BT3" s="476"/>
      <c r="BU3" s="480"/>
      <c r="BV3" s="474"/>
      <c r="BW3" s="102"/>
      <c r="BX3" s="230"/>
      <c r="BY3" s="231"/>
      <c r="BZ3" s="231"/>
      <c r="CA3" s="232"/>
      <c r="CB3" s="349"/>
      <c r="CC3" s="345">
        <v>5.5E-2</v>
      </c>
      <c r="CD3" s="476"/>
      <c r="CE3" s="478"/>
      <c r="CF3" s="350"/>
      <c r="CG3" s="346">
        <v>0.05</v>
      </c>
      <c r="CH3" s="345">
        <v>2.4E-2</v>
      </c>
      <c r="CI3" s="476"/>
      <c r="CJ3" s="480"/>
      <c r="CK3" s="474"/>
      <c r="CL3" s="102"/>
      <c r="CM3" s="230"/>
      <c r="CN3" s="231"/>
      <c r="CO3" s="231"/>
      <c r="CP3" s="232"/>
      <c r="CQ3" s="349"/>
      <c r="CR3" s="345">
        <v>5.5E-2</v>
      </c>
      <c r="CS3" s="476"/>
      <c r="CT3" s="478"/>
      <c r="CU3" s="350"/>
      <c r="CV3" s="346">
        <v>0.05</v>
      </c>
      <c r="CW3" s="345">
        <v>2.4E-2</v>
      </c>
      <c r="CX3" s="476"/>
      <c r="CY3" s="480"/>
      <c r="CZ3" s="474"/>
      <c r="DA3" s="102"/>
      <c r="DB3" s="230"/>
      <c r="DC3" s="231"/>
      <c r="DD3" s="231"/>
      <c r="DE3" s="232"/>
      <c r="DF3" s="349"/>
      <c r="DG3" s="345">
        <v>5.5E-2</v>
      </c>
      <c r="DH3" s="476"/>
      <c r="DI3" s="478"/>
      <c r="DJ3" s="350"/>
      <c r="DK3" s="346">
        <v>0.05</v>
      </c>
      <c r="DL3" s="345">
        <v>2.4E-2</v>
      </c>
      <c r="DM3" s="476"/>
      <c r="DN3" s="480"/>
      <c r="DO3" s="474"/>
      <c r="DP3" s="102"/>
      <c r="DQ3" s="224"/>
      <c r="DR3" s="225"/>
      <c r="DS3" s="225"/>
      <c r="DT3" s="226"/>
      <c r="DU3" s="349"/>
      <c r="DV3" s="345">
        <v>5.5E-2</v>
      </c>
      <c r="DW3" s="476"/>
      <c r="DX3" s="478"/>
      <c r="DY3" s="350"/>
      <c r="DZ3" s="346">
        <v>0.05</v>
      </c>
      <c r="EA3" s="345">
        <v>2.4E-2</v>
      </c>
      <c r="EB3" s="476"/>
      <c r="EC3" s="480"/>
      <c r="ED3" s="474"/>
      <c r="EE3" s="102"/>
      <c r="EF3" s="224"/>
      <c r="EG3" s="225"/>
      <c r="EH3" s="225"/>
      <c r="EI3" s="226"/>
      <c r="EJ3" s="349"/>
      <c r="EK3" s="345">
        <v>5.5E-2</v>
      </c>
      <c r="EL3" s="476"/>
      <c r="EM3" s="478"/>
      <c r="EN3" s="350"/>
      <c r="EO3" s="346">
        <v>0.05</v>
      </c>
      <c r="EP3" s="345">
        <v>2.4E-2</v>
      </c>
      <c r="EQ3" s="476"/>
      <c r="ER3" s="480"/>
      <c r="ES3" s="474"/>
      <c r="ET3" s="102"/>
      <c r="EU3" s="224"/>
      <c r="EV3" s="225"/>
      <c r="EW3" s="225"/>
      <c r="EX3" s="226"/>
      <c r="EY3" s="349"/>
      <c r="EZ3" s="345">
        <v>5.5E-2</v>
      </c>
      <c r="FA3" s="476"/>
      <c r="FB3" s="478"/>
      <c r="FC3" s="350"/>
      <c r="FD3" s="346">
        <v>0.05</v>
      </c>
      <c r="FE3" s="345">
        <v>2.4E-2</v>
      </c>
      <c r="FF3" s="476"/>
      <c r="FG3" s="480"/>
      <c r="FH3" s="474"/>
      <c r="FI3" s="102"/>
      <c r="FJ3" s="224"/>
      <c r="FK3" s="225"/>
      <c r="FL3" s="225"/>
      <c r="FM3" s="226"/>
      <c r="FN3" s="349"/>
      <c r="FO3" s="345">
        <v>5.5E-2</v>
      </c>
      <c r="FP3" s="476"/>
      <c r="FQ3" s="478"/>
      <c r="FR3" s="350"/>
      <c r="FS3" s="346">
        <v>0.05</v>
      </c>
      <c r="FT3" s="345">
        <v>2.4E-2</v>
      </c>
      <c r="FU3" s="476"/>
      <c r="FV3" s="480"/>
      <c r="FW3" s="474"/>
      <c r="FX3" s="102"/>
    </row>
    <row r="4" spans="1:180" x14ac:dyDescent="0.25">
      <c r="A4" s="26"/>
      <c r="B4" s="26"/>
      <c r="C4" s="26"/>
      <c r="D4" s="211"/>
      <c r="E4" s="204">
        <f>+J4/(1-$J$3)</f>
        <v>0</v>
      </c>
      <c r="F4" s="32">
        <f t="shared" ref="F4:F18" si="0">+E4*$F$3</f>
        <v>0</v>
      </c>
      <c r="G4" s="219">
        <f>+'Costo Prod'!$F$7</f>
        <v>0</v>
      </c>
      <c r="H4" s="34">
        <f t="shared" ref="H4:H18" si="1">+E4-F4-G4</f>
        <v>0</v>
      </c>
      <c r="I4" s="35" t="e">
        <f t="shared" ref="I4:I18" si="2">+H4/E4</f>
        <v>#DIV/0!</v>
      </c>
      <c r="J4" s="40"/>
      <c r="K4" s="29">
        <f t="shared" ref="K4:K6" si="3">+J4*$K$3</f>
        <v>0</v>
      </c>
      <c r="L4" s="219">
        <f>+'Costo Prod'!$F$7</f>
        <v>0</v>
      </c>
      <c r="M4" s="30">
        <f t="shared" ref="M4:M18" si="4">+J4-K4-G4</f>
        <v>0</v>
      </c>
      <c r="N4" s="267" t="e">
        <f>+(M4-H4)/M4</f>
        <v>#DIV/0!</v>
      </c>
      <c r="O4" s="101"/>
      <c r="P4" s="26"/>
      <c r="Q4" s="26"/>
      <c r="R4" s="26"/>
      <c r="S4" s="211"/>
      <c r="T4" s="204">
        <f>+Y4/(1-$Y$3)</f>
        <v>0</v>
      </c>
      <c r="U4" s="32">
        <f>+T4*$U$3</f>
        <v>0</v>
      </c>
      <c r="V4" s="219">
        <f>+'Costo Prod'!$O$7</f>
        <v>0</v>
      </c>
      <c r="W4" s="34">
        <f t="shared" ref="W4:W18" si="5">+T4-U4-V4</f>
        <v>0</v>
      </c>
      <c r="X4" s="35" t="e">
        <f t="shared" ref="X4:X18" si="6">+W4/T4</f>
        <v>#DIV/0!</v>
      </c>
      <c r="Y4" s="40"/>
      <c r="Z4" s="29">
        <f>+Y4*$Z$3</f>
        <v>0</v>
      </c>
      <c r="AA4" s="219">
        <f>+'Costo Prod'!$O$7</f>
        <v>0</v>
      </c>
      <c r="AB4" s="30">
        <f t="shared" ref="AB4:AB18" si="7">+Y4-Z4-V4</f>
        <v>0</v>
      </c>
      <c r="AC4" s="267" t="e">
        <f>+(AB4-W4)/AB4</f>
        <v>#DIV/0!</v>
      </c>
      <c r="AD4" s="101"/>
      <c r="AE4" s="26"/>
      <c r="AF4" s="26"/>
      <c r="AG4" s="26"/>
      <c r="AH4" s="211"/>
      <c r="AI4" s="204">
        <f>+AN4/(1-$AN$3)</f>
        <v>0</v>
      </c>
      <c r="AJ4" s="32">
        <f>+AI4*$AJ$3</f>
        <v>0</v>
      </c>
      <c r="AK4" s="219">
        <f>+'Costo Prod'!$X$7</f>
        <v>0</v>
      </c>
      <c r="AL4" s="34">
        <f t="shared" ref="AL4:AL18" si="8">+AI4-AJ4-AK4</f>
        <v>0</v>
      </c>
      <c r="AM4" s="35" t="e">
        <f t="shared" ref="AM4:AM18" si="9">+AL4/AI4</f>
        <v>#DIV/0!</v>
      </c>
      <c r="AN4" s="40"/>
      <c r="AO4" s="29">
        <f>+AN4*$AO$3</f>
        <v>0</v>
      </c>
      <c r="AP4" s="219">
        <f>+'Costo Prod'!$X$7</f>
        <v>0</v>
      </c>
      <c r="AQ4" s="30">
        <f t="shared" ref="AQ4:AQ18" si="10">+AN4-AO4-AK4</f>
        <v>0</v>
      </c>
      <c r="AR4" s="267" t="e">
        <f>+(AQ4-AL4)/AQ4</f>
        <v>#DIV/0!</v>
      </c>
      <c r="AS4" s="101"/>
      <c r="AT4" s="26"/>
      <c r="AU4" s="26"/>
      <c r="AV4" s="26"/>
      <c r="AW4" s="211"/>
      <c r="AX4" s="204">
        <f>+BC4/(1-$BC$3)</f>
        <v>0</v>
      </c>
      <c r="AY4" s="32">
        <f>+AX4*$AY$3</f>
        <v>0</v>
      </c>
      <c r="AZ4" s="219">
        <f>+'Costo Prod'!$AG$7</f>
        <v>0</v>
      </c>
      <c r="BA4" s="34">
        <f t="shared" ref="BA4:BA18" si="11">+AX4-AY4-AZ4</f>
        <v>0</v>
      </c>
      <c r="BB4" s="35" t="e">
        <f t="shared" ref="BB4:BB18" si="12">+BA4/AX4</f>
        <v>#DIV/0!</v>
      </c>
      <c r="BC4" s="40"/>
      <c r="BD4" s="29">
        <f>+BC4*$BD$3</f>
        <v>0</v>
      </c>
      <c r="BE4" s="219">
        <f>+'Costo Prod'!$AG$7</f>
        <v>0</v>
      </c>
      <c r="BF4" s="30">
        <f t="shared" ref="BF4:BF18" si="13">+BC4-BD4-AZ4</f>
        <v>0</v>
      </c>
      <c r="BG4" s="267" t="e">
        <f>+(BF4-BA4)/BF4</f>
        <v>#DIV/0!</v>
      </c>
      <c r="BH4" s="101"/>
      <c r="BI4" s="26"/>
      <c r="BJ4" s="26"/>
      <c r="BK4" s="26"/>
      <c r="BL4" s="211"/>
      <c r="BM4" s="204">
        <f>+BR4/(1-$BR$3)</f>
        <v>0</v>
      </c>
      <c r="BN4" s="32">
        <f>+BM4*$BN$3</f>
        <v>0</v>
      </c>
      <c r="BO4" s="219">
        <f>+'Costo Prod'!$AP$7</f>
        <v>0</v>
      </c>
      <c r="BP4" s="34">
        <f t="shared" ref="BP4:BP18" si="14">+BM4-BN4-BO4</f>
        <v>0</v>
      </c>
      <c r="BQ4" s="35" t="e">
        <f t="shared" ref="BQ4:BQ18" si="15">+BP4/BM4</f>
        <v>#DIV/0!</v>
      </c>
      <c r="BR4" s="40"/>
      <c r="BS4" s="29">
        <f>+BR4*$BS$3</f>
        <v>0</v>
      </c>
      <c r="BT4" s="219">
        <f>+'Costo Prod'!$AP$7</f>
        <v>0</v>
      </c>
      <c r="BU4" s="30">
        <f t="shared" ref="BU4:BU18" si="16">+BR4-BS4-BO4</f>
        <v>0</v>
      </c>
      <c r="BV4" s="267" t="e">
        <f>+(BU4-BP4)/BU4</f>
        <v>#DIV/0!</v>
      </c>
      <c r="BW4" s="101"/>
      <c r="BX4" s="26"/>
      <c r="BY4" s="26"/>
      <c r="BZ4" s="26"/>
      <c r="CA4" s="211"/>
      <c r="CB4" s="204">
        <f>+CG4/(1-$CG$3)</f>
        <v>0</v>
      </c>
      <c r="CC4" s="32">
        <f>+CB4*$CC$3</f>
        <v>0</v>
      </c>
      <c r="CD4" s="219">
        <f>+'Costo Prod'!$AY$7</f>
        <v>0</v>
      </c>
      <c r="CE4" s="34">
        <f t="shared" ref="CE4:CE18" si="17">+CB4-CC4-CD4</f>
        <v>0</v>
      </c>
      <c r="CF4" s="35" t="e">
        <f t="shared" ref="CF4:CF18" si="18">+CE4/CB4</f>
        <v>#DIV/0!</v>
      </c>
      <c r="CG4" s="40"/>
      <c r="CH4" s="29">
        <f>+CG4*$CH$3</f>
        <v>0</v>
      </c>
      <c r="CI4" s="219">
        <f>+'Costo Prod'!$AY$7</f>
        <v>0</v>
      </c>
      <c r="CJ4" s="30">
        <f t="shared" ref="CJ4:CJ18" si="19">+CG4-CH4-CD4</f>
        <v>0</v>
      </c>
      <c r="CK4" s="267" t="e">
        <f>+(CJ4-CE4)/CJ4</f>
        <v>#DIV/0!</v>
      </c>
      <c r="CL4" s="101"/>
      <c r="CM4" s="26"/>
      <c r="CN4" s="26"/>
      <c r="CO4" s="26"/>
      <c r="CP4" s="211"/>
      <c r="CQ4" s="204">
        <f>+CV4/(1-$CV$3)</f>
        <v>0</v>
      </c>
      <c r="CR4" s="32">
        <f>+CQ4*$CR$3</f>
        <v>0</v>
      </c>
      <c r="CS4" s="219">
        <f>+'Costo Prod'!$BH$7</f>
        <v>0</v>
      </c>
      <c r="CT4" s="34">
        <f t="shared" ref="CT4:CT18" si="20">+CQ4-CR4-CS4</f>
        <v>0</v>
      </c>
      <c r="CU4" s="35" t="e">
        <f t="shared" ref="CU4:CU18" si="21">+CT4/CQ4</f>
        <v>#DIV/0!</v>
      </c>
      <c r="CV4" s="40"/>
      <c r="CW4" s="29">
        <f>+CV4*$CW$3</f>
        <v>0</v>
      </c>
      <c r="CX4" s="219">
        <f>+'Costo Prod'!$BH$7</f>
        <v>0</v>
      </c>
      <c r="CY4" s="30">
        <f t="shared" ref="CY4:CY18" si="22">+CV4-CW4-CS4</f>
        <v>0</v>
      </c>
      <c r="CZ4" s="267" t="e">
        <f>+(CY4-CT4)/CY4</f>
        <v>#DIV/0!</v>
      </c>
      <c r="DA4" s="101"/>
      <c r="DB4" s="26"/>
      <c r="DC4" s="26"/>
      <c r="DD4" s="26"/>
      <c r="DE4" s="211"/>
      <c r="DF4" s="204">
        <f>+DK4/(1-$DK$3)</f>
        <v>0</v>
      </c>
      <c r="DG4" s="32">
        <f>+DF4*$DG$3</f>
        <v>0</v>
      </c>
      <c r="DH4" s="219">
        <f>+'Costo Prod'!$BQ$7</f>
        <v>0</v>
      </c>
      <c r="DI4" s="34">
        <f t="shared" ref="DI4:DI18" si="23">+DF4-DG4-DH4</f>
        <v>0</v>
      </c>
      <c r="DJ4" s="35" t="e">
        <f t="shared" ref="DJ4:DJ18" si="24">+DI4/DF4</f>
        <v>#DIV/0!</v>
      </c>
      <c r="DK4" s="40"/>
      <c r="DL4" s="29">
        <f>+DK4*$DL$3</f>
        <v>0</v>
      </c>
      <c r="DM4" s="219">
        <f>+'Costo Prod'!$BQ$7</f>
        <v>0</v>
      </c>
      <c r="DN4" s="30">
        <f t="shared" ref="DN4:DN18" si="25">+DK4-DL4-DH4</f>
        <v>0</v>
      </c>
      <c r="DO4" s="267" t="e">
        <f>+(DN4-DI4)/DN4</f>
        <v>#DIV/0!</v>
      </c>
      <c r="DP4" s="101"/>
      <c r="DQ4" s="26"/>
      <c r="DR4" s="26"/>
      <c r="DS4" s="26"/>
      <c r="DT4" s="211"/>
      <c r="DU4" s="204">
        <f>+DZ4/(1-$DZ$3)</f>
        <v>0</v>
      </c>
      <c r="DV4" s="32">
        <f>+DU4*$DV$3</f>
        <v>0</v>
      </c>
      <c r="DW4" s="219">
        <f>+'Costo Prod'!$BZ$7</f>
        <v>0</v>
      </c>
      <c r="DX4" s="34">
        <f t="shared" ref="DX4:DX18" si="26">+DU4-DV4-DW4</f>
        <v>0</v>
      </c>
      <c r="DY4" s="35" t="e">
        <f t="shared" ref="DY4:DY18" si="27">+DX4/DU4</f>
        <v>#DIV/0!</v>
      </c>
      <c r="DZ4" s="40"/>
      <c r="EA4" s="29">
        <f>+DZ4*$EA$3</f>
        <v>0</v>
      </c>
      <c r="EB4" s="219">
        <f>+'Costo Prod'!$BZ$7</f>
        <v>0</v>
      </c>
      <c r="EC4" s="30">
        <f t="shared" ref="EC4:EC18" si="28">+DZ4-EA4-DW4</f>
        <v>0</v>
      </c>
      <c r="ED4" s="267" t="e">
        <f>+(EC4-DX4)/EC4</f>
        <v>#DIV/0!</v>
      </c>
      <c r="EE4" s="101"/>
      <c r="EF4" s="26"/>
      <c r="EG4" s="26"/>
      <c r="EH4" s="26"/>
      <c r="EI4" s="211"/>
      <c r="EJ4" s="204">
        <f>+EO4/(1-$EO$3)</f>
        <v>0</v>
      </c>
      <c r="EK4" s="32">
        <f>+EJ4*$EK$3</f>
        <v>0</v>
      </c>
      <c r="EL4" s="219">
        <f>+'Costo Prod'!$CI$7</f>
        <v>0</v>
      </c>
      <c r="EM4" s="34">
        <f t="shared" ref="EM4:EM18" si="29">+EJ4-EK4-EL4</f>
        <v>0</v>
      </c>
      <c r="EN4" s="35" t="e">
        <f t="shared" ref="EN4:EN18" si="30">+EM4/EJ4</f>
        <v>#DIV/0!</v>
      </c>
      <c r="EO4" s="40"/>
      <c r="EP4" s="29">
        <f>+EO4*$EP$3</f>
        <v>0</v>
      </c>
      <c r="EQ4" s="219">
        <f>+'Costo Prod'!$CI$7</f>
        <v>0</v>
      </c>
      <c r="ER4" s="30">
        <f t="shared" ref="ER4:ER18" si="31">+EO4-EP4-EL4</f>
        <v>0</v>
      </c>
      <c r="ES4" s="267" t="e">
        <f>+(ER4-EM4)/ER4</f>
        <v>#DIV/0!</v>
      </c>
      <c r="ET4" s="101"/>
      <c r="EU4" s="26"/>
      <c r="EV4" s="26"/>
      <c r="EW4" s="26"/>
      <c r="EX4" s="211"/>
      <c r="EY4" s="204">
        <f>+FD4/(1-$FD$3)</f>
        <v>0</v>
      </c>
      <c r="EZ4" s="32">
        <f>+EY4*$EZ$3</f>
        <v>0</v>
      </c>
      <c r="FA4" s="219">
        <f>+'Costo Prod'!$CR$7</f>
        <v>0</v>
      </c>
      <c r="FB4" s="34">
        <f t="shared" ref="FB4:FB18" si="32">+EY4-EZ4-FA4</f>
        <v>0</v>
      </c>
      <c r="FC4" s="35" t="e">
        <f t="shared" ref="FC4:FC18" si="33">+FB4/EY4</f>
        <v>#DIV/0!</v>
      </c>
      <c r="FD4" s="40"/>
      <c r="FE4" s="29">
        <f>+FD4*$FE$3</f>
        <v>0</v>
      </c>
      <c r="FF4" s="219">
        <f>+'Costo Prod'!$CR$7</f>
        <v>0</v>
      </c>
      <c r="FG4" s="30">
        <f t="shared" ref="FG4:FG18" si="34">+FD4-FE4-FA4</f>
        <v>0</v>
      </c>
      <c r="FH4" s="267" t="e">
        <f>+(FG4-FB4)/FG4</f>
        <v>#DIV/0!</v>
      </c>
      <c r="FI4" s="101"/>
      <c r="FJ4" s="26"/>
      <c r="FK4" s="26"/>
      <c r="FL4" s="26"/>
      <c r="FM4" s="211"/>
      <c r="FN4" s="204">
        <f>+FS4/(1-$FS$3)</f>
        <v>0</v>
      </c>
      <c r="FO4" s="32">
        <f>+FN4*$FO$3</f>
        <v>0</v>
      </c>
      <c r="FP4" s="219">
        <f>+'Costo Prod'!$DA$7</f>
        <v>0</v>
      </c>
      <c r="FQ4" s="34">
        <f t="shared" ref="FQ4:FQ18" si="35">+FN4-FO4-FP4</f>
        <v>0</v>
      </c>
      <c r="FR4" s="35" t="e">
        <f t="shared" ref="FR4:FR18" si="36">+FQ4/FN4</f>
        <v>#DIV/0!</v>
      </c>
      <c r="FS4" s="40"/>
      <c r="FT4" s="29">
        <f>+FS4*$FT$3</f>
        <v>0</v>
      </c>
      <c r="FU4" s="219">
        <f>+'Costo Prod'!$DA$7</f>
        <v>0</v>
      </c>
      <c r="FV4" s="30">
        <f t="shared" ref="FV4:FV18" si="37">+FS4-FT4-FP4</f>
        <v>0</v>
      </c>
      <c r="FW4" s="267" t="e">
        <f>+(FV4-FQ4)/FV4</f>
        <v>#DIV/0!</v>
      </c>
      <c r="FX4" s="101"/>
    </row>
    <row r="5" spans="1:180" x14ac:dyDescent="0.25">
      <c r="A5" s="20"/>
      <c r="B5" s="20"/>
      <c r="C5" s="20"/>
      <c r="D5" s="212"/>
      <c r="E5" s="204">
        <f t="shared" ref="E5:E6" si="38">+J5/(1-$J$3)</f>
        <v>0</v>
      </c>
      <c r="F5" s="33">
        <f t="shared" si="0"/>
        <v>0</v>
      </c>
      <c r="G5" s="220">
        <f>+'Costo Prod'!$F$12</f>
        <v>0</v>
      </c>
      <c r="H5" s="34">
        <f t="shared" si="1"/>
        <v>0</v>
      </c>
      <c r="I5" s="35" t="e">
        <f t="shared" si="2"/>
        <v>#DIV/0!</v>
      </c>
      <c r="J5" s="25"/>
      <c r="K5" s="31">
        <f t="shared" si="3"/>
        <v>0</v>
      </c>
      <c r="L5" s="220">
        <f>+'Costo Prod'!$F$12</f>
        <v>0</v>
      </c>
      <c r="M5" s="30">
        <f t="shared" si="4"/>
        <v>0</v>
      </c>
      <c r="N5" s="267" t="e">
        <f t="shared" ref="N5:N6" si="39">+(M5-H5)/M5</f>
        <v>#DIV/0!</v>
      </c>
      <c r="O5" s="101"/>
      <c r="P5" s="20"/>
      <c r="Q5" s="20"/>
      <c r="R5" s="20"/>
      <c r="S5" s="212"/>
      <c r="T5" s="204">
        <f>+Y5/(1-$Y$3)</f>
        <v>0</v>
      </c>
      <c r="U5" s="32">
        <f>+T5*$U$3</f>
        <v>0</v>
      </c>
      <c r="V5" s="220">
        <f>+'Costo Prod'!$O$12</f>
        <v>0</v>
      </c>
      <c r="W5" s="34">
        <f t="shared" si="5"/>
        <v>0</v>
      </c>
      <c r="X5" s="35" t="e">
        <f t="shared" si="6"/>
        <v>#DIV/0!</v>
      </c>
      <c r="Y5" s="25"/>
      <c r="Z5" s="29">
        <f>+Y5*$Z$3</f>
        <v>0</v>
      </c>
      <c r="AA5" s="220">
        <f>+'Costo Prod'!$O$12</f>
        <v>0</v>
      </c>
      <c r="AB5" s="30">
        <f t="shared" si="7"/>
        <v>0</v>
      </c>
      <c r="AC5" s="267" t="e">
        <f t="shared" ref="AC5:AC6" si="40">+(AB5-W5)/AB5</f>
        <v>#DIV/0!</v>
      </c>
      <c r="AD5" s="101"/>
      <c r="AE5" s="20"/>
      <c r="AF5" s="20"/>
      <c r="AG5" s="20"/>
      <c r="AH5" s="212"/>
      <c r="AI5" s="204">
        <f>+AN5/(1-$AN$3)</f>
        <v>0</v>
      </c>
      <c r="AJ5" s="32">
        <f>+AI5*$AJ$3</f>
        <v>0</v>
      </c>
      <c r="AK5" s="220">
        <f>+'Costo Prod'!$X$12</f>
        <v>0</v>
      </c>
      <c r="AL5" s="34">
        <f t="shared" si="8"/>
        <v>0</v>
      </c>
      <c r="AM5" s="35" t="e">
        <f t="shared" si="9"/>
        <v>#DIV/0!</v>
      </c>
      <c r="AN5" s="25"/>
      <c r="AO5" s="29">
        <f>+AN5*$AO$3</f>
        <v>0</v>
      </c>
      <c r="AP5" s="220">
        <f>+'Costo Prod'!$X$12</f>
        <v>0</v>
      </c>
      <c r="AQ5" s="30">
        <f t="shared" si="10"/>
        <v>0</v>
      </c>
      <c r="AR5" s="267" t="e">
        <f t="shared" ref="AR5:AR6" si="41">+(AQ5-AL5)/AQ5</f>
        <v>#DIV/0!</v>
      </c>
      <c r="AS5" s="101"/>
      <c r="AT5" s="20"/>
      <c r="AU5" s="20"/>
      <c r="AV5" s="20"/>
      <c r="AW5" s="212"/>
      <c r="AX5" s="204">
        <f>+BC5/(1-$BC$3)</f>
        <v>0</v>
      </c>
      <c r="AY5" s="32">
        <f>+AX5*$AY$3</f>
        <v>0</v>
      </c>
      <c r="AZ5" s="220">
        <f>+'Costo Prod'!$AG$12</f>
        <v>0</v>
      </c>
      <c r="BA5" s="34">
        <f t="shared" si="11"/>
        <v>0</v>
      </c>
      <c r="BB5" s="35" t="e">
        <f t="shared" si="12"/>
        <v>#DIV/0!</v>
      </c>
      <c r="BC5" s="25"/>
      <c r="BD5" s="29">
        <f>+BC5*$BD$3</f>
        <v>0</v>
      </c>
      <c r="BE5" s="220">
        <f>+'Costo Prod'!$AG$12</f>
        <v>0</v>
      </c>
      <c r="BF5" s="30">
        <f t="shared" si="13"/>
        <v>0</v>
      </c>
      <c r="BG5" s="267" t="e">
        <f t="shared" ref="BG5:BG6" si="42">+(BF5-BA5)/BF5</f>
        <v>#DIV/0!</v>
      </c>
      <c r="BH5" s="101"/>
      <c r="BI5" s="20"/>
      <c r="BJ5" s="20"/>
      <c r="BK5" s="20"/>
      <c r="BL5" s="212"/>
      <c r="BM5" s="204">
        <f>+BR5/(1-$BR$3)</f>
        <v>0</v>
      </c>
      <c r="BN5" s="32">
        <f>+BM5*$BN$3</f>
        <v>0</v>
      </c>
      <c r="BO5" s="220">
        <f>+'Costo Prod'!$AP$12</f>
        <v>0</v>
      </c>
      <c r="BP5" s="34">
        <f t="shared" si="14"/>
        <v>0</v>
      </c>
      <c r="BQ5" s="35" t="e">
        <f t="shared" si="15"/>
        <v>#DIV/0!</v>
      </c>
      <c r="BR5" s="25"/>
      <c r="BS5" s="29">
        <f>+BR5*$BS$3</f>
        <v>0</v>
      </c>
      <c r="BT5" s="220">
        <f>+'Costo Prod'!$AP$12</f>
        <v>0</v>
      </c>
      <c r="BU5" s="30">
        <f t="shared" si="16"/>
        <v>0</v>
      </c>
      <c r="BV5" s="267" t="e">
        <f t="shared" ref="BV5:BV6" si="43">+(BU5-BP5)/BU5</f>
        <v>#DIV/0!</v>
      </c>
      <c r="BW5" s="101"/>
      <c r="BX5" s="20"/>
      <c r="BY5" s="20"/>
      <c r="BZ5" s="20"/>
      <c r="CA5" s="212"/>
      <c r="CB5" s="204">
        <f>+CG5/(1-$CG$3)</f>
        <v>0</v>
      </c>
      <c r="CC5" s="32">
        <f>+CB5*$CC$3</f>
        <v>0</v>
      </c>
      <c r="CD5" s="220">
        <f>+'Costo Prod'!$AY$12</f>
        <v>0</v>
      </c>
      <c r="CE5" s="34">
        <f t="shared" si="17"/>
        <v>0</v>
      </c>
      <c r="CF5" s="35" t="e">
        <f t="shared" si="18"/>
        <v>#DIV/0!</v>
      </c>
      <c r="CG5" s="25"/>
      <c r="CH5" s="29">
        <f>+CG5*$CH$3</f>
        <v>0</v>
      </c>
      <c r="CI5" s="220">
        <f>+'Costo Prod'!$AY$12</f>
        <v>0</v>
      </c>
      <c r="CJ5" s="30">
        <f t="shared" si="19"/>
        <v>0</v>
      </c>
      <c r="CK5" s="267" t="e">
        <f t="shared" ref="CK5:CK6" si="44">+(CJ5-CE5)/CJ5</f>
        <v>#DIV/0!</v>
      </c>
      <c r="CL5" s="101"/>
      <c r="CM5" s="20"/>
      <c r="CN5" s="20"/>
      <c r="CO5" s="20"/>
      <c r="CP5" s="212"/>
      <c r="CQ5" s="204">
        <f>+CV5/(1-$CV$3)</f>
        <v>0</v>
      </c>
      <c r="CR5" s="32">
        <f>+CQ5*$CR$3</f>
        <v>0</v>
      </c>
      <c r="CS5" s="220">
        <f>+'Costo Prod'!$BH$12</f>
        <v>0</v>
      </c>
      <c r="CT5" s="34">
        <f t="shared" si="20"/>
        <v>0</v>
      </c>
      <c r="CU5" s="35" t="e">
        <f t="shared" si="21"/>
        <v>#DIV/0!</v>
      </c>
      <c r="CV5" s="25"/>
      <c r="CW5" s="29">
        <f>+CV5*$CW$3</f>
        <v>0</v>
      </c>
      <c r="CX5" s="220">
        <f>+'Costo Prod'!$BH$12</f>
        <v>0</v>
      </c>
      <c r="CY5" s="30">
        <f t="shared" si="22"/>
        <v>0</v>
      </c>
      <c r="CZ5" s="267" t="e">
        <f t="shared" ref="CZ5:CZ6" si="45">+(CY5-CT5)/CY5</f>
        <v>#DIV/0!</v>
      </c>
      <c r="DA5" s="101"/>
      <c r="DB5" s="20"/>
      <c r="DC5" s="20"/>
      <c r="DD5" s="20"/>
      <c r="DE5" s="212"/>
      <c r="DF5" s="204">
        <f>+DK5/(1-$DK$3)</f>
        <v>0</v>
      </c>
      <c r="DG5" s="32">
        <f>+DF5*$DG$3</f>
        <v>0</v>
      </c>
      <c r="DH5" s="220">
        <f>+'Costo Prod'!$BQ$12</f>
        <v>0</v>
      </c>
      <c r="DI5" s="34">
        <f t="shared" si="23"/>
        <v>0</v>
      </c>
      <c r="DJ5" s="35" t="e">
        <f t="shared" si="24"/>
        <v>#DIV/0!</v>
      </c>
      <c r="DK5" s="25"/>
      <c r="DL5" s="29">
        <f>+DK5*$DL$3</f>
        <v>0</v>
      </c>
      <c r="DM5" s="220">
        <f>+'Costo Prod'!$BQ$12</f>
        <v>0</v>
      </c>
      <c r="DN5" s="30">
        <f t="shared" si="25"/>
        <v>0</v>
      </c>
      <c r="DO5" s="267" t="e">
        <f t="shared" ref="DO5:DO6" si="46">+(DN5-DI5)/DN5</f>
        <v>#DIV/0!</v>
      </c>
      <c r="DP5" s="101"/>
      <c r="DQ5" s="20"/>
      <c r="DR5" s="20"/>
      <c r="DS5" s="20"/>
      <c r="DT5" s="212"/>
      <c r="DU5" s="204">
        <f>+DZ5/(1-$DZ$3)</f>
        <v>0</v>
      </c>
      <c r="DV5" s="32">
        <f>+DU5*$DV$3</f>
        <v>0</v>
      </c>
      <c r="DW5" s="220">
        <f>+'Costo Prod'!$BZ$12</f>
        <v>0</v>
      </c>
      <c r="DX5" s="34">
        <f t="shared" si="26"/>
        <v>0</v>
      </c>
      <c r="DY5" s="35" t="e">
        <f t="shared" si="27"/>
        <v>#DIV/0!</v>
      </c>
      <c r="DZ5" s="25"/>
      <c r="EA5" s="29">
        <f>+DZ5*$EA$3</f>
        <v>0</v>
      </c>
      <c r="EB5" s="220">
        <f>+'Costo Prod'!$BZ$12</f>
        <v>0</v>
      </c>
      <c r="EC5" s="30">
        <f t="shared" si="28"/>
        <v>0</v>
      </c>
      <c r="ED5" s="267" t="e">
        <f t="shared" ref="ED5:ED6" si="47">+(EC5-DX5)/EC5</f>
        <v>#DIV/0!</v>
      </c>
      <c r="EE5" s="101"/>
      <c r="EF5" s="20"/>
      <c r="EG5" s="20"/>
      <c r="EH5" s="20"/>
      <c r="EI5" s="212"/>
      <c r="EJ5" s="204">
        <f>+EO5/(1-$EO$3)</f>
        <v>0</v>
      </c>
      <c r="EK5" s="32">
        <f>+EJ5*$EK$3</f>
        <v>0</v>
      </c>
      <c r="EL5" s="220">
        <f>+'Costo Prod'!$CI$12</f>
        <v>0</v>
      </c>
      <c r="EM5" s="34">
        <f t="shared" si="29"/>
        <v>0</v>
      </c>
      <c r="EN5" s="35" t="e">
        <f t="shared" si="30"/>
        <v>#DIV/0!</v>
      </c>
      <c r="EO5" s="25"/>
      <c r="EP5" s="29">
        <f>+EO5*$EP$3</f>
        <v>0</v>
      </c>
      <c r="EQ5" s="220">
        <f>+'Costo Prod'!$CI$12</f>
        <v>0</v>
      </c>
      <c r="ER5" s="30">
        <f t="shared" si="31"/>
        <v>0</v>
      </c>
      <c r="ES5" s="267" t="e">
        <f t="shared" ref="ES5:ES6" si="48">+(ER5-EM5)/ER5</f>
        <v>#DIV/0!</v>
      </c>
      <c r="ET5" s="101"/>
      <c r="EU5" s="20"/>
      <c r="EV5" s="20"/>
      <c r="EW5" s="20"/>
      <c r="EX5" s="212"/>
      <c r="EY5" s="204">
        <f>+FD5/(1-$FD$3)</f>
        <v>0</v>
      </c>
      <c r="EZ5" s="32">
        <f>+EY5*$EZ$3</f>
        <v>0</v>
      </c>
      <c r="FA5" s="220">
        <f>+'Costo Prod'!$CR$12</f>
        <v>0</v>
      </c>
      <c r="FB5" s="34">
        <f t="shared" si="32"/>
        <v>0</v>
      </c>
      <c r="FC5" s="35" t="e">
        <f t="shared" si="33"/>
        <v>#DIV/0!</v>
      </c>
      <c r="FD5" s="25"/>
      <c r="FE5" s="29">
        <f>+FD5*$FE$3</f>
        <v>0</v>
      </c>
      <c r="FF5" s="220">
        <f>+'Costo Prod'!$CR$12</f>
        <v>0</v>
      </c>
      <c r="FG5" s="30">
        <f t="shared" si="34"/>
        <v>0</v>
      </c>
      <c r="FH5" s="267" t="e">
        <f t="shared" ref="FH5:FH6" si="49">+(FG5-FB5)/FG5</f>
        <v>#DIV/0!</v>
      </c>
      <c r="FI5" s="101"/>
      <c r="FJ5" s="20"/>
      <c r="FK5" s="20"/>
      <c r="FL5" s="20"/>
      <c r="FM5" s="212"/>
      <c r="FN5" s="204">
        <f>+FS5/(1-$FS$3)</f>
        <v>0</v>
      </c>
      <c r="FO5" s="32">
        <f>+FN5*$FO$3</f>
        <v>0</v>
      </c>
      <c r="FP5" s="220">
        <f>+'Costo Prod'!$DA$12</f>
        <v>0</v>
      </c>
      <c r="FQ5" s="34">
        <f t="shared" si="35"/>
        <v>0</v>
      </c>
      <c r="FR5" s="35" t="e">
        <f t="shared" si="36"/>
        <v>#DIV/0!</v>
      </c>
      <c r="FS5" s="25"/>
      <c r="FT5" s="29">
        <f>+FS5*$FT$3</f>
        <v>0</v>
      </c>
      <c r="FU5" s="220">
        <f>+'Costo Prod'!$DA$12</f>
        <v>0</v>
      </c>
      <c r="FV5" s="30">
        <f t="shared" si="37"/>
        <v>0</v>
      </c>
      <c r="FW5" s="267" t="e">
        <f t="shared" ref="FW5:FW6" si="50">+(FV5-FQ5)/FV5</f>
        <v>#DIV/0!</v>
      </c>
      <c r="FX5" s="101"/>
    </row>
    <row r="6" spans="1:180" x14ac:dyDescent="0.25">
      <c r="A6" s="20"/>
      <c r="B6" s="20"/>
      <c r="C6" s="20"/>
      <c r="D6" s="212"/>
      <c r="E6" s="204">
        <f t="shared" si="38"/>
        <v>0</v>
      </c>
      <c r="F6" s="33">
        <f t="shared" si="0"/>
        <v>0</v>
      </c>
      <c r="G6" s="220">
        <f>+'Costo Prod'!$F$17</f>
        <v>0</v>
      </c>
      <c r="H6" s="34">
        <f t="shared" si="1"/>
        <v>0</v>
      </c>
      <c r="I6" s="35" t="e">
        <f t="shared" si="2"/>
        <v>#DIV/0!</v>
      </c>
      <c r="J6" s="25"/>
      <c r="K6" s="31">
        <f t="shared" si="3"/>
        <v>0</v>
      </c>
      <c r="L6" s="220">
        <f>+'Costo Prod'!$F$17</f>
        <v>0</v>
      </c>
      <c r="M6" s="30">
        <f t="shared" si="4"/>
        <v>0</v>
      </c>
      <c r="N6" s="267" t="e">
        <f t="shared" si="39"/>
        <v>#DIV/0!</v>
      </c>
      <c r="O6" s="101"/>
      <c r="P6" s="20"/>
      <c r="Q6" s="20"/>
      <c r="R6" s="20"/>
      <c r="S6" s="212"/>
      <c r="T6" s="204">
        <f>+Y6/(1-$Y$3)</f>
        <v>0</v>
      </c>
      <c r="U6" s="32">
        <f>+T6*$U$3</f>
        <v>0</v>
      </c>
      <c r="V6" s="220">
        <f>+'Costo Prod'!$O$17</f>
        <v>0</v>
      </c>
      <c r="W6" s="34">
        <f t="shared" si="5"/>
        <v>0</v>
      </c>
      <c r="X6" s="35" t="e">
        <f t="shared" si="6"/>
        <v>#DIV/0!</v>
      </c>
      <c r="Y6" s="25"/>
      <c r="Z6" s="29">
        <f>+Y6*$Z$3</f>
        <v>0</v>
      </c>
      <c r="AA6" s="220">
        <f>+'Costo Prod'!$O$17</f>
        <v>0</v>
      </c>
      <c r="AB6" s="30">
        <f t="shared" si="7"/>
        <v>0</v>
      </c>
      <c r="AC6" s="267" t="e">
        <f t="shared" si="40"/>
        <v>#DIV/0!</v>
      </c>
      <c r="AD6" s="101"/>
      <c r="AE6" s="20"/>
      <c r="AF6" s="20"/>
      <c r="AG6" s="20"/>
      <c r="AH6" s="212"/>
      <c r="AI6" s="204">
        <f>+AN6/(1-$AN$3)</f>
        <v>0</v>
      </c>
      <c r="AJ6" s="32">
        <f>+AI6*$AJ$3</f>
        <v>0</v>
      </c>
      <c r="AK6" s="220">
        <f>+'Costo Prod'!$X$17</f>
        <v>0</v>
      </c>
      <c r="AL6" s="34">
        <f t="shared" si="8"/>
        <v>0</v>
      </c>
      <c r="AM6" s="35" t="e">
        <f t="shared" si="9"/>
        <v>#DIV/0!</v>
      </c>
      <c r="AN6" s="25"/>
      <c r="AO6" s="29">
        <f>+AN6*$AO$3</f>
        <v>0</v>
      </c>
      <c r="AP6" s="220">
        <f>+'Costo Prod'!$X$17</f>
        <v>0</v>
      </c>
      <c r="AQ6" s="30">
        <f t="shared" si="10"/>
        <v>0</v>
      </c>
      <c r="AR6" s="267" t="e">
        <f t="shared" si="41"/>
        <v>#DIV/0!</v>
      </c>
      <c r="AS6" s="101"/>
      <c r="AT6" s="20"/>
      <c r="AU6" s="20"/>
      <c r="AV6" s="20"/>
      <c r="AW6" s="212"/>
      <c r="AX6" s="204">
        <f>+BC6/(1-$BC$3)</f>
        <v>0</v>
      </c>
      <c r="AY6" s="32">
        <f>+AX6*$AY$3</f>
        <v>0</v>
      </c>
      <c r="AZ6" s="220">
        <f>+'Costo Prod'!$AG$17</f>
        <v>0</v>
      </c>
      <c r="BA6" s="34">
        <f t="shared" si="11"/>
        <v>0</v>
      </c>
      <c r="BB6" s="35" t="e">
        <f t="shared" si="12"/>
        <v>#DIV/0!</v>
      </c>
      <c r="BC6" s="25"/>
      <c r="BD6" s="29">
        <f>+BC6*$BD$3</f>
        <v>0</v>
      </c>
      <c r="BE6" s="220">
        <f>+'Costo Prod'!$AG$17</f>
        <v>0</v>
      </c>
      <c r="BF6" s="30">
        <f t="shared" si="13"/>
        <v>0</v>
      </c>
      <c r="BG6" s="267" t="e">
        <f t="shared" si="42"/>
        <v>#DIV/0!</v>
      </c>
      <c r="BH6" s="101"/>
      <c r="BI6" s="20"/>
      <c r="BJ6" s="20"/>
      <c r="BK6" s="20"/>
      <c r="BL6" s="212"/>
      <c r="BM6" s="204">
        <f>+BR6/(1-$BR$3)</f>
        <v>0</v>
      </c>
      <c r="BN6" s="32">
        <f>+BM6*$BN$3</f>
        <v>0</v>
      </c>
      <c r="BO6" s="220">
        <f>+'Costo Prod'!$AP$17</f>
        <v>0</v>
      </c>
      <c r="BP6" s="34">
        <f t="shared" si="14"/>
        <v>0</v>
      </c>
      <c r="BQ6" s="35" t="e">
        <f t="shared" si="15"/>
        <v>#DIV/0!</v>
      </c>
      <c r="BR6" s="25"/>
      <c r="BS6" s="29">
        <f>+BR6*$BS$3</f>
        <v>0</v>
      </c>
      <c r="BT6" s="220">
        <f>+'Costo Prod'!$AP$17</f>
        <v>0</v>
      </c>
      <c r="BU6" s="30">
        <f t="shared" si="16"/>
        <v>0</v>
      </c>
      <c r="BV6" s="267" t="e">
        <f t="shared" si="43"/>
        <v>#DIV/0!</v>
      </c>
      <c r="BW6" s="101"/>
      <c r="BX6" s="20"/>
      <c r="BY6" s="20"/>
      <c r="BZ6" s="20"/>
      <c r="CA6" s="212"/>
      <c r="CB6" s="204">
        <f>+CG6/(1-$CG$3)</f>
        <v>0</v>
      </c>
      <c r="CC6" s="32">
        <f>+CB6*$CC$3</f>
        <v>0</v>
      </c>
      <c r="CD6" s="220">
        <f>+'Costo Prod'!$AY$17</f>
        <v>0</v>
      </c>
      <c r="CE6" s="34">
        <f t="shared" si="17"/>
        <v>0</v>
      </c>
      <c r="CF6" s="35" t="e">
        <f t="shared" si="18"/>
        <v>#DIV/0!</v>
      </c>
      <c r="CG6" s="25"/>
      <c r="CH6" s="29">
        <f>+CG6*$CH$3</f>
        <v>0</v>
      </c>
      <c r="CI6" s="220">
        <f>+'Costo Prod'!$AY$17</f>
        <v>0</v>
      </c>
      <c r="CJ6" s="30">
        <f t="shared" si="19"/>
        <v>0</v>
      </c>
      <c r="CK6" s="267" t="e">
        <f t="shared" si="44"/>
        <v>#DIV/0!</v>
      </c>
      <c r="CL6" s="101"/>
      <c r="CM6" s="20"/>
      <c r="CN6" s="20"/>
      <c r="CO6" s="20"/>
      <c r="CP6" s="212"/>
      <c r="CQ6" s="204">
        <f>+CV6/(1-$CV$3)</f>
        <v>0</v>
      </c>
      <c r="CR6" s="32">
        <f>+CQ6*$CR$3</f>
        <v>0</v>
      </c>
      <c r="CS6" s="220">
        <f>+'Costo Prod'!$BH$17</f>
        <v>0</v>
      </c>
      <c r="CT6" s="34">
        <f t="shared" si="20"/>
        <v>0</v>
      </c>
      <c r="CU6" s="35" t="e">
        <f t="shared" si="21"/>
        <v>#DIV/0!</v>
      </c>
      <c r="CV6" s="25"/>
      <c r="CW6" s="29">
        <f>+CV6*$CW$3</f>
        <v>0</v>
      </c>
      <c r="CX6" s="220">
        <f>+'Costo Prod'!$BH$17</f>
        <v>0</v>
      </c>
      <c r="CY6" s="30">
        <f t="shared" si="22"/>
        <v>0</v>
      </c>
      <c r="CZ6" s="267" t="e">
        <f t="shared" si="45"/>
        <v>#DIV/0!</v>
      </c>
      <c r="DA6" s="101"/>
      <c r="DB6" s="20"/>
      <c r="DC6" s="20"/>
      <c r="DD6" s="20"/>
      <c r="DE6" s="212"/>
      <c r="DF6" s="204">
        <f>+DK6/(1-$DK$3)</f>
        <v>0</v>
      </c>
      <c r="DG6" s="32">
        <f>+DF6*$DG$3</f>
        <v>0</v>
      </c>
      <c r="DH6" s="220">
        <f>+'Costo Prod'!$BQ$17</f>
        <v>0</v>
      </c>
      <c r="DI6" s="34">
        <f t="shared" si="23"/>
        <v>0</v>
      </c>
      <c r="DJ6" s="35" t="e">
        <f t="shared" si="24"/>
        <v>#DIV/0!</v>
      </c>
      <c r="DK6" s="25"/>
      <c r="DL6" s="29">
        <f>+DK6*$DL$3</f>
        <v>0</v>
      </c>
      <c r="DM6" s="220">
        <f>+'Costo Prod'!$BQ$17</f>
        <v>0</v>
      </c>
      <c r="DN6" s="30">
        <f t="shared" si="25"/>
        <v>0</v>
      </c>
      <c r="DO6" s="267" t="e">
        <f t="shared" si="46"/>
        <v>#DIV/0!</v>
      </c>
      <c r="DP6" s="101"/>
      <c r="DQ6" s="20"/>
      <c r="DR6" s="20"/>
      <c r="DS6" s="20"/>
      <c r="DT6" s="212"/>
      <c r="DU6" s="204">
        <f>+DZ6/(1-$DZ$3)</f>
        <v>0</v>
      </c>
      <c r="DV6" s="32">
        <f>+DU6*$DV$3</f>
        <v>0</v>
      </c>
      <c r="DW6" s="220">
        <f>+'Costo Prod'!$BZ$17</f>
        <v>0</v>
      </c>
      <c r="DX6" s="34">
        <f t="shared" si="26"/>
        <v>0</v>
      </c>
      <c r="DY6" s="35" t="e">
        <f t="shared" si="27"/>
        <v>#DIV/0!</v>
      </c>
      <c r="DZ6" s="25"/>
      <c r="EA6" s="29">
        <f>+DZ6*$EA$3</f>
        <v>0</v>
      </c>
      <c r="EB6" s="220">
        <f>+'Costo Prod'!$BZ$17</f>
        <v>0</v>
      </c>
      <c r="EC6" s="30">
        <f t="shared" si="28"/>
        <v>0</v>
      </c>
      <c r="ED6" s="267" t="e">
        <f t="shared" si="47"/>
        <v>#DIV/0!</v>
      </c>
      <c r="EE6" s="101"/>
      <c r="EF6" s="20"/>
      <c r="EG6" s="20"/>
      <c r="EH6" s="20"/>
      <c r="EI6" s="212"/>
      <c r="EJ6" s="204">
        <f>+EO6/(1-$EO$3)</f>
        <v>0</v>
      </c>
      <c r="EK6" s="32">
        <f>+EJ6*$EK$3</f>
        <v>0</v>
      </c>
      <c r="EL6" s="220">
        <f>+'Costo Prod'!$CI$17</f>
        <v>0</v>
      </c>
      <c r="EM6" s="34">
        <f t="shared" si="29"/>
        <v>0</v>
      </c>
      <c r="EN6" s="35" t="e">
        <f t="shared" si="30"/>
        <v>#DIV/0!</v>
      </c>
      <c r="EO6" s="25"/>
      <c r="EP6" s="29">
        <f>+EO6*$EP$3</f>
        <v>0</v>
      </c>
      <c r="EQ6" s="220">
        <f>+'Costo Prod'!$CI$17</f>
        <v>0</v>
      </c>
      <c r="ER6" s="30">
        <f t="shared" si="31"/>
        <v>0</v>
      </c>
      <c r="ES6" s="267" t="e">
        <f t="shared" si="48"/>
        <v>#DIV/0!</v>
      </c>
      <c r="ET6" s="101"/>
      <c r="EU6" s="20"/>
      <c r="EV6" s="20"/>
      <c r="EW6" s="20"/>
      <c r="EX6" s="212"/>
      <c r="EY6" s="204">
        <f>+FD6/(1-$FD$3)</f>
        <v>0</v>
      </c>
      <c r="EZ6" s="32">
        <f>+EY6*$EZ$3</f>
        <v>0</v>
      </c>
      <c r="FA6" s="220">
        <f>+'Costo Prod'!$CR$17</f>
        <v>0</v>
      </c>
      <c r="FB6" s="34">
        <f t="shared" si="32"/>
        <v>0</v>
      </c>
      <c r="FC6" s="35" t="e">
        <f t="shared" si="33"/>
        <v>#DIV/0!</v>
      </c>
      <c r="FD6" s="25"/>
      <c r="FE6" s="29">
        <f>+FD6*$FE$3</f>
        <v>0</v>
      </c>
      <c r="FF6" s="220">
        <f>+'Costo Prod'!$CR$17</f>
        <v>0</v>
      </c>
      <c r="FG6" s="30">
        <f t="shared" si="34"/>
        <v>0</v>
      </c>
      <c r="FH6" s="267" t="e">
        <f t="shared" si="49"/>
        <v>#DIV/0!</v>
      </c>
      <c r="FI6" s="101"/>
      <c r="FJ6" s="20"/>
      <c r="FK6" s="20"/>
      <c r="FL6" s="20"/>
      <c r="FM6" s="212"/>
      <c r="FN6" s="204">
        <f>+FS6/(1-$FS$3)</f>
        <v>0</v>
      </c>
      <c r="FO6" s="32">
        <f>+FN6*$FO$3</f>
        <v>0</v>
      </c>
      <c r="FP6" s="220">
        <f>+'Costo Prod'!$DA$17</f>
        <v>0</v>
      </c>
      <c r="FQ6" s="34">
        <f t="shared" si="35"/>
        <v>0</v>
      </c>
      <c r="FR6" s="35" t="e">
        <f t="shared" si="36"/>
        <v>#DIV/0!</v>
      </c>
      <c r="FS6" s="25"/>
      <c r="FT6" s="29">
        <f>+FS6*$FT$3</f>
        <v>0</v>
      </c>
      <c r="FU6" s="220">
        <f>+'Costo Prod'!$DA$17</f>
        <v>0</v>
      </c>
      <c r="FV6" s="30">
        <f t="shared" si="37"/>
        <v>0</v>
      </c>
      <c r="FW6" s="267" t="e">
        <f t="shared" si="50"/>
        <v>#DIV/0!</v>
      </c>
      <c r="FX6" s="101"/>
    </row>
    <row r="7" spans="1:180" x14ac:dyDescent="0.25">
      <c r="A7" s="26"/>
      <c r="B7" s="26"/>
      <c r="C7" s="26"/>
      <c r="D7" s="211"/>
      <c r="E7" s="204">
        <f>+J7/(1-$J$3)</f>
        <v>0</v>
      </c>
      <c r="F7" s="32">
        <f t="shared" si="0"/>
        <v>0</v>
      </c>
      <c r="G7" s="219">
        <f>+'Costo Prod'!$F$22</f>
        <v>0</v>
      </c>
      <c r="H7" s="34">
        <f t="shared" si="1"/>
        <v>0</v>
      </c>
      <c r="I7" s="35" t="e">
        <f t="shared" si="2"/>
        <v>#DIV/0!</v>
      </c>
      <c r="J7" s="40"/>
      <c r="K7" s="29">
        <f t="shared" ref="K7:K9" si="51">+J7*$K$3</f>
        <v>0</v>
      </c>
      <c r="L7" s="219">
        <f>+'Costo Prod'!$F$22</f>
        <v>0</v>
      </c>
      <c r="M7" s="30">
        <f t="shared" si="4"/>
        <v>0</v>
      </c>
      <c r="N7" s="267" t="e">
        <f>+(M7-H7)/M7</f>
        <v>#DIV/0!</v>
      </c>
      <c r="O7" s="101"/>
      <c r="P7" s="26"/>
      <c r="Q7" s="26"/>
      <c r="R7" s="26"/>
      <c r="S7" s="211"/>
      <c r="T7" s="204">
        <f t="shared" ref="T7:T18" si="52">+Y7/(1-$Y$3)</f>
        <v>0</v>
      </c>
      <c r="U7" s="32">
        <f t="shared" ref="U7:U18" si="53">+T7*$U$3</f>
        <v>0</v>
      </c>
      <c r="V7" s="219">
        <f>+'Costo Prod'!$O$22</f>
        <v>0</v>
      </c>
      <c r="W7" s="34">
        <f t="shared" si="5"/>
        <v>0</v>
      </c>
      <c r="X7" s="35" t="e">
        <f t="shared" si="6"/>
        <v>#DIV/0!</v>
      </c>
      <c r="Y7" s="40"/>
      <c r="Z7" s="29">
        <f>+Y7*$Z$3</f>
        <v>0</v>
      </c>
      <c r="AA7" s="219">
        <f>+'Costo Prod'!$O$22</f>
        <v>0</v>
      </c>
      <c r="AB7" s="30">
        <f t="shared" si="7"/>
        <v>0</v>
      </c>
      <c r="AC7" s="267" t="e">
        <f>+(AB7-W7)/AB7</f>
        <v>#DIV/0!</v>
      </c>
      <c r="AD7" s="101"/>
      <c r="AE7" s="26"/>
      <c r="AF7" s="26"/>
      <c r="AG7" s="26"/>
      <c r="AH7" s="211"/>
      <c r="AI7" s="204">
        <f t="shared" ref="AI7:AI18" si="54">+AN7/(1-$AN$3)</f>
        <v>0</v>
      </c>
      <c r="AJ7" s="32">
        <f t="shared" ref="AJ7:AJ18" si="55">+AI7*$AJ$3</f>
        <v>0</v>
      </c>
      <c r="AK7" s="219">
        <f>+'Costo Prod'!$X$22</f>
        <v>0</v>
      </c>
      <c r="AL7" s="34">
        <f t="shared" si="8"/>
        <v>0</v>
      </c>
      <c r="AM7" s="35" t="e">
        <f t="shared" si="9"/>
        <v>#DIV/0!</v>
      </c>
      <c r="AN7" s="40"/>
      <c r="AO7" s="29">
        <f>+AN7*$AO$3</f>
        <v>0</v>
      </c>
      <c r="AP7" s="219">
        <f>+'Costo Prod'!$X$22</f>
        <v>0</v>
      </c>
      <c r="AQ7" s="30">
        <f t="shared" si="10"/>
        <v>0</v>
      </c>
      <c r="AR7" s="267" t="e">
        <f>+(AQ7-AL7)/AQ7</f>
        <v>#DIV/0!</v>
      </c>
      <c r="AS7" s="101"/>
      <c r="AT7" s="26"/>
      <c r="AU7" s="26"/>
      <c r="AV7" s="26"/>
      <c r="AW7" s="211"/>
      <c r="AX7" s="204">
        <f t="shared" ref="AX7:AX18" si="56">+BC7/(1-$BC$3)</f>
        <v>0</v>
      </c>
      <c r="AY7" s="32">
        <f t="shared" ref="AY7:AY18" si="57">+AX7*$AY$3</f>
        <v>0</v>
      </c>
      <c r="AZ7" s="219">
        <f>+'Costo Prod'!$AG$22</f>
        <v>0</v>
      </c>
      <c r="BA7" s="34">
        <f t="shared" si="11"/>
        <v>0</v>
      </c>
      <c r="BB7" s="35" t="e">
        <f t="shared" si="12"/>
        <v>#DIV/0!</v>
      </c>
      <c r="BC7" s="40"/>
      <c r="BD7" s="29">
        <f>+BC7*$BD$3</f>
        <v>0</v>
      </c>
      <c r="BE7" s="219">
        <f>+'Costo Prod'!$AG$22</f>
        <v>0</v>
      </c>
      <c r="BF7" s="30">
        <f t="shared" si="13"/>
        <v>0</v>
      </c>
      <c r="BG7" s="267" t="e">
        <f>+(BF7-BA7)/BF7</f>
        <v>#DIV/0!</v>
      </c>
      <c r="BH7" s="101"/>
      <c r="BI7" s="26"/>
      <c r="BJ7" s="26"/>
      <c r="BK7" s="26"/>
      <c r="BL7" s="211"/>
      <c r="BM7" s="204">
        <f t="shared" ref="BM7:BM18" si="58">+BR7/(1-$BR$3)</f>
        <v>0</v>
      </c>
      <c r="BN7" s="32">
        <f t="shared" ref="BN7:BN18" si="59">+BM7*$BN$3</f>
        <v>0</v>
      </c>
      <c r="BO7" s="219">
        <f>+'Costo Prod'!$AP$22</f>
        <v>0</v>
      </c>
      <c r="BP7" s="34">
        <f t="shared" si="14"/>
        <v>0</v>
      </c>
      <c r="BQ7" s="35" t="e">
        <f t="shared" si="15"/>
        <v>#DIV/0!</v>
      </c>
      <c r="BR7" s="40"/>
      <c r="BS7" s="29">
        <f>+BR7*$BS$3</f>
        <v>0</v>
      </c>
      <c r="BT7" s="219">
        <f>+'Costo Prod'!$AP$22</f>
        <v>0</v>
      </c>
      <c r="BU7" s="30">
        <f t="shared" si="16"/>
        <v>0</v>
      </c>
      <c r="BV7" s="267" t="e">
        <f>+(BU7-BP7)/BU7</f>
        <v>#DIV/0!</v>
      </c>
      <c r="BW7" s="101"/>
      <c r="BX7" s="26"/>
      <c r="BY7" s="26"/>
      <c r="BZ7" s="26"/>
      <c r="CA7" s="211"/>
      <c r="CB7" s="204">
        <f t="shared" ref="CB7:CB18" si="60">+CG7/(1-$CG$3)</f>
        <v>0</v>
      </c>
      <c r="CC7" s="32">
        <f t="shared" ref="CC7:CC18" si="61">+CB7*$CC$3</f>
        <v>0</v>
      </c>
      <c r="CD7" s="219">
        <f>+'Costo Prod'!$AY$22</f>
        <v>0</v>
      </c>
      <c r="CE7" s="34">
        <f t="shared" si="17"/>
        <v>0</v>
      </c>
      <c r="CF7" s="35" t="e">
        <f t="shared" si="18"/>
        <v>#DIV/0!</v>
      </c>
      <c r="CG7" s="40"/>
      <c r="CH7" s="29">
        <f>+CG7*$CH$3</f>
        <v>0</v>
      </c>
      <c r="CI7" s="219">
        <f>+'Costo Prod'!$AY$22</f>
        <v>0</v>
      </c>
      <c r="CJ7" s="30">
        <f t="shared" si="19"/>
        <v>0</v>
      </c>
      <c r="CK7" s="267" t="e">
        <f>+(CJ7-CE7)/CJ7</f>
        <v>#DIV/0!</v>
      </c>
      <c r="CL7" s="101"/>
      <c r="CM7" s="26"/>
      <c r="CN7" s="26"/>
      <c r="CO7" s="26"/>
      <c r="CP7" s="211"/>
      <c r="CQ7" s="204">
        <f t="shared" ref="CQ7:CQ18" si="62">+CV7/(1-$CV$3)</f>
        <v>0</v>
      </c>
      <c r="CR7" s="32">
        <f t="shared" ref="CR7:CR18" si="63">+CQ7*$CR$3</f>
        <v>0</v>
      </c>
      <c r="CS7" s="219">
        <f>+'Costo Prod'!$BH$22</f>
        <v>0</v>
      </c>
      <c r="CT7" s="34">
        <f t="shared" si="20"/>
        <v>0</v>
      </c>
      <c r="CU7" s="35" t="e">
        <f t="shared" si="21"/>
        <v>#DIV/0!</v>
      </c>
      <c r="CV7" s="40"/>
      <c r="CW7" s="29">
        <f>+CV7*$CW$3</f>
        <v>0</v>
      </c>
      <c r="CX7" s="219">
        <f>+'Costo Prod'!$BH$22</f>
        <v>0</v>
      </c>
      <c r="CY7" s="30">
        <f t="shared" si="22"/>
        <v>0</v>
      </c>
      <c r="CZ7" s="267" t="e">
        <f>+(CY7-CT7)/CY7</f>
        <v>#DIV/0!</v>
      </c>
      <c r="DA7" s="101"/>
      <c r="DB7" s="26"/>
      <c r="DC7" s="26"/>
      <c r="DD7" s="26"/>
      <c r="DE7" s="211"/>
      <c r="DF7" s="204">
        <f t="shared" ref="DF7:DF18" si="64">+DK7/(1-$DK$3)</f>
        <v>0</v>
      </c>
      <c r="DG7" s="32">
        <f t="shared" ref="DG7:DG18" si="65">+DF7*$DG$3</f>
        <v>0</v>
      </c>
      <c r="DH7" s="219">
        <f>+'Costo Prod'!$BQ$22</f>
        <v>0</v>
      </c>
      <c r="DI7" s="34">
        <f t="shared" si="23"/>
        <v>0</v>
      </c>
      <c r="DJ7" s="35" t="e">
        <f t="shared" si="24"/>
        <v>#DIV/0!</v>
      </c>
      <c r="DK7" s="40"/>
      <c r="DL7" s="29">
        <f>+DK7*$DL$3</f>
        <v>0</v>
      </c>
      <c r="DM7" s="219">
        <f>+'Costo Prod'!$BQ$22</f>
        <v>0</v>
      </c>
      <c r="DN7" s="30">
        <f t="shared" si="25"/>
        <v>0</v>
      </c>
      <c r="DO7" s="267" t="e">
        <f>+(DN7-DI7)/DN7</f>
        <v>#DIV/0!</v>
      </c>
      <c r="DP7" s="101"/>
      <c r="DQ7" s="26"/>
      <c r="DR7" s="26"/>
      <c r="DS7" s="26"/>
      <c r="DT7" s="211"/>
      <c r="DU7" s="204">
        <f t="shared" ref="DU7:DU18" si="66">+DZ7/(1-$DZ$3)</f>
        <v>0</v>
      </c>
      <c r="DV7" s="32">
        <f t="shared" ref="DV7:DV18" si="67">+DU7*$DV$3</f>
        <v>0</v>
      </c>
      <c r="DW7" s="219">
        <f>+'Costo Prod'!$BZ$22</f>
        <v>0</v>
      </c>
      <c r="DX7" s="34">
        <f t="shared" si="26"/>
        <v>0</v>
      </c>
      <c r="DY7" s="35" t="e">
        <f t="shared" si="27"/>
        <v>#DIV/0!</v>
      </c>
      <c r="DZ7" s="40"/>
      <c r="EA7" s="29">
        <f>+DZ7*$EA$3</f>
        <v>0</v>
      </c>
      <c r="EB7" s="219">
        <f>+'Costo Prod'!$BZ$22</f>
        <v>0</v>
      </c>
      <c r="EC7" s="30">
        <f t="shared" si="28"/>
        <v>0</v>
      </c>
      <c r="ED7" s="267" t="e">
        <f>+(EC7-DX7)/EC7</f>
        <v>#DIV/0!</v>
      </c>
      <c r="EE7" s="101"/>
      <c r="EF7" s="26"/>
      <c r="EG7" s="26"/>
      <c r="EH7" s="26"/>
      <c r="EI7" s="211"/>
      <c r="EJ7" s="204">
        <f t="shared" ref="EJ7:EJ18" si="68">+EO7/(1-$EO$3)</f>
        <v>0</v>
      </c>
      <c r="EK7" s="32">
        <f t="shared" ref="EK7:EK18" si="69">+EJ7*$EK$3</f>
        <v>0</v>
      </c>
      <c r="EL7" s="219">
        <f>+'Costo Prod'!$CI$22</f>
        <v>0</v>
      </c>
      <c r="EM7" s="34">
        <f t="shared" si="29"/>
        <v>0</v>
      </c>
      <c r="EN7" s="35" t="e">
        <f t="shared" si="30"/>
        <v>#DIV/0!</v>
      </c>
      <c r="EO7" s="40"/>
      <c r="EP7" s="29">
        <f>+EO7*$EP$3</f>
        <v>0</v>
      </c>
      <c r="EQ7" s="219">
        <f>+'Costo Prod'!$CI$22</f>
        <v>0</v>
      </c>
      <c r="ER7" s="30">
        <f t="shared" si="31"/>
        <v>0</v>
      </c>
      <c r="ES7" s="267" t="e">
        <f>+(ER7-EM7)/ER7</f>
        <v>#DIV/0!</v>
      </c>
      <c r="ET7" s="101"/>
      <c r="EU7" s="26"/>
      <c r="EV7" s="26"/>
      <c r="EW7" s="26"/>
      <c r="EX7" s="211"/>
      <c r="EY7" s="204">
        <f t="shared" ref="EY7:EY18" si="70">+FD7/(1-$FD$3)</f>
        <v>0</v>
      </c>
      <c r="EZ7" s="32">
        <f t="shared" ref="EZ7:EZ18" si="71">+EY7*$EZ$3</f>
        <v>0</v>
      </c>
      <c r="FA7" s="219">
        <f>+'Costo Prod'!$CR$22</f>
        <v>0</v>
      </c>
      <c r="FB7" s="34">
        <f t="shared" si="32"/>
        <v>0</v>
      </c>
      <c r="FC7" s="35" t="e">
        <f t="shared" si="33"/>
        <v>#DIV/0!</v>
      </c>
      <c r="FD7" s="40"/>
      <c r="FE7" s="29">
        <f>+FD7*$FE$3</f>
        <v>0</v>
      </c>
      <c r="FF7" s="219">
        <f>+'Costo Prod'!$CR$22</f>
        <v>0</v>
      </c>
      <c r="FG7" s="30">
        <f t="shared" si="34"/>
        <v>0</v>
      </c>
      <c r="FH7" s="267" t="e">
        <f>+(FG7-FB7)/FG7</f>
        <v>#DIV/0!</v>
      </c>
      <c r="FI7" s="101"/>
      <c r="FJ7" s="26"/>
      <c r="FK7" s="26"/>
      <c r="FL7" s="26"/>
      <c r="FM7" s="211"/>
      <c r="FN7" s="204">
        <f t="shared" ref="FN7:FN18" si="72">+FS7/(1-$FS$3)</f>
        <v>0</v>
      </c>
      <c r="FO7" s="32">
        <f t="shared" ref="FO7:FO18" si="73">+FN7*$FO$3</f>
        <v>0</v>
      </c>
      <c r="FP7" s="219">
        <f>+'Costo Prod'!$DA$22</f>
        <v>0</v>
      </c>
      <c r="FQ7" s="34">
        <f t="shared" si="35"/>
        <v>0</v>
      </c>
      <c r="FR7" s="35" t="e">
        <f t="shared" si="36"/>
        <v>#DIV/0!</v>
      </c>
      <c r="FS7" s="40"/>
      <c r="FT7" s="29">
        <f>+FS7*$FT$3</f>
        <v>0</v>
      </c>
      <c r="FU7" s="219">
        <f>+'Costo Prod'!$DA$22</f>
        <v>0</v>
      </c>
      <c r="FV7" s="30">
        <f t="shared" si="37"/>
        <v>0</v>
      </c>
      <c r="FW7" s="267" t="e">
        <f>+(FV7-FQ7)/FV7</f>
        <v>#DIV/0!</v>
      </c>
      <c r="FX7" s="101"/>
    </row>
    <row r="8" spans="1:180" x14ac:dyDescent="0.25">
      <c r="A8" s="20"/>
      <c r="B8" s="20"/>
      <c r="C8" s="20"/>
      <c r="D8" s="212"/>
      <c r="E8" s="204">
        <f t="shared" ref="E8:E9" si="74">+J8/(1-$J$3)</f>
        <v>0</v>
      </c>
      <c r="F8" s="33">
        <f t="shared" si="0"/>
        <v>0</v>
      </c>
      <c r="G8" s="220">
        <f>+'Costo Prod'!$F$27</f>
        <v>0</v>
      </c>
      <c r="H8" s="34">
        <f t="shared" si="1"/>
        <v>0</v>
      </c>
      <c r="I8" s="35" t="e">
        <f t="shared" si="2"/>
        <v>#DIV/0!</v>
      </c>
      <c r="J8" s="25"/>
      <c r="K8" s="31">
        <f t="shared" si="51"/>
        <v>0</v>
      </c>
      <c r="L8" s="220">
        <f>+'Costo Prod'!$F$27</f>
        <v>0</v>
      </c>
      <c r="M8" s="30">
        <f t="shared" si="4"/>
        <v>0</v>
      </c>
      <c r="N8" s="267" t="e">
        <f t="shared" ref="N8:N9" si="75">+(M8-H8)/M8</f>
        <v>#DIV/0!</v>
      </c>
      <c r="O8" s="101"/>
      <c r="P8" s="20"/>
      <c r="Q8" s="20"/>
      <c r="R8" s="20"/>
      <c r="S8" s="212"/>
      <c r="T8" s="204">
        <f t="shared" si="52"/>
        <v>0</v>
      </c>
      <c r="U8" s="32">
        <f t="shared" si="53"/>
        <v>0</v>
      </c>
      <c r="V8" s="220">
        <f>+'Costo Prod'!$O$27</f>
        <v>0</v>
      </c>
      <c r="W8" s="34">
        <f t="shared" si="5"/>
        <v>0</v>
      </c>
      <c r="X8" s="35" t="e">
        <f t="shared" si="6"/>
        <v>#DIV/0!</v>
      </c>
      <c r="Y8" s="25"/>
      <c r="Z8" s="31">
        <f>+Y8*$Z$3</f>
        <v>0</v>
      </c>
      <c r="AA8" s="220">
        <f>+'Costo Prod'!$O$27</f>
        <v>0</v>
      </c>
      <c r="AB8" s="30">
        <f t="shared" si="7"/>
        <v>0</v>
      </c>
      <c r="AC8" s="267" t="e">
        <f t="shared" ref="AC8:AC9" si="76">+(AB8-W8)/AB8</f>
        <v>#DIV/0!</v>
      </c>
      <c r="AD8" s="101"/>
      <c r="AE8" s="20"/>
      <c r="AF8" s="20"/>
      <c r="AG8" s="20"/>
      <c r="AH8" s="212"/>
      <c r="AI8" s="204">
        <f t="shared" si="54"/>
        <v>0</v>
      </c>
      <c r="AJ8" s="32">
        <f t="shared" si="55"/>
        <v>0</v>
      </c>
      <c r="AK8" s="220">
        <f>+'Costo Prod'!$X$27</f>
        <v>0</v>
      </c>
      <c r="AL8" s="34">
        <f t="shared" si="8"/>
        <v>0</v>
      </c>
      <c r="AM8" s="35" t="e">
        <f t="shared" si="9"/>
        <v>#DIV/0!</v>
      </c>
      <c r="AN8" s="25"/>
      <c r="AO8" s="31">
        <f>+AN8*$AO$3</f>
        <v>0</v>
      </c>
      <c r="AP8" s="220">
        <f>+'Costo Prod'!$X$27</f>
        <v>0</v>
      </c>
      <c r="AQ8" s="30">
        <f t="shared" si="10"/>
        <v>0</v>
      </c>
      <c r="AR8" s="267" t="e">
        <f t="shared" ref="AR8:AR9" si="77">+(AQ8-AL8)/AQ8</f>
        <v>#DIV/0!</v>
      </c>
      <c r="AS8" s="101"/>
      <c r="AT8" s="20"/>
      <c r="AU8" s="20"/>
      <c r="AV8" s="20"/>
      <c r="AW8" s="212"/>
      <c r="AX8" s="204">
        <f t="shared" si="56"/>
        <v>0</v>
      </c>
      <c r="AY8" s="32">
        <f t="shared" si="57"/>
        <v>0</v>
      </c>
      <c r="AZ8" s="220">
        <f>+'Costo Prod'!$AG$27</f>
        <v>0</v>
      </c>
      <c r="BA8" s="34">
        <f t="shared" si="11"/>
        <v>0</v>
      </c>
      <c r="BB8" s="35" t="e">
        <f t="shared" si="12"/>
        <v>#DIV/0!</v>
      </c>
      <c r="BC8" s="25"/>
      <c r="BD8" s="31">
        <f>+BC8*$BD$3</f>
        <v>0</v>
      </c>
      <c r="BE8" s="220">
        <f>+'Costo Prod'!$AG$27</f>
        <v>0</v>
      </c>
      <c r="BF8" s="30">
        <f t="shared" si="13"/>
        <v>0</v>
      </c>
      <c r="BG8" s="267" t="e">
        <f t="shared" ref="BG8:BG9" si="78">+(BF8-BA8)/BF8</f>
        <v>#DIV/0!</v>
      </c>
      <c r="BH8" s="101"/>
      <c r="BI8" s="20"/>
      <c r="BJ8" s="20"/>
      <c r="BK8" s="20"/>
      <c r="BL8" s="212"/>
      <c r="BM8" s="204">
        <f t="shared" si="58"/>
        <v>0</v>
      </c>
      <c r="BN8" s="32">
        <f t="shared" si="59"/>
        <v>0</v>
      </c>
      <c r="BO8" s="220">
        <f>+'Costo Prod'!$AP$27</f>
        <v>0</v>
      </c>
      <c r="BP8" s="34">
        <f t="shared" si="14"/>
        <v>0</v>
      </c>
      <c r="BQ8" s="35" t="e">
        <f t="shared" si="15"/>
        <v>#DIV/0!</v>
      </c>
      <c r="BR8" s="25"/>
      <c r="BS8" s="31">
        <f>+BR8*$BS$3</f>
        <v>0</v>
      </c>
      <c r="BT8" s="220">
        <f>+'Costo Prod'!$AP$27</f>
        <v>0</v>
      </c>
      <c r="BU8" s="30">
        <f t="shared" si="16"/>
        <v>0</v>
      </c>
      <c r="BV8" s="267" t="e">
        <f t="shared" ref="BV8:BV9" si="79">+(BU8-BP8)/BU8</f>
        <v>#DIV/0!</v>
      </c>
      <c r="BW8" s="101"/>
      <c r="BX8" s="20"/>
      <c r="BY8" s="20"/>
      <c r="BZ8" s="20"/>
      <c r="CA8" s="212"/>
      <c r="CB8" s="204">
        <f t="shared" si="60"/>
        <v>0</v>
      </c>
      <c r="CC8" s="32">
        <f t="shared" si="61"/>
        <v>0</v>
      </c>
      <c r="CD8" s="220">
        <f>+'Costo Prod'!$AY$27</f>
        <v>0</v>
      </c>
      <c r="CE8" s="34">
        <f t="shared" si="17"/>
        <v>0</v>
      </c>
      <c r="CF8" s="35" t="e">
        <f t="shared" si="18"/>
        <v>#DIV/0!</v>
      </c>
      <c r="CG8" s="25"/>
      <c r="CH8" s="31">
        <f>+CG8*$CH$3</f>
        <v>0</v>
      </c>
      <c r="CI8" s="220">
        <f>+'Costo Prod'!$AY$27</f>
        <v>0</v>
      </c>
      <c r="CJ8" s="30">
        <f t="shared" si="19"/>
        <v>0</v>
      </c>
      <c r="CK8" s="267" t="e">
        <f t="shared" ref="CK8:CK9" si="80">+(CJ8-CE8)/CJ8</f>
        <v>#DIV/0!</v>
      </c>
      <c r="CL8" s="101"/>
      <c r="CM8" s="20"/>
      <c r="CN8" s="20"/>
      <c r="CO8" s="20"/>
      <c r="CP8" s="212"/>
      <c r="CQ8" s="204">
        <f t="shared" si="62"/>
        <v>0</v>
      </c>
      <c r="CR8" s="32">
        <f t="shared" si="63"/>
        <v>0</v>
      </c>
      <c r="CS8" s="220">
        <f>+'Costo Prod'!$BH$27</f>
        <v>0</v>
      </c>
      <c r="CT8" s="34">
        <f t="shared" si="20"/>
        <v>0</v>
      </c>
      <c r="CU8" s="35" t="e">
        <f t="shared" si="21"/>
        <v>#DIV/0!</v>
      </c>
      <c r="CV8" s="25"/>
      <c r="CW8" s="31">
        <f>+CV8*$CW$3</f>
        <v>0</v>
      </c>
      <c r="CX8" s="220">
        <f>+'Costo Prod'!$BH$27</f>
        <v>0</v>
      </c>
      <c r="CY8" s="30">
        <f t="shared" si="22"/>
        <v>0</v>
      </c>
      <c r="CZ8" s="267" t="e">
        <f t="shared" ref="CZ8:CZ9" si="81">+(CY8-CT8)/CY8</f>
        <v>#DIV/0!</v>
      </c>
      <c r="DA8" s="101"/>
      <c r="DB8" s="20"/>
      <c r="DC8" s="20"/>
      <c r="DD8" s="20"/>
      <c r="DE8" s="212"/>
      <c r="DF8" s="204">
        <f t="shared" si="64"/>
        <v>0</v>
      </c>
      <c r="DG8" s="32">
        <f t="shared" si="65"/>
        <v>0</v>
      </c>
      <c r="DH8" s="220">
        <f>+'Costo Prod'!$BQ$27</f>
        <v>0</v>
      </c>
      <c r="DI8" s="34">
        <f t="shared" si="23"/>
        <v>0</v>
      </c>
      <c r="DJ8" s="35" t="e">
        <f t="shared" si="24"/>
        <v>#DIV/0!</v>
      </c>
      <c r="DK8" s="25"/>
      <c r="DL8" s="31">
        <f>+DK8*$DL$3</f>
        <v>0</v>
      </c>
      <c r="DM8" s="220">
        <f>+'Costo Prod'!$BQ$27</f>
        <v>0</v>
      </c>
      <c r="DN8" s="30">
        <f t="shared" si="25"/>
        <v>0</v>
      </c>
      <c r="DO8" s="267" t="e">
        <f t="shared" ref="DO8:DO9" si="82">+(DN8-DI8)/DN8</f>
        <v>#DIV/0!</v>
      </c>
      <c r="DP8" s="101"/>
      <c r="DQ8" s="20"/>
      <c r="DR8" s="20"/>
      <c r="DS8" s="20"/>
      <c r="DT8" s="212"/>
      <c r="DU8" s="204">
        <f t="shared" si="66"/>
        <v>0</v>
      </c>
      <c r="DV8" s="32">
        <f t="shared" si="67"/>
        <v>0</v>
      </c>
      <c r="DW8" s="220">
        <f>+'Costo Prod'!$BZ$27</f>
        <v>0</v>
      </c>
      <c r="DX8" s="34">
        <f t="shared" si="26"/>
        <v>0</v>
      </c>
      <c r="DY8" s="35" t="e">
        <f t="shared" si="27"/>
        <v>#DIV/0!</v>
      </c>
      <c r="DZ8" s="25"/>
      <c r="EA8" s="31">
        <f>+DZ8*$EA$3</f>
        <v>0</v>
      </c>
      <c r="EB8" s="220">
        <f>+'Costo Prod'!$BZ$27</f>
        <v>0</v>
      </c>
      <c r="EC8" s="30">
        <f t="shared" si="28"/>
        <v>0</v>
      </c>
      <c r="ED8" s="267" t="e">
        <f t="shared" ref="ED8:ED9" si="83">+(EC8-DX8)/EC8</f>
        <v>#DIV/0!</v>
      </c>
      <c r="EE8" s="101"/>
      <c r="EF8" s="20"/>
      <c r="EG8" s="20"/>
      <c r="EH8" s="20"/>
      <c r="EI8" s="212"/>
      <c r="EJ8" s="204">
        <f t="shared" si="68"/>
        <v>0</v>
      </c>
      <c r="EK8" s="32">
        <f t="shared" si="69"/>
        <v>0</v>
      </c>
      <c r="EL8" s="220">
        <f>+'Costo Prod'!$CI$27</f>
        <v>0</v>
      </c>
      <c r="EM8" s="34">
        <f t="shared" si="29"/>
        <v>0</v>
      </c>
      <c r="EN8" s="35" t="e">
        <f t="shared" si="30"/>
        <v>#DIV/0!</v>
      </c>
      <c r="EO8" s="25"/>
      <c r="EP8" s="31">
        <f>+EO8*$EP$3</f>
        <v>0</v>
      </c>
      <c r="EQ8" s="220">
        <f>+'Costo Prod'!$CI$27</f>
        <v>0</v>
      </c>
      <c r="ER8" s="30">
        <f t="shared" si="31"/>
        <v>0</v>
      </c>
      <c r="ES8" s="267" t="e">
        <f t="shared" ref="ES8:ES9" si="84">+(ER8-EM8)/ER8</f>
        <v>#DIV/0!</v>
      </c>
      <c r="ET8" s="101"/>
      <c r="EU8" s="20"/>
      <c r="EV8" s="20"/>
      <c r="EW8" s="20"/>
      <c r="EX8" s="212"/>
      <c r="EY8" s="204">
        <f t="shared" si="70"/>
        <v>0</v>
      </c>
      <c r="EZ8" s="32">
        <f t="shared" si="71"/>
        <v>0</v>
      </c>
      <c r="FA8" s="220">
        <f>+'Costo Prod'!$CR$27</f>
        <v>0</v>
      </c>
      <c r="FB8" s="34">
        <f t="shared" si="32"/>
        <v>0</v>
      </c>
      <c r="FC8" s="35" t="e">
        <f t="shared" si="33"/>
        <v>#DIV/0!</v>
      </c>
      <c r="FD8" s="25"/>
      <c r="FE8" s="31">
        <f>+FD8*$FE$3</f>
        <v>0</v>
      </c>
      <c r="FF8" s="220">
        <f>+'Costo Prod'!$CR$27</f>
        <v>0</v>
      </c>
      <c r="FG8" s="30">
        <f t="shared" si="34"/>
        <v>0</v>
      </c>
      <c r="FH8" s="267" t="e">
        <f t="shared" ref="FH8:FH9" si="85">+(FG8-FB8)/FG8</f>
        <v>#DIV/0!</v>
      </c>
      <c r="FI8" s="101"/>
      <c r="FJ8" s="20"/>
      <c r="FK8" s="20"/>
      <c r="FL8" s="20"/>
      <c r="FM8" s="212"/>
      <c r="FN8" s="204">
        <f t="shared" si="72"/>
        <v>0</v>
      </c>
      <c r="FO8" s="32">
        <f t="shared" si="73"/>
        <v>0</v>
      </c>
      <c r="FP8" s="220">
        <f>+'Costo Prod'!$DA$27</f>
        <v>0</v>
      </c>
      <c r="FQ8" s="34">
        <f t="shared" si="35"/>
        <v>0</v>
      </c>
      <c r="FR8" s="35" t="e">
        <f t="shared" si="36"/>
        <v>#DIV/0!</v>
      </c>
      <c r="FS8" s="25"/>
      <c r="FT8" s="31">
        <f>+FS8*$FT$3</f>
        <v>0</v>
      </c>
      <c r="FU8" s="220">
        <f>+'Costo Prod'!$DA$27</f>
        <v>0</v>
      </c>
      <c r="FV8" s="30">
        <f t="shared" si="37"/>
        <v>0</v>
      </c>
      <c r="FW8" s="267" t="e">
        <f t="shared" ref="FW8:FW9" si="86">+(FV8-FQ8)/FV8</f>
        <v>#DIV/0!</v>
      </c>
      <c r="FX8" s="101"/>
    </row>
    <row r="9" spans="1:180" x14ac:dyDescent="0.25">
      <c r="A9" s="20"/>
      <c r="B9" s="20"/>
      <c r="C9" s="20"/>
      <c r="D9" s="212"/>
      <c r="E9" s="204">
        <f t="shared" si="74"/>
        <v>0</v>
      </c>
      <c r="F9" s="33">
        <f t="shared" si="0"/>
        <v>0</v>
      </c>
      <c r="G9" s="220">
        <f>+'Costo Prod'!$F$32</f>
        <v>0</v>
      </c>
      <c r="H9" s="34">
        <f t="shared" si="1"/>
        <v>0</v>
      </c>
      <c r="I9" s="35" t="e">
        <f t="shared" si="2"/>
        <v>#DIV/0!</v>
      </c>
      <c r="J9" s="25"/>
      <c r="K9" s="31">
        <f t="shared" si="51"/>
        <v>0</v>
      </c>
      <c r="L9" s="220">
        <f>+'Costo Prod'!$F$32</f>
        <v>0</v>
      </c>
      <c r="M9" s="30">
        <f t="shared" si="4"/>
        <v>0</v>
      </c>
      <c r="N9" s="267" t="e">
        <f t="shared" si="75"/>
        <v>#DIV/0!</v>
      </c>
      <c r="O9" s="101"/>
      <c r="P9" s="20"/>
      <c r="Q9" s="20"/>
      <c r="R9" s="20"/>
      <c r="S9" s="212"/>
      <c r="T9" s="204">
        <f t="shared" si="52"/>
        <v>0</v>
      </c>
      <c r="U9" s="32">
        <f t="shared" si="53"/>
        <v>0</v>
      </c>
      <c r="V9" s="220">
        <f>+'Costo Prod'!$O$32</f>
        <v>0</v>
      </c>
      <c r="W9" s="34">
        <f t="shared" si="5"/>
        <v>0</v>
      </c>
      <c r="X9" s="35" t="e">
        <f t="shared" si="6"/>
        <v>#DIV/0!</v>
      </c>
      <c r="Y9" s="25"/>
      <c r="Z9" s="31">
        <f>+Y9*$Z$3</f>
        <v>0</v>
      </c>
      <c r="AA9" s="220">
        <f>+'Costo Prod'!$O$32</f>
        <v>0</v>
      </c>
      <c r="AB9" s="30">
        <f t="shared" si="7"/>
        <v>0</v>
      </c>
      <c r="AC9" s="267" t="e">
        <f t="shared" si="76"/>
        <v>#DIV/0!</v>
      </c>
      <c r="AD9" s="101"/>
      <c r="AE9" s="20"/>
      <c r="AF9" s="20"/>
      <c r="AG9" s="20"/>
      <c r="AH9" s="212"/>
      <c r="AI9" s="204">
        <f t="shared" si="54"/>
        <v>0</v>
      </c>
      <c r="AJ9" s="32">
        <f t="shared" si="55"/>
        <v>0</v>
      </c>
      <c r="AK9" s="220">
        <f>+'Costo Prod'!$X$32</f>
        <v>0</v>
      </c>
      <c r="AL9" s="34">
        <f t="shared" si="8"/>
        <v>0</v>
      </c>
      <c r="AM9" s="35" t="e">
        <f t="shared" si="9"/>
        <v>#DIV/0!</v>
      </c>
      <c r="AN9" s="25"/>
      <c r="AO9" s="31">
        <f>+AN9*$AO$3</f>
        <v>0</v>
      </c>
      <c r="AP9" s="220">
        <f>+'Costo Prod'!$X$32</f>
        <v>0</v>
      </c>
      <c r="AQ9" s="30">
        <f t="shared" si="10"/>
        <v>0</v>
      </c>
      <c r="AR9" s="267" t="e">
        <f t="shared" si="77"/>
        <v>#DIV/0!</v>
      </c>
      <c r="AS9" s="101"/>
      <c r="AT9" s="20"/>
      <c r="AU9" s="20"/>
      <c r="AV9" s="20"/>
      <c r="AW9" s="212"/>
      <c r="AX9" s="204">
        <f t="shared" si="56"/>
        <v>0</v>
      </c>
      <c r="AY9" s="32">
        <f t="shared" si="57"/>
        <v>0</v>
      </c>
      <c r="AZ9" s="220">
        <f>+'Costo Prod'!$AG$32</f>
        <v>0</v>
      </c>
      <c r="BA9" s="34">
        <f t="shared" si="11"/>
        <v>0</v>
      </c>
      <c r="BB9" s="35" t="e">
        <f t="shared" si="12"/>
        <v>#DIV/0!</v>
      </c>
      <c r="BC9" s="25"/>
      <c r="BD9" s="31">
        <f>+BC9*$BD$3</f>
        <v>0</v>
      </c>
      <c r="BE9" s="220">
        <f>+'Costo Prod'!$AG$32</f>
        <v>0</v>
      </c>
      <c r="BF9" s="30">
        <f t="shared" si="13"/>
        <v>0</v>
      </c>
      <c r="BG9" s="267" t="e">
        <f t="shared" si="78"/>
        <v>#DIV/0!</v>
      </c>
      <c r="BH9" s="101"/>
      <c r="BI9" s="20"/>
      <c r="BJ9" s="20"/>
      <c r="BK9" s="20"/>
      <c r="BL9" s="212"/>
      <c r="BM9" s="204">
        <f t="shared" si="58"/>
        <v>0</v>
      </c>
      <c r="BN9" s="32">
        <f t="shared" si="59"/>
        <v>0</v>
      </c>
      <c r="BO9" s="220">
        <f>+'Costo Prod'!$AP$32</f>
        <v>0</v>
      </c>
      <c r="BP9" s="34">
        <f t="shared" si="14"/>
        <v>0</v>
      </c>
      <c r="BQ9" s="35" t="e">
        <f t="shared" si="15"/>
        <v>#DIV/0!</v>
      </c>
      <c r="BR9" s="25"/>
      <c r="BS9" s="31">
        <f>+BR9*$BS$3</f>
        <v>0</v>
      </c>
      <c r="BT9" s="220">
        <f>+'Costo Prod'!$AP$32</f>
        <v>0</v>
      </c>
      <c r="BU9" s="30">
        <f t="shared" si="16"/>
        <v>0</v>
      </c>
      <c r="BV9" s="267" t="e">
        <f t="shared" si="79"/>
        <v>#DIV/0!</v>
      </c>
      <c r="BW9" s="101"/>
      <c r="BX9" s="20"/>
      <c r="BY9" s="20"/>
      <c r="BZ9" s="20"/>
      <c r="CA9" s="212"/>
      <c r="CB9" s="204">
        <f t="shared" si="60"/>
        <v>0</v>
      </c>
      <c r="CC9" s="32">
        <f t="shared" si="61"/>
        <v>0</v>
      </c>
      <c r="CD9" s="220">
        <f>+'Costo Prod'!$AY$32</f>
        <v>0</v>
      </c>
      <c r="CE9" s="34">
        <f t="shared" si="17"/>
        <v>0</v>
      </c>
      <c r="CF9" s="35" t="e">
        <f t="shared" si="18"/>
        <v>#DIV/0!</v>
      </c>
      <c r="CG9" s="25"/>
      <c r="CH9" s="31">
        <f>+CG9*$CH$3</f>
        <v>0</v>
      </c>
      <c r="CI9" s="220">
        <f>+'Costo Prod'!$AY$32</f>
        <v>0</v>
      </c>
      <c r="CJ9" s="30">
        <f t="shared" si="19"/>
        <v>0</v>
      </c>
      <c r="CK9" s="267" t="e">
        <f t="shared" si="80"/>
        <v>#DIV/0!</v>
      </c>
      <c r="CL9" s="101"/>
      <c r="CM9" s="20"/>
      <c r="CN9" s="20"/>
      <c r="CO9" s="20"/>
      <c r="CP9" s="212"/>
      <c r="CQ9" s="204">
        <f t="shared" si="62"/>
        <v>0</v>
      </c>
      <c r="CR9" s="32">
        <f t="shared" si="63"/>
        <v>0</v>
      </c>
      <c r="CS9" s="220">
        <f>+'Costo Prod'!$BH$32</f>
        <v>0</v>
      </c>
      <c r="CT9" s="34">
        <f t="shared" si="20"/>
        <v>0</v>
      </c>
      <c r="CU9" s="35" t="e">
        <f t="shared" si="21"/>
        <v>#DIV/0!</v>
      </c>
      <c r="CV9" s="25"/>
      <c r="CW9" s="31">
        <f>+CV9*$CW$3</f>
        <v>0</v>
      </c>
      <c r="CX9" s="220">
        <f>+'Costo Prod'!$BH$32</f>
        <v>0</v>
      </c>
      <c r="CY9" s="30">
        <f t="shared" si="22"/>
        <v>0</v>
      </c>
      <c r="CZ9" s="267" t="e">
        <f t="shared" si="81"/>
        <v>#DIV/0!</v>
      </c>
      <c r="DA9" s="101"/>
      <c r="DB9" s="20"/>
      <c r="DC9" s="20"/>
      <c r="DD9" s="20"/>
      <c r="DE9" s="212"/>
      <c r="DF9" s="204">
        <f t="shared" si="64"/>
        <v>0</v>
      </c>
      <c r="DG9" s="32">
        <f t="shared" si="65"/>
        <v>0</v>
      </c>
      <c r="DH9" s="220">
        <f>+'Costo Prod'!$BQ$32</f>
        <v>0</v>
      </c>
      <c r="DI9" s="34">
        <f t="shared" si="23"/>
        <v>0</v>
      </c>
      <c r="DJ9" s="35" t="e">
        <f t="shared" si="24"/>
        <v>#DIV/0!</v>
      </c>
      <c r="DK9" s="25"/>
      <c r="DL9" s="31">
        <f>+DK9*$DL$3</f>
        <v>0</v>
      </c>
      <c r="DM9" s="220">
        <f>+'Costo Prod'!$BQ$32</f>
        <v>0</v>
      </c>
      <c r="DN9" s="30">
        <f t="shared" si="25"/>
        <v>0</v>
      </c>
      <c r="DO9" s="267" t="e">
        <f t="shared" si="82"/>
        <v>#DIV/0!</v>
      </c>
      <c r="DP9" s="101"/>
      <c r="DQ9" s="20"/>
      <c r="DR9" s="20"/>
      <c r="DS9" s="20"/>
      <c r="DT9" s="212"/>
      <c r="DU9" s="204">
        <f t="shared" si="66"/>
        <v>0</v>
      </c>
      <c r="DV9" s="32">
        <f t="shared" si="67"/>
        <v>0</v>
      </c>
      <c r="DW9" s="220">
        <f>+'Costo Prod'!$BZ$32</f>
        <v>0</v>
      </c>
      <c r="DX9" s="34">
        <f t="shared" si="26"/>
        <v>0</v>
      </c>
      <c r="DY9" s="35" t="e">
        <f t="shared" si="27"/>
        <v>#DIV/0!</v>
      </c>
      <c r="DZ9" s="25"/>
      <c r="EA9" s="31">
        <f>+DZ9*$EA$3</f>
        <v>0</v>
      </c>
      <c r="EB9" s="220">
        <f>+'Costo Prod'!$BZ$32</f>
        <v>0</v>
      </c>
      <c r="EC9" s="30">
        <f t="shared" si="28"/>
        <v>0</v>
      </c>
      <c r="ED9" s="267" t="e">
        <f t="shared" si="83"/>
        <v>#DIV/0!</v>
      </c>
      <c r="EE9" s="101"/>
      <c r="EF9" s="20"/>
      <c r="EG9" s="20"/>
      <c r="EH9" s="20"/>
      <c r="EI9" s="212"/>
      <c r="EJ9" s="204">
        <f t="shared" si="68"/>
        <v>0</v>
      </c>
      <c r="EK9" s="32">
        <f t="shared" si="69"/>
        <v>0</v>
      </c>
      <c r="EL9" s="220">
        <f>+'Costo Prod'!$CI$32</f>
        <v>0</v>
      </c>
      <c r="EM9" s="34">
        <f t="shared" si="29"/>
        <v>0</v>
      </c>
      <c r="EN9" s="35" t="e">
        <f t="shared" si="30"/>
        <v>#DIV/0!</v>
      </c>
      <c r="EO9" s="25"/>
      <c r="EP9" s="31">
        <f>+EO9*$EP$3</f>
        <v>0</v>
      </c>
      <c r="EQ9" s="220">
        <f>+'Costo Prod'!$CI$32</f>
        <v>0</v>
      </c>
      <c r="ER9" s="30">
        <f t="shared" si="31"/>
        <v>0</v>
      </c>
      <c r="ES9" s="267" t="e">
        <f t="shared" si="84"/>
        <v>#DIV/0!</v>
      </c>
      <c r="ET9" s="101"/>
      <c r="EU9" s="20"/>
      <c r="EV9" s="20"/>
      <c r="EW9" s="20"/>
      <c r="EX9" s="212"/>
      <c r="EY9" s="204">
        <f t="shared" si="70"/>
        <v>0</v>
      </c>
      <c r="EZ9" s="32">
        <f t="shared" si="71"/>
        <v>0</v>
      </c>
      <c r="FA9" s="220">
        <f>+'Costo Prod'!$CR$32</f>
        <v>0</v>
      </c>
      <c r="FB9" s="34">
        <f t="shared" si="32"/>
        <v>0</v>
      </c>
      <c r="FC9" s="35" t="e">
        <f t="shared" si="33"/>
        <v>#DIV/0!</v>
      </c>
      <c r="FD9" s="25"/>
      <c r="FE9" s="31">
        <f>+FD9*$FE$3</f>
        <v>0</v>
      </c>
      <c r="FF9" s="220">
        <f>+'Costo Prod'!$CR$32</f>
        <v>0</v>
      </c>
      <c r="FG9" s="30">
        <f t="shared" si="34"/>
        <v>0</v>
      </c>
      <c r="FH9" s="267" t="e">
        <f t="shared" si="85"/>
        <v>#DIV/0!</v>
      </c>
      <c r="FI9" s="101"/>
      <c r="FJ9" s="20"/>
      <c r="FK9" s="20"/>
      <c r="FL9" s="20"/>
      <c r="FM9" s="212"/>
      <c r="FN9" s="204">
        <f t="shared" si="72"/>
        <v>0</v>
      </c>
      <c r="FO9" s="32">
        <f t="shared" si="73"/>
        <v>0</v>
      </c>
      <c r="FP9" s="220">
        <f>+'Costo Prod'!$DA$32</f>
        <v>0</v>
      </c>
      <c r="FQ9" s="34">
        <f t="shared" si="35"/>
        <v>0</v>
      </c>
      <c r="FR9" s="35" t="e">
        <f t="shared" si="36"/>
        <v>#DIV/0!</v>
      </c>
      <c r="FS9" s="25"/>
      <c r="FT9" s="31">
        <f>+FS9*$FT$3</f>
        <v>0</v>
      </c>
      <c r="FU9" s="220">
        <f>+'Costo Prod'!$DA$32</f>
        <v>0</v>
      </c>
      <c r="FV9" s="30">
        <f t="shared" si="37"/>
        <v>0</v>
      </c>
      <c r="FW9" s="267" t="e">
        <f t="shared" si="86"/>
        <v>#DIV/0!</v>
      </c>
      <c r="FX9" s="101"/>
    </row>
    <row r="10" spans="1:180" x14ac:dyDescent="0.25">
      <c r="A10" s="26"/>
      <c r="B10" s="26"/>
      <c r="C10" s="26"/>
      <c r="D10" s="211"/>
      <c r="E10" s="204">
        <f>+J10/(1-$J$3)</f>
        <v>0</v>
      </c>
      <c r="F10" s="32">
        <f t="shared" si="0"/>
        <v>0</v>
      </c>
      <c r="G10" s="219">
        <f>+'Costo Prod'!$F$37</f>
        <v>0</v>
      </c>
      <c r="H10" s="34">
        <f t="shared" si="1"/>
        <v>0</v>
      </c>
      <c r="I10" s="35" t="e">
        <f t="shared" si="2"/>
        <v>#DIV/0!</v>
      </c>
      <c r="J10" s="40"/>
      <c r="K10" s="29">
        <f t="shared" ref="K10:K18" si="87">+J10*$K$3</f>
        <v>0</v>
      </c>
      <c r="L10" s="219">
        <f>+'Costo Prod'!$F$37</f>
        <v>0</v>
      </c>
      <c r="M10" s="30">
        <f t="shared" si="4"/>
        <v>0</v>
      </c>
      <c r="N10" s="267" t="e">
        <f>+(M10-H10)/M10</f>
        <v>#DIV/0!</v>
      </c>
      <c r="O10" s="101"/>
      <c r="P10" s="26"/>
      <c r="Q10" s="26"/>
      <c r="R10" s="26"/>
      <c r="S10" s="211"/>
      <c r="T10" s="204">
        <f t="shared" si="52"/>
        <v>0</v>
      </c>
      <c r="U10" s="32">
        <f t="shared" si="53"/>
        <v>0</v>
      </c>
      <c r="V10" s="219">
        <f>+'Costo Prod'!$O$37</f>
        <v>0</v>
      </c>
      <c r="W10" s="34">
        <f t="shared" si="5"/>
        <v>0</v>
      </c>
      <c r="X10" s="35" t="e">
        <f t="shared" si="6"/>
        <v>#DIV/0!</v>
      </c>
      <c r="Y10" s="40"/>
      <c r="Z10" s="29">
        <f>+Y10*$Z$3</f>
        <v>0</v>
      </c>
      <c r="AA10" s="219">
        <f>+'Costo Prod'!$O$37</f>
        <v>0</v>
      </c>
      <c r="AB10" s="30">
        <f t="shared" si="7"/>
        <v>0</v>
      </c>
      <c r="AC10" s="267" t="e">
        <f>+(AB10-W10)/AB10</f>
        <v>#DIV/0!</v>
      </c>
      <c r="AD10" s="101"/>
      <c r="AE10" s="26"/>
      <c r="AF10" s="26"/>
      <c r="AG10" s="26"/>
      <c r="AH10" s="211"/>
      <c r="AI10" s="204">
        <f t="shared" si="54"/>
        <v>0</v>
      </c>
      <c r="AJ10" s="32">
        <f t="shared" si="55"/>
        <v>0</v>
      </c>
      <c r="AK10" s="219">
        <f>+'Costo Prod'!$X$37</f>
        <v>0</v>
      </c>
      <c r="AL10" s="34">
        <f t="shared" si="8"/>
        <v>0</v>
      </c>
      <c r="AM10" s="35" t="e">
        <f t="shared" si="9"/>
        <v>#DIV/0!</v>
      </c>
      <c r="AN10" s="40"/>
      <c r="AO10" s="29">
        <f>+AN10*$AO$3</f>
        <v>0</v>
      </c>
      <c r="AP10" s="219">
        <f>+'Costo Prod'!$X$37</f>
        <v>0</v>
      </c>
      <c r="AQ10" s="30">
        <f t="shared" si="10"/>
        <v>0</v>
      </c>
      <c r="AR10" s="267" t="e">
        <f>+(AQ10-AL10)/AQ10</f>
        <v>#DIV/0!</v>
      </c>
      <c r="AS10" s="101"/>
      <c r="AT10" s="26"/>
      <c r="AU10" s="26"/>
      <c r="AV10" s="26"/>
      <c r="AW10" s="211"/>
      <c r="AX10" s="204">
        <f t="shared" si="56"/>
        <v>0</v>
      </c>
      <c r="AY10" s="32">
        <f t="shared" si="57"/>
        <v>0</v>
      </c>
      <c r="AZ10" s="219">
        <f>+'Costo Prod'!$AG$37</f>
        <v>0</v>
      </c>
      <c r="BA10" s="34">
        <f t="shared" si="11"/>
        <v>0</v>
      </c>
      <c r="BB10" s="35" t="e">
        <f t="shared" si="12"/>
        <v>#DIV/0!</v>
      </c>
      <c r="BC10" s="40"/>
      <c r="BD10" s="29">
        <f>+BC10*$BD$3</f>
        <v>0</v>
      </c>
      <c r="BE10" s="219">
        <f>+'Costo Prod'!$AG$37</f>
        <v>0</v>
      </c>
      <c r="BF10" s="30">
        <f t="shared" si="13"/>
        <v>0</v>
      </c>
      <c r="BG10" s="267" t="e">
        <f>+(BF10-BA10)/BF10</f>
        <v>#DIV/0!</v>
      </c>
      <c r="BH10" s="101"/>
      <c r="BI10" s="26"/>
      <c r="BJ10" s="26"/>
      <c r="BK10" s="26"/>
      <c r="BL10" s="211"/>
      <c r="BM10" s="204">
        <f t="shared" si="58"/>
        <v>0</v>
      </c>
      <c r="BN10" s="32">
        <f t="shared" si="59"/>
        <v>0</v>
      </c>
      <c r="BO10" s="219">
        <f>+'Costo Prod'!$AP$37</f>
        <v>0</v>
      </c>
      <c r="BP10" s="34">
        <f t="shared" si="14"/>
        <v>0</v>
      </c>
      <c r="BQ10" s="35" t="e">
        <f t="shared" si="15"/>
        <v>#DIV/0!</v>
      </c>
      <c r="BR10" s="40"/>
      <c r="BS10" s="29">
        <f>+BR10*$BS$3</f>
        <v>0</v>
      </c>
      <c r="BT10" s="219">
        <f>+'Costo Prod'!$AP$37</f>
        <v>0</v>
      </c>
      <c r="BU10" s="30">
        <f t="shared" si="16"/>
        <v>0</v>
      </c>
      <c r="BV10" s="267" t="e">
        <f>+(BU10-BP10)/BU10</f>
        <v>#DIV/0!</v>
      </c>
      <c r="BW10" s="101"/>
      <c r="BX10" s="26"/>
      <c r="BY10" s="26"/>
      <c r="BZ10" s="26"/>
      <c r="CA10" s="211"/>
      <c r="CB10" s="204">
        <f t="shared" si="60"/>
        <v>0</v>
      </c>
      <c r="CC10" s="32">
        <f t="shared" si="61"/>
        <v>0</v>
      </c>
      <c r="CD10" s="219">
        <f>+'Costo Prod'!$AY$37</f>
        <v>0</v>
      </c>
      <c r="CE10" s="34">
        <f t="shared" si="17"/>
        <v>0</v>
      </c>
      <c r="CF10" s="35" t="e">
        <f t="shared" si="18"/>
        <v>#DIV/0!</v>
      </c>
      <c r="CG10" s="40"/>
      <c r="CH10" s="29">
        <f>+CG10*$CH$3</f>
        <v>0</v>
      </c>
      <c r="CI10" s="219">
        <f>+'Costo Prod'!$AY$37</f>
        <v>0</v>
      </c>
      <c r="CJ10" s="30">
        <f t="shared" si="19"/>
        <v>0</v>
      </c>
      <c r="CK10" s="267" t="e">
        <f>+(CJ10-CE10)/CJ10</f>
        <v>#DIV/0!</v>
      </c>
      <c r="CL10" s="101"/>
      <c r="CM10" s="26"/>
      <c r="CN10" s="26"/>
      <c r="CO10" s="26"/>
      <c r="CP10" s="211"/>
      <c r="CQ10" s="204">
        <f t="shared" si="62"/>
        <v>0</v>
      </c>
      <c r="CR10" s="32">
        <f t="shared" si="63"/>
        <v>0</v>
      </c>
      <c r="CS10" s="219">
        <f>+'Costo Prod'!$BH$37</f>
        <v>0</v>
      </c>
      <c r="CT10" s="34">
        <f t="shared" si="20"/>
        <v>0</v>
      </c>
      <c r="CU10" s="35" t="e">
        <f t="shared" si="21"/>
        <v>#DIV/0!</v>
      </c>
      <c r="CV10" s="40"/>
      <c r="CW10" s="29">
        <f>+CV10*$CW$3</f>
        <v>0</v>
      </c>
      <c r="CX10" s="219">
        <f>+'Costo Prod'!$BH$37</f>
        <v>0</v>
      </c>
      <c r="CY10" s="30">
        <f t="shared" si="22"/>
        <v>0</v>
      </c>
      <c r="CZ10" s="267" t="e">
        <f>+(CY10-CT10)/CY10</f>
        <v>#DIV/0!</v>
      </c>
      <c r="DA10" s="101"/>
      <c r="DB10" s="26"/>
      <c r="DC10" s="26"/>
      <c r="DD10" s="26"/>
      <c r="DE10" s="211"/>
      <c r="DF10" s="204">
        <f t="shared" si="64"/>
        <v>0</v>
      </c>
      <c r="DG10" s="32">
        <f t="shared" si="65"/>
        <v>0</v>
      </c>
      <c r="DH10" s="219">
        <f>+'Costo Prod'!$BQ$37</f>
        <v>0</v>
      </c>
      <c r="DI10" s="34">
        <f t="shared" si="23"/>
        <v>0</v>
      </c>
      <c r="DJ10" s="35" t="e">
        <f t="shared" si="24"/>
        <v>#DIV/0!</v>
      </c>
      <c r="DK10" s="40"/>
      <c r="DL10" s="29">
        <f>+DK10*$DL$3</f>
        <v>0</v>
      </c>
      <c r="DM10" s="219">
        <f>+'Costo Prod'!$BQ$37</f>
        <v>0</v>
      </c>
      <c r="DN10" s="30">
        <f t="shared" si="25"/>
        <v>0</v>
      </c>
      <c r="DO10" s="267" t="e">
        <f>+(DN10-DI10)/DN10</f>
        <v>#DIV/0!</v>
      </c>
      <c r="DP10" s="101"/>
      <c r="DQ10" s="26"/>
      <c r="DR10" s="26"/>
      <c r="DS10" s="26"/>
      <c r="DT10" s="211"/>
      <c r="DU10" s="204">
        <f t="shared" si="66"/>
        <v>0</v>
      </c>
      <c r="DV10" s="32">
        <f t="shared" si="67"/>
        <v>0</v>
      </c>
      <c r="DW10" s="219">
        <f>+'Costo Prod'!$BZ$37</f>
        <v>0</v>
      </c>
      <c r="DX10" s="34">
        <f t="shared" si="26"/>
        <v>0</v>
      </c>
      <c r="DY10" s="35" t="e">
        <f t="shared" si="27"/>
        <v>#DIV/0!</v>
      </c>
      <c r="DZ10" s="40"/>
      <c r="EA10" s="29">
        <f>+DZ10*$EA$3</f>
        <v>0</v>
      </c>
      <c r="EB10" s="219">
        <f>+'Costo Prod'!$BZ$37</f>
        <v>0</v>
      </c>
      <c r="EC10" s="30">
        <f t="shared" si="28"/>
        <v>0</v>
      </c>
      <c r="ED10" s="267" t="e">
        <f>+(EC10-DX10)/EC10</f>
        <v>#DIV/0!</v>
      </c>
      <c r="EE10" s="101"/>
      <c r="EF10" s="26"/>
      <c r="EG10" s="26"/>
      <c r="EH10" s="26"/>
      <c r="EI10" s="211"/>
      <c r="EJ10" s="204">
        <f t="shared" si="68"/>
        <v>0</v>
      </c>
      <c r="EK10" s="32">
        <f t="shared" si="69"/>
        <v>0</v>
      </c>
      <c r="EL10" s="219">
        <f>+'Costo Prod'!$CI$37</f>
        <v>0</v>
      </c>
      <c r="EM10" s="34">
        <f t="shared" si="29"/>
        <v>0</v>
      </c>
      <c r="EN10" s="35" t="e">
        <f t="shared" si="30"/>
        <v>#DIV/0!</v>
      </c>
      <c r="EO10" s="40"/>
      <c r="EP10" s="29">
        <f>+EO10*$EP$3</f>
        <v>0</v>
      </c>
      <c r="EQ10" s="219">
        <f>+'Costo Prod'!$CI$37</f>
        <v>0</v>
      </c>
      <c r="ER10" s="30">
        <f t="shared" si="31"/>
        <v>0</v>
      </c>
      <c r="ES10" s="267" t="e">
        <f>+(ER10-EM10)/ER10</f>
        <v>#DIV/0!</v>
      </c>
      <c r="ET10" s="101"/>
      <c r="EU10" s="26"/>
      <c r="EV10" s="26"/>
      <c r="EW10" s="26"/>
      <c r="EX10" s="211"/>
      <c r="EY10" s="204">
        <f t="shared" si="70"/>
        <v>0</v>
      </c>
      <c r="EZ10" s="32">
        <f t="shared" si="71"/>
        <v>0</v>
      </c>
      <c r="FA10" s="219">
        <f>+'Costo Prod'!$CR$37</f>
        <v>0</v>
      </c>
      <c r="FB10" s="34">
        <f t="shared" si="32"/>
        <v>0</v>
      </c>
      <c r="FC10" s="35" t="e">
        <f t="shared" si="33"/>
        <v>#DIV/0!</v>
      </c>
      <c r="FD10" s="40"/>
      <c r="FE10" s="29">
        <f>+FD10*$FE$3</f>
        <v>0</v>
      </c>
      <c r="FF10" s="219">
        <f>+'Costo Prod'!$CR$37</f>
        <v>0</v>
      </c>
      <c r="FG10" s="30">
        <f t="shared" si="34"/>
        <v>0</v>
      </c>
      <c r="FH10" s="267" t="e">
        <f>+(FG10-FB10)/FG10</f>
        <v>#DIV/0!</v>
      </c>
      <c r="FI10" s="101"/>
      <c r="FJ10" s="26"/>
      <c r="FK10" s="26"/>
      <c r="FL10" s="26"/>
      <c r="FM10" s="211"/>
      <c r="FN10" s="204">
        <f t="shared" si="72"/>
        <v>0</v>
      </c>
      <c r="FO10" s="32">
        <f t="shared" si="73"/>
        <v>0</v>
      </c>
      <c r="FP10" s="219">
        <f>+'Costo Prod'!$DA$37</f>
        <v>0</v>
      </c>
      <c r="FQ10" s="34">
        <f t="shared" si="35"/>
        <v>0</v>
      </c>
      <c r="FR10" s="35" t="e">
        <f t="shared" si="36"/>
        <v>#DIV/0!</v>
      </c>
      <c r="FS10" s="40"/>
      <c r="FT10" s="29">
        <f>+FS10*$FT$3</f>
        <v>0</v>
      </c>
      <c r="FU10" s="219">
        <f>+'Costo Prod'!$DA$37</f>
        <v>0</v>
      </c>
      <c r="FV10" s="30">
        <f t="shared" si="37"/>
        <v>0</v>
      </c>
      <c r="FW10" s="267" t="e">
        <f>+(FV10-FQ10)/FV10</f>
        <v>#DIV/0!</v>
      </c>
      <c r="FX10" s="101"/>
    </row>
    <row r="11" spans="1:180" x14ac:dyDescent="0.25">
      <c r="A11" s="20"/>
      <c r="B11" s="20"/>
      <c r="C11" s="20"/>
      <c r="D11" s="212"/>
      <c r="E11" s="204">
        <f t="shared" ref="E11:E12" si="88">+J11/(1-$J$3)</f>
        <v>0</v>
      </c>
      <c r="F11" s="33">
        <f t="shared" si="0"/>
        <v>0</v>
      </c>
      <c r="G11" s="220">
        <f>+'Costo Prod'!$F$42</f>
        <v>0</v>
      </c>
      <c r="H11" s="34">
        <f t="shared" si="1"/>
        <v>0</v>
      </c>
      <c r="I11" s="35" t="e">
        <f t="shared" si="2"/>
        <v>#DIV/0!</v>
      </c>
      <c r="J11" s="25"/>
      <c r="K11" s="31">
        <f t="shared" si="87"/>
        <v>0</v>
      </c>
      <c r="L11" s="220">
        <f>+'Costo Prod'!$F$42</f>
        <v>0</v>
      </c>
      <c r="M11" s="30">
        <f t="shared" si="4"/>
        <v>0</v>
      </c>
      <c r="N11" s="267" t="e">
        <f t="shared" ref="N11:N12" si="89">+(M11-H11)/M11</f>
        <v>#DIV/0!</v>
      </c>
      <c r="O11" s="101"/>
      <c r="P11" s="20"/>
      <c r="Q11" s="20"/>
      <c r="R11" s="20"/>
      <c r="S11" s="212"/>
      <c r="T11" s="204">
        <f t="shared" si="52"/>
        <v>0</v>
      </c>
      <c r="U11" s="32">
        <f t="shared" si="53"/>
        <v>0</v>
      </c>
      <c r="V11" s="220">
        <f>+'Costo Prod'!$O$42</f>
        <v>0</v>
      </c>
      <c r="W11" s="34">
        <f t="shared" si="5"/>
        <v>0</v>
      </c>
      <c r="X11" s="35" t="e">
        <f t="shared" si="6"/>
        <v>#DIV/0!</v>
      </c>
      <c r="Y11" s="25"/>
      <c r="Z11" s="31">
        <f>+Y11*$Z$3</f>
        <v>0</v>
      </c>
      <c r="AA11" s="220">
        <f>+'Costo Prod'!$O$42</f>
        <v>0</v>
      </c>
      <c r="AB11" s="30">
        <f t="shared" si="7"/>
        <v>0</v>
      </c>
      <c r="AC11" s="267" t="e">
        <f t="shared" ref="AC11:AC12" si="90">+(AB11-W11)/AB11</f>
        <v>#DIV/0!</v>
      </c>
      <c r="AD11" s="101"/>
      <c r="AE11" s="20"/>
      <c r="AF11" s="20"/>
      <c r="AG11" s="20"/>
      <c r="AH11" s="212"/>
      <c r="AI11" s="204">
        <f t="shared" si="54"/>
        <v>0</v>
      </c>
      <c r="AJ11" s="32">
        <f t="shared" si="55"/>
        <v>0</v>
      </c>
      <c r="AK11" s="220">
        <f>+'Costo Prod'!$X$42</f>
        <v>0</v>
      </c>
      <c r="AL11" s="34">
        <f t="shared" si="8"/>
        <v>0</v>
      </c>
      <c r="AM11" s="35" t="e">
        <f t="shared" si="9"/>
        <v>#DIV/0!</v>
      </c>
      <c r="AN11" s="25"/>
      <c r="AO11" s="31">
        <f>+AN11*$AO$3</f>
        <v>0</v>
      </c>
      <c r="AP11" s="220">
        <f>+'Costo Prod'!$X$42</f>
        <v>0</v>
      </c>
      <c r="AQ11" s="30">
        <f t="shared" si="10"/>
        <v>0</v>
      </c>
      <c r="AR11" s="267" t="e">
        <f t="shared" ref="AR11:AR12" si="91">+(AQ11-AL11)/AQ11</f>
        <v>#DIV/0!</v>
      </c>
      <c r="AS11" s="101"/>
      <c r="AT11" s="20"/>
      <c r="AU11" s="20"/>
      <c r="AV11" s="20"/>
      <c r="AW11" s="212"/>
      <c r="AX11" s="204">
        <f t="shared" si="56"/>
        <v>0</v>
      </c>
      <c r="AY11" s="32">
        <f t="shared" si="57"/>
        <v>0</v>
      </c>
      <c r="AZ11" s="220">
        <f>+'Costo Prod'!$AG$42</f>
        <v>0</v>
      </c>
      <c r="BA11" s="34">
        <f t="shared" si="11"/>
        <v>0</v>
      </c>
      <c r="BB11" s="35" t="e">
        <f t="shared" si="12"/>
        <v>#DIV/0!</v>
      </c>
      <c r="BC11" s="25"/>
      <c r="BD11" s="31">
        <f>+BC11*$BD$3</f>
        <v>0</v>
      </c>
      <c r="BE11" s="220">
        <f>+'Costo Prod'!$AG$42</f>
        <v>0</v>
      </c>
      <c r="BF11" s="30">
        <f t="shared" si="13"/>
        <v>0</v>
      </c>
      <c r="BG11" s="267" t="e">
        <f t="shared" ref="BG11:BG12" si="92">+(BF11-BA11)/BF11</f>
        <v>#DIV/0!</v>
      </c>
      <c r="BH11" s="101"/>
      <c r="BI11" s="20"/>
      <c r="BJ11" s="20"/>
      <c r="BK11" s="20"/>
      <c r="BL11" s="212"/>
      <c r="BM11" s="204">
        <f t="shared" si="58"/>
        <v>0</v>
      </c>
      <c r="BN11" s="32">
        <f t="shared" si="59"/>
        <v>0</v>
      </c>
      <c r="BO11" s="220">
        <f>+'Costo Prod'!$AP$42</f>
        <v>0</v>
      </c>
      <c r="BP11" s="34">
        <f t="shared" si="14"/>
        <v>0</v>
      </c>
      <c r="BQ11" s="35" t="e">
        <f t="shared" si="15"/>
        <v>#DIV/0!</v>
      </c>
      <c r="BR11" s="25"/>
      <c r="BS11" s="31">
        <f>+BR11*$BS$3</f>
        <v>0</v>
      </c>
      <c r="BT11" s="220">
        <f>+'Costo Prod'!$AP$42</f>
        <v>0</v>
      </c>
      <c r="BU11" s="30">
        <f t="shared" si="16"/>
        <v>0</v>
      </c>
      <c r="BV11" s="267" t="e">
        <f t="shared" ref="BV11:BV12" si="93">+(BU11-BP11)/BU11</f>
        <v>#DIV/0!</v>
      </c>
      <c r="BW11" s="101"/>
      <c r="BX11" s="20"/>
      <c r="BY11" s="20"/>
      <c r="BZ11" s="20"/>
      <c r="CA11" s="212"/>
      <c r="CB11" s="204">
        <f t="shared" si="60"/>
        <v>0</v>
      </c>
      <c r="CC11" s="32">
        <f t="shared" si="61"/>
        <v>0</v>
      </c>
      <c r="CD11" s="220">
        <f>+'Costo Prod'!$AY$42</f>
        <v>0</v>
      </c>
      <c r="CE11" s="34">
        <f t="shared" si="17"/>
        <v>0</v>
      </c>
      <c r="CF11" s="35" t="e">
        <f t="shared" si="18"/>
        <v>#DIV/0!</v>
      </c>
      <c r="CG11" s="25"/>
      <c r="CH11" s="31">
        <f>+CG11*$CH$3</f>
        <v>0</v>
      </c>
      <c r="CI11" s="220">
        <f>+'Costo Prod'!$AY$42</f>
        <v>0</v>
      </c>
      <c r="CJ11" s="30">
        <f t="shared" si="19"/>
        <v>0</v>
      </c>
      <c r="CK11" s="267" t="e">
        <f t="shared" ref="CK11:CK12" si="94">+(CJ11-CE11)/CJ11</f>
        <v>#DIV/0!</v>
      </c>
      <c r="CL11" s="101"/>
      <c r="CM11" s="20"/>
      <c r="CN11" s="20"/>
      <c r="CO11" s="20"/>
      <c r="CP11" s="212"/>
      <c r="CQ11" s="204">
        <f t="shared" si="62"/>
        <v>0</v>
      </c>
      <c r="CR11" s="32">
        <f t="shared" si="63"/>
        <v>0</v>
      </c>
      <c r="CS11" s="220">
        <f>+'Costo Prod'!$BH$42</f>
        <v>0</v>
      </c>
      <c r="CT11" s="34">
        <f t="shared" si="20"/>
        <v>0</v>
      </c>
      <c r="CU11" s="35" t="e">
        <f t="shared" si="21"/>
        <v>#DIV/0!</v>
      </c>
      <c r="CV11" s="25"/>
      <c r="CW11" s="31">
        <f>+CV11*$CW$3</f>
        <v>0</v>
      </c>
      <c r="CX11" s="220">
        <f>+'Costo Prod'!$BH$42</f>
        <v>0</v>
      </c>
      <c r="CY11" s="30">
        <f t="shared" si="22"/>
        <v>0</v>
      </c>
      <c r="CZ11" s="267" t="e">
        <f t="shared" ref="CZ11:CZ12" si="95">+(CY11-CT11)/CY11</f>
        <v>#DIV/0!</v>
      </c>
      <c r="DA11" s="101"/>
      <c r="DB11" s="20"/>
      <c r="DC11" s="20"/>
      <c r="DD11" s="20"/>
      <c r="DE11" s="212"/>
      <c r="DF11" s="204">
        <f t="shared" si="64"/>
        <v>0</v>
      </c>
      <c r="DG11" s="32">
        <f t="shared" si="65"/>
        <v>0</v>
      </c>
      <c r="DH11" s="220">
        <f>+'Costo Prod'!$BQ$42</f>
        <v>0</v>
      </c>
      <c r="DI11" s="34">
        <f t="shared" si="23"/>
        <v>0</v>
      </c>
      <c r="DJ11" s="35" t="e">
        <f t="shared" si="24"/>
        <v>#DIV/0!</v>
      </c>
      <c r="DK11" s="25"/>
      <c r="DL11" s="31">
        <f>+DK11*$DL$3</f>
        <v>0</v>
      </c>
      <c r="DM11" s="220">
        <f>+'Costo Prod'!$BQ$42</f>
        <v>0</v>
      </c>
      <c r="DN11" s="30">
        <f t="shared" si="25"/>
        <v>0</v>
      </c>
      <c r="DO11" s="267" t="e">
        <f t="shared" ref="DO11:DO12" si="96">+(DN11-DI11)/DN11</f>
        <v>#DIV/0!</v>
      </c>
      <c r="DP11" s="101"/>
      <c r="DQ11" s="20"/>
      <c r="DR11" s="20"/>
      <c r="DS11" s="20"/>
      <c r="DT11" s="212"/>
      <c r="DU11" s="204">
        <f t="shared" si="66"/>
        <v>0</v>
      </c>
      <c r="DV11" s="32">
        <f t="shared" si="67"/>
        <v>0</v>
      </c>
      <c r="DW11" s="220">
        <f>+'Costo Prod'!$BZ$42</f>
        <v>0</v>
      </c>
      <c r="DX11" s="34">
        <f t="shared" si="26"/>
        <v>0</v>
      </c>
      <c r="DY11" s="35" t="e">
        <f t="shared" si="27"/>
        <v>#DIV/0!</v>
      </c>
      <c r="DZ11" s="25"/>
      <c r="EA11" s="31">
        <f>+DZ11*$EA$3</f>
        <v>0</v>
      </c>
      <c r="EB11" s="220">
        <f>+'Costo Prod'!$BZ$42</f>
        <v>0</v>
      </c>
      <c r="EC11" s="30">
        <f t="shared" si="28"/>
        <v>0</v>
      </c>
      <c r="ED11" s="267" t="e">
        <f t="shared" ref="ED11:ED12" si="97">+(EC11-DX11)/EC11</f>
        <v>#DIV/0!</v>
      </c>
      <c r="EE11" s="101"/>
      <c r="EF11" s="20"/>
      <c r="EG11" s="20"/>
      <c r="EH11" s="20"/>
      <c r="EI11" s="212"/>
      <c r="EJ11" s="204">
        <f t="shared" si="68"/>
        <v>0</v>
      </c>
      <c r="EK11" s="32">
        <f t="shared" si="69"/>
        <v>0</v>
      </c>
      <c r="EL11" s="220">
        <f>+'Costo Prod'!$CI$42</f>
        <v>0</v>
      </c>
      <c r="EM11" s="34">
        <f t="shared" si="29"/>
        <v>0</v>
      </c>
      <c r="EN11" s="35" t="e">
        <f t="shared" si="30"/>
        <v>#DIV/0!</v>
      </c>
      <c r="EO11" s="25"/>
      <c r="EP11" s="31">
        <f>+EO11*$EP$3</f>
        <v>0</v>
      </c>
      <c r="EQ11" s="220">
        <f>+'Costo Prod'!$CI$42</f>
        <v>0</v>
      </c>
      <c r="ER11" s="30">
        <f t="shared" si="31"/>
        <v>0</v>
      </c>
      <c r="ES11" s="267" t="e">
        <f t="shared" ref="ES11:ES12" si="98">+(ER11-EM11)/ER11</f>
        <v>#DIV/0!</v>
      </c>
      <c r="ET11" s="101"/>
      <c r="EU11" s="20"/>
      <c r="EV11" s="20"/>
      <c r="EW11" s="20"/>
      <c r="EX11" s="212"/>
      <c r="EY11" s="204">
        <f t="shared" si="70"/>
        <v>0</v>
      </c>
      <c r="EZ11" s="32">
        <f t="shared" si="71"/>
        <v>0</v>
      </c>
      <c r="FA11" s="220">
        <f>+'Costo Prod'!$CR$42</f>
        <v>0</v>
      </c>
      <c r="FB11" s="34">
        <f t="shared" si="32"/>
        <v>0</v>
      </c>
      <c r="FC11" s="35" t="e">
        <f t="shared" si="33"/>
        <v>#DIV/0!</v>
      </c>
      <c r="FD11" s="25"/>
      <c r="FE11" s="31">
        <f>+FD11*$FE$3</f>
        <v>0</v>
      </c>
      <c r="FF11" s="220">
        <f>+'Costo Prod'!$CR$42</f>
        <v>0</v>
      </c>
      <c r="FG11" s="30">
        <f t="shared" si="34"/>
        <v>0</v>
      </c>
      <c r="FH11" s="267" t="e">
        <f t="shared" ref="FH11:FH12" si="99">+(FG11-FB11)/FG11</f>
        <v>#DIV/0!</v>
      </c>
      <c r="FI11" s="101"/>
      <c r="FJ11" s="20"/>
      <c r="FK11" s="20"/>
      <c r="FL11" s="20"/>
      <c r="FM11" s="212"/>
      <c r="FN11" s="204">
        <f t="shared" si="72"/>
        <v>0</v>
      </c>
      <c r="FO11" s="32">
        <f t="shared" si="73"/>
        <v>0</v>
      </c>
      <c r="FP11" s="220">
        <f>+'Costo Prod'!$DA$42</f>
        <v>0</v>
      </c>
      <c r="FQ11" s="34">
        <f t="shared" si="35"/>
        <v>0</v>
      </c>
      <c r="FR11" s="35" t="e">
        <f t="shared" si="36"/>
        <v>#DIV/0!</v>
      </c>
      <c r="FS11" s="25"/>
      <c r="FT11" s="31">
        <f>+FS11*$FT$3</f>
        <v>0</v>
      </c>
      <c r="FU11" s="220">
        <f>+'Costo Prod'!$DA$42</f>
        <v>0</v>
      </c>
      <c r="FV11" s="30">
        <f t="shared" si="37"/>
        <v>0</v>
      </c>
      <c r="FW11" s="267" t="e">
        <f t="shared" ref="FW11:FW12" si="100">+(FV11-FQ11)/FV11</f>
        <v>#DIV/0!</v>
      </c>
      <c r="FX11" s="101"/>
    </row>
    <row r="12" spans="1:180" x14ac:dyDescent="0.25">
      <c r="A12" s="20"/>
      <c r="B12" s="20"/>
      <c r="C12" s="20"/>
      <c r="D12" s="212"/>
      <c r="E12" s="204">
        <f t="shared" si="88"/>
        <v>0</v>
      </c>
      <c r="F12" s="33">
        <f t="shared" si="0"/>
        <v>0</v>
      </c>
      <c r="G12" s="220">
        <f>+'Costo Prod'!$F$47</f>
        <v>0</v>
      </c>
      <c r="H12" s="34">
        <f t="shared" si="1"/>
        <v>0</v>
      </c>
      <c r="I12" s="35" t="e">
        <f t="shared" si="2"/>
        <v>#DIV/0!</v>
      </c>
      <c r="J12" s="25"/>
      <c r="K12" s="31">
        <f t="shared" si="87"/>
        <v>0</v>
      </c>
      <c r="L12" s="220">
        <f>+'Costo Prod'!$F$47</f>
        <v>0</v>
      </c>
      <c r="M12" s="30">
        <f t="shared" si="4"/>
        <v>0</v>
      </c>
      <c r="N12" s="267" t="e">
        <f t="shared" si="89"/>
        <v>#DIV/0!</v>
      </c>
      <c r="O12" s="101"/>
      <c r="P12" s="20"/>
      <c r="Q12" s="20"/>
      <c r="R12" s="20"/>
      <c r="S12" s="212"/>
      <c r="T12" s="204">
        <f t="shared" si="52"/>
        <v>0</v>
      </c>
      <c r="U12" s="32">
        <f t="shared" si="53"/>
        <v>0</v>
      </c>
      <c r="V12" s="220">
        <f>+'Costo Prod'!$O$47</f>
        <v>0</v>
      </c>
      <c r="W12" s="34">
        <f t="shared" si="5"/>
        <v>0</v>
      </c>
      <c r="X12" s="35" t="e">
        <f t="shared" si="6"/>
        <v>#DIV/0!</v>
      </c>
      <c r="Y12" s="25"/>
      <c r="Z12" s="31">
        <f>+Y12*$Z$3</f>
        <v>0</v>
      </c>
      <c r="AA12" s="220">
        <f>+'Costo Prod'!$O$47</f>
        <v>0</v>
      </c>
      <c r="AB12" s="30">
        <f t="shared" si="7"/>
        <v>0</v>
      </c>
      <c r="AC12" s="267" t="e">
        <f t="shared" si="90"/>
        <v>#DIV/0!</v>
      </c>
      <c r="AD12" s="101"/>
      <c r="AE12" s="20"/>
      <c r="AF12" s="20"/>
      <c r="AG12" s="20"/>
      <c r="AH12" s="212"/>
      <c r="AI12" s="204">
        <f t="shared" si="54"/>
        <v>0</v>
      </c>
      <c r="AJ12" s="32">
        <f t="shared" si="55"/>
        <v>0</v>
      </c>
      <c r="AK12" s="220">
        <f>+'Costo Prod'!$X$47</f>
        <v>0</v>
      </c>
      <c r="AL12" s="34">
        <f t="shared" si="8"/>
        <v>0</v>
      </c>
      <c r="AM12" s="35" t="e">
        <f t="shared" si="9"/>
        <v>#DIV/0!</v>
      </c>
      <c r="AN12" s="25"/>
      <c r="AO12" s="31">
        <f>+AN12*$AO$3</f>
        <v>0</v>
      </c>
      <c r="AP12" s="220">
        <f>+'Costo Prod'!$X$47</f>
        <v>0</v>
      </c>
      <c r="AQ12" s="30">
        <f t="shared" si="10"/>
        <v>0</v>
      </c>
      <c r="AR12" s="267" t="e">
        <f t="shared" si="91"/>
        <v>#DIV/0!</v>
      </c>
      <c r="AS12" s="101"/>
      <c r="AT12" s="20"/>
      <c r="AU12" s="20"/>
      <c r="AV12" s="20"/>
      <c r="AW12" s="212"/>
      <c r="AX12" s="204">
        <f t="shared" si="56"/>
        <v>0</v>
      </c>
      <c r="AY12" s="32">
        <f t="shared" si="57"/>
        <v>0</v>
      </c>
      <c r="AZ12" s="220">
        <f>+'Costo Prod'!$AG$47</f>
        <v>0</v>
      </c>
      <c r="BA12" s="34">
        <f t="shared" si="11"/>
        <v>0</v>
      </c>
      <c r="BB12" s="35" t="e">
        <f t="shared" si="12"/>
        <v>#DIV/0!</v>
      </c>
      <c r="BC12" s="25"/>
      <c r="BD12" s="31">
        <f>+BC12*$BD$3</f>
        <v>0</v>
      </c>
      <c r="BE12" s="220">
        <f>+'Costo Prod'!$AG$47</f>
        <v>0</v>
      </c>
      <c r="BF12" s="30">
        <f t="shared" si="13"/>
        <v>0</v>
      </c>
      <c r="BG12" s="267" t="e">
        <f t="shared" si="92"/>
        <v>#DIV/0!</v>
      </c>
      <c r="BH12" s="101"/>
      <c r="BI12" s="20"/>
      <c r="BJ12" s="20"/>
      <c r="BK12" s="20"/>
      <c r="BL12" s="212"/>
      <c r="BM12" s="204">
        <f t="shared" si="58"/>
        <v>0</v>
      </c>
      <c r="BN12" s="32">
        <f t="shared" si="59"/>
        <v>0</v>
      </c>
      <c r="BO12" s="220">
        <f>+'Costo Prod'!$AP$47</f>
        <v>0</v>
      </c>
      <c r="BP12" s="34">
        <f t="shared" si="14"/>
        <v>0</v>
      </c>
      <c r="BQ12" s="35" t="e">
        <f t="shared" si="15"/>
        <v>#DIV/0!</v>
      </c>
      <c r="BR12" s="25"/>
      <c r="BS12" s="31">
        <f>+BR12*$BS$3</f>
        <v>0</v>
      </c>
      <c r="BT12" s="220">
        <f>+'Costo Prod'!$AP$47</f>
        <v>0</v>
      </c>
      <c r="BU12" s="30">
        <f t="shared" si="16"/>
        <v>0</v>
      </c>
      <c r="BV12" s="267" t="e">
        <f t="shared" si="93"/>
        <v>#DIV/0!</v>
      </c>
      <c r="BW12" s="101"/>
      <c r="BX12" s="20"/>
      <c r="BY12" s="20"/>
      <c r="BZ12" s="20"/>
      <c r="CA12" s="212"/>
      <c r="CB12" s="204">
        <f t="shared" si="60"/>
        <v>0</v>
      </c>
      <c r="CC12" s="32">
        <f t="shared" si="61"/>
        <v>0</v>
      </c>
      <c r="CD12" s="220">
        <f>+'Costo Prod'!$AY$47</f>
        <v>0</v>
      </c>
      <c r="CE12" s="34">
        <f t="shared" si="17"/>
        <v>0</v>
      </c>
      <c r="CF12" s="35" t="e">
        <f t="shared" si="18"/>
        <v>#DIV/0!</v>
      </c>
      <c r="CG12" s="25"/>
      <c r="CH12" s="31">
        <f>+CG12*$CH$3</f>
        <v>0</v>
      </c>
      <c r="CI12" s="220">
        <f>+'Costo Prod'!$AY$47</f>
        <v>0</v>
      </c>
      <c r="CJ12" s="30">
        <f t="shared" si="19"/>
        <v>0</v>
      </c>
      <c r="CK12" s="267" t="e">
        <f t="shared" si="94"/>
        <v>#DIV/0!</v>
      </c>
      <c r="CL12" s="101"/>
      <c r="CM12" s="20"/>
      <c r="CN12" s="20"/>
      <c r="CO12" s="20"/>
      <c r="CP12" s="212"/>
      <c r="CQ12" s="204">
        <f t="shared" si="62"/>
        <v>0</v>
      </c>
      <c r="CR12" s="32">
        <f t="shared" si="63"/>
        <v>0</v>
      </c>
      <c r="CS12" s="220">
        <f>+'Costo Prod'!$BH$47</f>
        <v>0</v>
      </c>
      <c r="CT12" s="34">
        <f t="shared" si="20"/>
        <v>0</v>
      </c>
      <c r="CU12" s="35" t="e">
        <f t="shared" si="21"/>
        <v>#DIV/0!</v>
      </c>
      <c r="CV12" s="25"/>
      <c r="CW12" s="31">
        <f>+CV12*$CW$3</f>
        <v>0</v>
      </c>
      <c r="CX12" s="220">
        <f>+'Costo Prod'!$BH$47</f>
        <v>0</v>
      </c>
      <c r="CY12" s="30">
        <f t="shared" si="22"/>
        <v>0</v>
      </c>
      <c r="CZ12" s="267" t="e">
        <f t="shared" si="95"/>
        <v>#DIV/0!</v>
      </c>
      <c r="DA12" s="101"/>
      <c r="DB12" s="20"/>
      <c r="DC12" s="20"/>
      <c r="DD12" s="20"/>
      <c r="DE12" s="212"/>
      <c r="DF12" s="204">
        <f t="shared" si="64"/>
        <v>0</v>
      </c>
      <c r="DG12" s="32">
        <f t="shared" si="65"/>
        <v>0</v>
      </c>
      <c r="DH12" s="220">
        <f>+'Costo Prod'!$BQ$47</f>
        <v>0</v>
      </c>
      <c r="DI12" s="34">
        <f t="shared" si="23"/>
        <v>0</v>
      </c>
      <c r="DJ12" s="35" t="e">
        <f t="shared" si="24"/>
        <v>#DIV/0!</v>
      </c>
      <c r="DK12" s="25"/>
      <c r="DL12" s="31">
        <f>+DK12*$DL$3</f>
        <v>0</v>
      </c>
      <c r="DM12" s="220">
        <f>+'Costo Prod'!$BQ$47</f>
        <v>0</v>
      </c>
      <c r="DN12" s="30">
        <f t="shared" si="25"/>
        <v>0</v>
      </c>
      <c r="DO12" s="267" t="e">
        <f t="shared" si="96"/>
        <v>#DIV/0!</v>
      </c>
      <c r="DP12" s="101"/>
      <c r="DQ12" s="20"/>
      <c r="DR12" s="20"/>
      <c r="DS12" s="20"/>
      <c r="DT12" s="212"/>
      <c r="DU12" s="204">
        <f t="shared" si="66"/>
        <v>0</v>
      </c>
      <c r="DV12" s="32">
        <f t="shared" si="67"/>
        <v>0</v>
      </c>
      <c r="DW12" s="220">
        <f>+'Costo Prod'!$BZ$47</f>
        <v>0</v>
      </c>
      <c r="DX12" s="34">
        <f t="shared" si="26"/>
        <v>0</v>
      </c>
      <c r="DY12" s="35" t="e">
        <f t="shared" si="27"/>
        <v>#DIV/0!</v>
      </c>
      <c r="DZ12" s="25"/>
      <c r="EA12" s="31">
        <f>+DZ12*$EA$3</f>
        <v>0</v>
      </c>
      <c r="EB12" s="220">
        <f>+'Costo Prod'!$BZ$47</f>
        <v>0</v>
      </c>
      <c r="EC12" s="30">
        <f t="shared" si="28"/>
        <v>0</v>
      </c>
      <c r="ED12" s="267" t="e">
        <f t="shared" si="97"/>
        <v>#DIV/0!</v>
      </c>
      <c r="EE12" s="101"/>
      <c r="EF12" s="20"/>
      <c r="EG12" s="20"/>
      <c r="EH12" s="20"/>
      <c r="EI12" s="212"/>
      <c r="EJ12" s="204">
        <f t="shared" si="68"/>
        <v>0</v>
      </c>
      <c r="EK12" s="32">
        <f t="shared" si="69"/>
        <v>0</v>
      </c>
      <c r="EL12" s="220">
        <f>+'Costo Prod'!$CI$47</f>
        <v>0</v>
      </c>
      <c r="EM12" s="34">
        <f t="shared" si="29"/>
        <v>0</v>
      </c>
      <c r="EN12" s="35" t="e">
        <f t="shared" si="30"/>
        <v>#DIV/0!</v>
      </c>
      <c r="EO12" s="25"/>
      <c r="EP12" s="31">
        <f>+EO12*$EP$3</f>
        <v>0</v>
      </c>
      <c r="EQ12" s="220">
        <f>+'Costo Prod'!$CI$47</f>
        <v>0</v>
      </c>
      <c r="ER12" s="30">
        <f t="shared" si="31"/>
        <v>0</v>
      </c>
      <c r="ES12" s="267" t="e">
        <f t="shared" si="98"/>
        <v>#DIV/0!</v>
      </c>
      <c r="ET12" s="101"/>
      <c r="EU12" s="20"/>
      <c r="EV12" s="20"/>
      <c r="EW12" s="20"/>
      <c r="EX12" s="212"/>
      <c r="EY12" s="204">
        <f t="shared" si="70"/>
        <v>0</v>
      </c>
      <c r="EZ12" s="32">
        <f t="shared" si="71"/>
        <v>0</v>
      </c>
      <c r="FA12" s="220">
        <f>+'Costo Prod'!$CR$47</f>
        <v>0</v>
      </c>
      <c r="FB12" s="34">
        <f t="shared" si="32"/>
        <v>0</v>
      </c>
      <c r="FC12" s="35" t="e">
        <f t="shared" si="33"/>
        <v>#DIV/0!</v>
      </c>
      <c r="FD12" s="25"/>
      <c r="FE12" s="31">
        <f>+FD12*$FE$3</f>
        <v>0</v>
      </c>
      <c r="FF12" s="220">
        <f>+'Costo Prod'!$CR$47</f>
        <v>0</v>
      </c>
      <c r="FG12" s="30">
        <f t="shared" si="34"/>
        <v>0</v>
      </c>
      <c r="FH12" s="267" t="e">
        <f t="shared" si="99"/>
        <v>#DIV/0!</v>
      </c>
      <c r="FI12" s="101"/>
      <c r="FJ12" s="20"/>
      <c r="FK12" s="20"/>
      <c r="FL12" s="20"/>
      <c r="FM12" s="212"/>
      <c r="FN12" s="204">
        <f t="shared" si="72"/>
        <v>0</v>
      </c>
      <c r="FO12" s="32">
        <f t="shared" si="73"/>
        <v>0</v>
      </c>
      <c r="FP12" s="220">
        <f>+'Costo Prod'!$DA$47</f>
        <v>0</v>
      </c>
      <c r="FQ12" s="34">
        <f t="shared" si="35"/>
        <v>0</v>
      </c>
      <c r="FR12" s="35" t="e">
        <f t="shared" si="36"/>
        <v>#DIV/0!</v>
      </c>
      <c r="FS12" s="25"/>
      <c r="FT12" s="31">
        <f>+FS12*$FT$3</f>
        <v>0</v>
      </c>
      <c r="FU12" s="220">
        <f>+'Costo Prod'!$DA$47</f>
        <v>0</v>
      </c>
      <c r="FV12" s="30">
        <f t="shared" si="37"/>
        <v>0</v>
      </c>
      <c r="FW12" s="267" t="e">
        <f t="shared" si="100"/>
        <v>#DIV/0!</v>
      </c>
      <c r="FX12" s="101"/>
    </row>
    <row r="13" spans="1:180" x14ac:dyDescent="0.25">
      <c r="A13" s="26"/>
      <c r="B13" s="26"/>
      <c r="C13" s="26"/>
      <c r="D13" s="211"/>
      <c r="E13" s="204">
        <f>+J13/(1-$J$3)</f>
        <v>0</v>
      </c>
      <c r="F13" s="32">
        <f t="shared" si="0"/>
        <v>0</v>
      </c>
      <c r="G13" s="219">
        <f>+'Costo Prod'!$F$52</f>
        <v>0</v>
      </c>
      <c r="H13" s="34">
        <f t="shared" si="1"/>
        <v>0</v>
      </c>
      <c r="I13" s="35" t="e">
        <f t="shared" si="2"/>
        <v>#DIV/0!</v>
      </c>
      <c r="J13" s="40"/>
      <c r="K13" s="29">
        <f t="shared" si="87"/>
        <v>0</v>
      </c>
      <c r="L13" s="219">
        <f>+'Costo Prod'!$F$52</f>
        <v>0</v>
      </c>
      <c r="M13" s="30">
        <f t="shared" si="4"/>
        <v>0</v>
      </c>
      <c r="N13" s="267" t="e">
        <f>+(M13-H13)/M13</f>
        <v>#DIV/0!</v>
      </c>
      <c r="O13" s="101"/>
      <c r="P13" s="26"/>
      <c r="Q13" s="26"/>
      <c r="R13" s="26"/>
      <c r="S13" s="211"/>
      <c r="T13" s="204">
        <f t="shared" si="52"/>
        <v>0</v>
      </c>
      <c r="U13" s="32">
        <f t="shared" si="53"/>
        <v>0</v>
      </c>
      <c r="V13" s="219">
        <f>+'Costo Prod'!$O$52</f>
        <v>0</v>
      </c>
      <c r="W13" s="34">
        <f t="shared" si="5"/>
        <v>0</v>
      </c>
      <c r="X13" s="35" t="e">
        <f t="shared" si="6"/>
        <v>#DIV/0!</v>
      </c>
      <c r="Y13" s="40"/>
      <c r="Z13" s="29">
        <f>+Y13*$Z$3</f>
        <v>0</v>
      </c>
      <c r="AA13" s="219">
        <f>+'Costo Prod'!$O$52</f>
        <v>0</v>
      </c>
      <c r="AB13" s="30">
        <f t="shared" si="7"/>
        <v>0</v>
      </c>
      <c r="AC13" s="267" t="e">
        <f>+(AB13-W13)/AB13</f>
        <v>#DIV/0!</v>
      </c>
      <c r="AD13" s="101"/>
      <c r="AE13" s="26"/>
      <c r="AF13" s="26"/>
      <c r="AG13" s="26"/>
      <c r="AH13" s="211"/>
      <c r="AI13" s="204">
        <f t="shared" si="54"/>
        <v>0</v>
      </c>
      <c r="AJ13" s="32">
        <f t="shared" si="55"/>
        <v>0</v>
      </c>
      <c r="AK13" s="219">
        <f>+'Costo Prod'!$X$52</f>
        <v>0</v>
      </c>
      <c r="AL13" s="34">
        <f t="shared" si="8"/>
        <v>0</v>
      </c>
      <c r="AM13" s="35" t="e">
        <f t="shared" si="9"/>
        <v>#DIV/0!</v>
      </c>
      <c r="AN13" s="40"/>
      <c r="AO13" s="29">
        <f>+AN13*$AO$3</f>
        <v>0</v>
      </c>
      <c r="AP13" s="219">
        <f>+'Costo Prod'!$X$52</f>
        <v>0</v>
      </c>
      <c r="AQ13" s="30">
        <f t="shared" si="10"/>
        <v>0</v>
      </c>
      <c r="AR13" s="267" t="e">
        <f>+(AQ13-AL13)/AQ13</f>
        <v>#DIV/0!</v>
      </c>
      <c r="AS13" s="101"/>
      <c r="AT13" s="26"/>
      <c r="AU13" s="26"/>
      <c r="AV13" s="26"/>
      <c r="AW13" s="211"/>
      <c r="AX13" s="204">
        <f t="shared" si="56"/>
        <v>0</v>
      </c>
      <c r="AY13" s="32">
        <f t="shared" si="57"/>
        <v>0</v>
      </c>
      <c r="AZ13" s="219">
        <f>+'Costo Prod'!$AG$52</f>
        <v>0</v>
      </c>
      <c r="BA13" s="34">
        <f t="shared" si="11"/>
        <v>0</v>
      </c>
      <c r="BB13" s="35" t="e">
        <f t="shared" si="12"/>
        <v>#DIV/0!</v>
      </c>
      <c r="BC13" s="40"/>
      <c r="BD13" s="29">
        <f>+BC13*$BD$3</f>
        <v>0</v>
      </c>
      <c r="BE13" s="219">
        <f>+'Costo Prod'!$AG$52</f>
        <v>0</v>
      </c>
      <c r="BF13" s="30">
        <f t="shared" si="13"/>
        <v>0</v>
      </c>
      <c r="BG13" s="267" t="e">
        <f>+(BF13-BA13)/BF13</f>
        <v>#DIV/0!</v>
      </c>
      <c r="BH13" s="101"/>
      <c r="BI13" s="26"/>
      <c r="BJ13" s="26"/>
      <c r="BK13" s="26"/>
      <c r="BL13" s="211"/>
      <c r="BM13" s="204">
        <f t="shared" si="58"/>
        <v>0</v>
      </c>
      <c r="BN13" s="32">
        <f t="shared" si="59"/>
        <v>0</v>
      </c>
      <c r="BO13" s="219">
        <f>+'Costo Prod'!$AP$52</f>
        <v>0</v>
      </c>
      <c r="BP13" s="34">
        <f t="shared" si="14"/>
        <v>0</v>
      </c>
      <c r="BQ13" s="35" t="e">
        <f t="shared" si="15"/>
        <v>#DIV/0!</v>
      </c>
      <c r="BR13" s="40"/>
      <c r="BS13" s="29">
        <f>+BR13*$BS$3</f>
        <v>0</v>
      </c>
      <c r="BT13" s="219">
        <f>+'Costo Prod'!$AP$52</f>
        <v>0</v>
      </c>
      <c r="BU13" s="30">
        <f t="shared" si="16"/>
        <v>0</v>
      </c>
      <c r="BV13" s="267" t="e">
        <f>+(BU13-BP13)/BU13</f>
        <v>#DIV/0!</v>
      </c>
      <c r="BW13" s="101"/>
      <c r="BX13" s="26"/>
      <c r="BY13" s="26"/>
      <c r="BZ13" s="26"/>
      <c r="CA13" s="211"/>
      <c r="CB13" s="204">
        <f t="shared" si="60"/>
        <v>0</v>
      </c>
      <c r="CC13" s="32">
        <f t="shared" si="61"/>
        <v>0</v>
      </c>
      <c r="CD13" s="219">
        <f>+'Costo Prod'!$AY$52</f>
        <v>0</v>
      </c>
      <c r="CE13" s="34">
        <f t="shared" si="17"/>
        <v>0</v>
      </c>
      <c r="CF13" s="35" t="e">
        <f t="shared" si="18"/>
        <v>#DIV/0!</v>
      </c>
      <c r="CG13" s="40"/>
      <c r="CH13" s="29">
        <f>+CG13*$CH$3</f>
        <v>0</v>
      </c>
      <c r="CI13" s="219">
        <f>+'Costo Prod'!$AY$52</f>
        <v>0</v>
      </c>
      <c r="CJ13" s="30">
        <f t="shared" si="19"/>
        <v>0</v>
      </c>
      <c r="CK13" s="267" t="e">
        <f>+(CJ13-CE13)/CJ13</f>
        <v>#DIV/0!</v>
      </c>
      <c r="CL13" s="101"/>
      <c r="CM13" s="26"/>
      <c r="CN13" s="26"/>
      <c r="CO13" s="26"/>
      <c r="CP13" s="211"/>
      <c r="CQ13" s="204">
        <f t="shared" si="62"/>
        <v>0</v>
      </c>
      <c r="CR13" s="32">
        <f t="shared" si="63"/>
        <v>0</v>
      </c>
      <c r="CS13" s="219">
        <f>+'Costo Prod'!$BH$52</f>
        <v>0</v>
      </c>
      <c r="CT13" s="34">
        <f t="shared" si="20"/>
        <v>0</v>
      </c>
      <c r="CU13" s="35" t="e">
        <f t="shared" si="21"/>
        <v>#DIV/0!</v>
      </c>
      <c r="CV13" s="40"/>
      <c r="CW13" s="29">
        <f>+CV13*$CW$3</f>
        <v>0</v>
      </c>
      <c r="CX13" s="219">
        <f>+'Costo Prod'!$BH$52</f>
        <v>0</v>
      </c>
      <c r="CY13" s="30">
        <f t="shared" si="22"/>
        <v>0</v>
      </c>
      <c r="CZ13" s="267" t="e">
        <f>+(CY13-CT13)/CY13</f>
        <v>#DIV/0!</v>
      </c>
      <c r="DA13" s="101"/>
      <c r="DB13" s="26"/>
      <c r="DC13" s="26"/>
      <c r="DD13" s="26"/>
      <c r="DE13" s="211"/>
      <c r="DF13" s="204">
        <f t="shared" si="64"/>
        <v>0</v>
      </c>
      <c r="DG13" s="32">
        <f t="shared" si="65"/>
        <v>0</v>
      </c>
      <c r="DH13" s="219">
        <f>+'Costo Prod'!$BQ$52</f>
        <v>0</v>
      </c>
      <c r="DI13" s="34">
        <f t="shared" si="23"/>
        <v>0</v>
      </c>
      <c r="DJ13" s="35" t="e">
        <f t="shared" si="24"/>
        <v>#DIV/0!</v>
      </c>
      <c r="DK13" s="40"/>
      <c r="DL13" s="29">
        <f>+DK13*$DL$3</f>
        <v>0</v>
      </c>
      <c r="DM13" s="219">
        <f>+'Costo Prod'!$BQ$52</f>
        <v>0</v>
      </c>
      <c r="DN13" s="30">
        <f t="shared" si="25"/>
        <v>0</v>
      </c>
      <c r="DO13" s="267" t="e">
        <f>+(DN13-DI13)/DN13</f>
        <v>#DIV/0!</v>
      </c>
      <c r="DP13" s="101"/>
      <c r="DQ13" s="26"/>
      <c r="DR13" s="26"/>
      <c r="DS13" s="26"/>
      <c r="DT13" s="211"/>
      <c r="DU13" s="204">
        <f t="shared" si="66"/>
        <v>0</v>
      </c>
      <c r="DV13" s="32">
        <f t="shared" si="67"/>
        <v>0</v>
      </c>
      <c r="DW13" s="219">
        <f>+'Costo Prod'!$BZ$52</f>
        <v>0</v>
      </c>
      <c r="DX13" s="34">
        <f t="shared" si="26"/>
        <v>0</v>
      </c>
      <c r="DY13" s="35" t="e">
        <f t="shared" si="27"/>
        <v>#DIV/0!</v>
      </c>
      <c r="DZ13" s="40"/>
      <c r="EA13" s="29">
        <f>+DZ13*$EA$3</f>
        <v>0</v>
      </c>
      <c r="EB13" s="219">
        <f>+'Costo Prod'!$BZ$52</f>
        <v>0</v>
      </c>
      <c r="EC13" s="30">
        <f t="shared" si="28"/>
        <v>0</v>
      </c>
      <c r="ED13" s="267" t="e">
        <f>+(EC13-DX13)/EC13</f>
        <v>#DIV/0!</v>
      </c>
      <c r="EE13" s="101"/>
      <c r="EF13" s="26"/>
      <c r="EG13" s="26"/>
      <c r="EH13" s="26"/>
      <c r="EI13" s="211"/>
      <c r="EJ13" s="204">
        <f t="shared" si="68"/>
        <v>0</v>
      </c>
      <c r="EK13" s="32">
        <f t="shared" si="69"/>
        <v>0</v>
      </c>
      <c r="EL13" s="219">
        <f>+'Costo Prod'!$CI$52</f>
        <v>0</v>
      </c>
      <c r="EM13" s="34">
        <f t="shared" si="29"/>
        <v>0</v>
      </c>
      <c r="EN13" s="35" t="e">
        <f t="shared" si="30"/>
        <v>#DIV/0!</v>
      </c>
      <c r="EO13" s="40"/>
      <c r="EP13" s="29">
        <f>+EO13*$EP$3</f>
        <v>0</v>
      </c>
      <c r="EQ13" s="219">
        <f>+'Costo Prod'!$CI$52</f>
        <v>0</v>
      </c>
      <c r="ER13" s="30">
        <f t="shared" si="31"/>
        <v>0</v>
      </c>
      <c r="ES13" s="267" t="e">
        <f>+(ER13-EM13)/ER13</f>
        <v>#DIV/0!</v>
      </c>
      <c r="ET13" s="101"/>
      <c r="EU13" s="26"/>
      <c r="EV13" s="26"/>
      <c r="EW13" s="26"/>
      <c r="EX13" s="211"/>
      <c r="EY13" s="204">
        <f t="shared" si="70"/>
        <v>0</v>
      </c>
      <c r="EZ13" s="32">
        <f t="shared" si="71"/>
        <v>0</v>
      </c>
      <c r="FA13" s="219">
        <f>+'Costo Prod'!$CR$52</f>
        <v>0</v>
      </c>
      <c r="FB13" s="34">
        <f t="shared" si="32"/>
        <v>0</v>
      </c>
      <c r="FC13" s="35" t="e">
        <f t="shared" si="33"/>
        <v>#DIV/0!</v>
      </c>
      <c r="FD13" s="40"/>
      <c r="FE13" s="29">
        <f>+FD13*$FE$3</f>
        <v>0</v>
      </c>
      <c r="FF13" s="219">
        <f>+'Costo Prod'!$CR$52</f>
        <v>0</v>
      </c>
      <c r="FG13" s="30">
        <f t="shared" si="34"/>
        <v>0</v>
      </c>
      <c r="FH13" s="267" t="e">
        <f>+(FG13-FB13)/FG13</f>
        <v>#DIV/0!</v>
      </c>
      <c r="FI13" s="101"/>
      <c r="FJ13" s="26"/>
      <c r="FK13" s="26"/>
      <c r="FL13" s="26"/>
      <c r="FM13" s="211"/>
      <c r="FN13" s="204">
        <f t="shared" si="72"/>
        <v>0</v>
      </c>
      <c r="FO13" s="32">
        <f t="shared" si="73"/>
        <v>0</v>
      </c>
      <c r="FP13" s="219">
        <f>+'Costo Prod'!$DA$52</f>
        <v>0</v>
      </c>
      <c r="FQ13" s="34">
        <f t="shared" si="35"/>
        <v>0</v>
      </c>
      <c r="FR13" s="35" t="e">
        <f t="shared" si="36"/>
        <v>#DIV/0!</v>
      </c>
      <c r="FS13" s="40"/>
      <c r="FT13" s="29">
        <f>+FS13*$FT$3</f>
        <v>0</v>
      </c>
      <c r="FU13" s="219">
        <f>+'Costo Prod'!$DA$52</f>
        <v>0</v>
      </c>
      <c r="FV13" s="30">
        <f t="shared" si="37"/>
        <v>0</v>
      </c>
      <c r="FW13" s="267" t="e">
        <f>+(FV13-FQ13)/FV13</f>
        <v>#DIV/0!</v>
      </c>
      <c r="FX13" s="101"/>
    </row>
    <row r="14" spans="1:180" x14ac:dyDescent="0.25">
      <c r="A14" s="20"/>
      <c r="B14" s="20"/>
      <c r="C14" s="20"/>
      <c r="D14" s="212"/>
      <c r="E14" s="204">
        <f t="shared" ref="E14:E15" si="101">+J14/(1-$J$3)</f>
        <v>0</v>
      </c>
      <c r="F14" s="33">
        <f t="shared" si="0"/>
        <v>0</v>
      </c>
      <c r="G14" s="220">
        <f>+'Costo Prod'!$F$57</f>
        <v>0</v>
      </c>
      <c r="H14" s="34">
        <f t="shared" si="1"/>
        <v>0</v>
      </c>
      <c r="I14" s="35" t="e">
        <f t="shared" si="2"/>
        <v>#DIV/0!</v>
      </c>
      <c r="J14" s="25"/>
      <c r="K14" s="31">
        <f t="shared" si="87"/>
        <v>0</v>
      </c>
      <c r="L14" s="220">
        <f>+'Costo Prod'!$F$57</f>
        <v>0</v>
      </c>
      <c r="M14" s="30">
        <f t="shared" si="4"/>
        <v>0</v>
      </c>
      <c r="N14" s="267" t="e">
        <f t="shared" ref="N14:N15" si="102">+(M14-H14)/M14</f>
        <v>#DIV/0!</v>
      </c>
      <c r="O14" s="101"/>
      <c r="P14" s="20"/>
      <c r="Q14" s="20"/>
      <c r="R14" s="20"/>
      <c r="S14" s="212"/>
      <c r="T14" s="204">
        <f t="shared" si="52"/>
        <v>0</v>
      </c>
      <c r="U14" s="32">
        <f t="shared" si="53"/>
        <v>0</v>
      </c>
      <c r="V14" s="220">
        <f>+'Costo Prod'!$O$57</f>
        <v>0</v>
      </c>
      <c r="W14" s="34">
        <f t="shared" si="5"/>
        <v>0</v>
      </c>
      <c r="X14" s="35" t="e">
        <f t="shared" si="6"/>
        <v>#DIV/0!</v>
      </c>
      <c r="Y14" s="25"/>
      <c r="Z14" s="31">
        <f>+Y14*$Z$3</f>
        <v>0</v>
      </c>
      <c r="AA14" s="220">
        <f>+'Costo Prod'!$O$57</f>
        <v>0</v>
      </c>
      <c r="AB14" s="30">
        <f t="shared" si="7"/>
        <v>0</v>
      </c>
      <c r="AC14" s="267" t="e">
        <f t="shared" ref="AC14:AC15" si="103">+(AB14-W14)/AB14</f>
        <v>#DIV/0!</v>
      </c>
      <c r="AD14" s="101"/>
      <c r="AE14" s="20"/>
      <c r="AF14" s="20"/>
      <c r="AG14" s="20"/>
      <c r="AH14" s="212"/>
      <c r="AI14" s="204">
        <f t="shared" si="54"/>
        <v>0</v>
      </c>
      <c r="AJ14" s="32">
        <f t="shared" si="55"/>
        <v>0</v>
      </c>
      <c r="AK14" s="220">
        <f>+'Costo Prod'!$X$57</f>
        <v>0</v>
      </c>
      <c r="AL14" s="34">
        <f t="shared" si="8"/>
        <v>0</v>
      </c>
      <c r="AM14" s="35" t="e">
        <f t="shared" si="9"/>
        <v>#DIV/0!</v>
      </c>
      <c r="AN14" s="25"/>
      <c r="AO14" s="31">
        <f>+AN14*$AO$3</f>
        <v>0</v>
      </c>
      <c r="AP14" s="220">
        <f>+'Costo Prod'!$X$57</f>
        <v>0</v>
      </c>
      <c r="AQ14" s="30">
        <f t="shared" si="10"/>
        <v>0</v>
      </c>
      <c r="AR14" s="267" t="e">
        <f t="shared" ref="AR14:AR15" si="104">+(AQ14-AL14)/AQ14</f>
        <v>#DIV/0!</v>
      </c>
      <c r="AS14" s="101"/>
      <c r="AT14" s="20"/>
      <c r="AU14" s="20"/>
      <c r="AV14" s="20"/>
      <c r="AW14" s="212"/>
      <c r="AX14" s="204">
        <f t="shared" si="56"/>
        <v>0</v>
      </c>
      <c r="AY14" s="32">
        <f t="shared" si="57"/>
        <v>0</v>
      </c>
      <c r="AZ14" s="220">
        <f>+'Costo Prod'!$AG$57</f>
        <v>0</v>
      </c>
      <c r="BA14" s="34">
        <f t="shared" si="11"/>
        <v>0</v>
      </c>
      <c r="BB14" s="35" t="e">
        <f t="shared" si="12"/>
        <v>#DIV/0!</v>
      </c>
      <c r="BC14" s="25"/>
      <c r="BD14" s="31">
        <f>+BC14*$BD$3</f>
        <v>0</v>
      </c>
      <c r="BE14" s="220">
        <f>+'Costo Prod'!$AG$57</f>
        <v>0</v>
      </c>
      <c r="BF14" s="30">
        <f t="shared" si="13"/>
        <v>0</v>
      </c>
      <c r="BG14" s="267" t="e">
        <f t="shared" ref="BG14:BG15" si="105">+(BF14-BA14)/BF14</f>
        <v>#DIV/0!</v>
      </c>
      <c r="BH14" s="101"/>
      <c r="BI14" s="20"/>
      <c r="BJ14" s="20"/>
      <c r="BK14" s="20"/>
      <c r="BL14" s="212"/>
      <c r="BM14" s="204">
        <f t="shared" si="58"/>
        <v>0</v>
      </c>
      <c r="BN14" s="32">
        <f t="shared" si="59"/>
        <v>0</v>
      </c>
      <c r="BO14" s="220">
        <f>+'Costo Prod'!$AP$57</f>
        <v>0</v>
      </c>
      <c r="BP14" s="34">
        <f t="shared" si="14"/>
        <v>0</v>
      </c>
      <c r="BQ14" s="35" t="e">
        <f t="shared" si="15"/>
        <v>#DIV/0!</v>
      </c>
      <c r="BR14" s="25"/>
      <c r="BS14" s="31">
        <f>+BR14*$BS$3</f>
        <v>0</v>
      </c>
      <c r="BT14" s="220">
        <f>+'Costo Prod'!$AP$57</f>
        <v>0</v>
      </c>
      <c r="BU14" s="30">
        <f t="shared" si="16"/>
        <v>0</v>
      </c>
      <c r="BV14" s="267" t="e">
        <f t="shared" ref="BV14:BV15" si="106">+(BU14-BP14)/BU14</f>
        <v>#DIV/0!</v>
      </c>
      <c r="BW14" s="101"/>
      <c r="BX14" s="20"/>
      <c r="BY14" s="20"/>
      <c r="BZ14" s="20"/>
      <c r="CA14" s="212"/>
      <c r="CB14" s="204">
        <f t="shared" si="60"/>
        <v>0</v>
      </c>
      <c r="CC14" s="32">
        <f t="shared" si="61"/>
        <v>0</v>
      </c>
      <c r="CD14" s="220">
        <f>+'Costo Prod'!$AY$57</f>
        <v>0</v>
      </c>
      <c r="CE14" s="34">
        <f t="shared" si="17"/>
        <v>0</v>
      </c>
      <c r="CF14" s="35" t="e">
        <f t="shared" si="18"/>
        <v>#DIV/0!</v>
      </c>
      <c r="CG14" s="25"/>
      <c r="CH14" s="31">
        <f>+CG14*$CH$3</f>
        <v>0</v>
      </c>
      <c r="CI14" s="220">
        <f>+'Costo Prod'!$AY$57</f>
        <v>0</v>
      </c>
      <c r="CJ14" s="30">
        <f t="shared" si="19"/>
        <v>0</v>
      </c>
      <c r="CK14" s="267" t="e">
        <f t="shared" ref="CK14:CK15" si="107">+(CJ14-CE14)/CJ14</f>
        <v>#DIV/0!</v>
      </c>
      <c r="CL14" s="101"/>
      <c r="CM14" s="20"/>
      <c r="CN14" s="20"/>
      <c r="CO14" s="20"/>
      <c r="CP14" s="212"/>
      <c r="CQ14" s="204">
        <f t="shared" si="62"/>
        <v>0</v>
      </c>
      <c r="CR14" s="32">
        <f t="shared" si="63"/>
        <v>0</v>
      </c>
      <c r="CS14" s="220">
        <f>+'Costo Prod'!$BH$57</f>
        <v>0</v>
      </c>
      <c r="CT14" s="34">
        <f t="shared" si="20"/>
        <v>0</v>
      </c>
      <c r="CU14" s="35" t="e">
        <f t="shared" si="21"/>
        <v>#DIV/0!</v>
      </c>
      <c r="CV14" s="25"/>
      <c r="CW14" s="31">
        <f>+CV14*$CW$3</f>
        <v>0</v>
      </c>
      <c r="CX14" s="220">
        <f>+'Costo Prod'!$BH$57</f>
        <v>0</v>
      </c>
      <c r="CY14" s="30">
        <f t="shared" si="22"/>
        <v>0</v>
      </c>
      <c r="CZ14" s="267" t="e">
        <f t="shared" ref="CZ14:CZ15" si="108">+(CY14-CT14)/CY14</f>
        <v>#DIV/0!</v>
      </c>
      <c r="DA14" s="101"/>
      <c r="DB14" s="20"/>
      <c r="DC14" s="20"/>
      <c r="DD14" s="20"/>
      <c r="DE14" s="212"/>
      <c r="DF14" s="204">
        <f t="shared" si="64"/>
        <v>0</v>
      </c>
      <c r="DG14" s="32">
        <f t="shared" si="65"/>
        <v>0</v>
      </c>
      <c r="DH14" s="220">
        <f>+'Costo Prod'!$BQ$57</f>
        <v>0</v>
      </c>
      <c r="DI14" s="34">
        <f t="shared" si="23"/>
        <v>0</v>
      </c>
      <c r="DJ14" s="35" t="e">
        <f t="shared" si="24"/>
        <v>#DIV/0!</v>
      </c>
      <c r="DK14" s="25"/>
      <c r="DL14" s="31">
        <f>+DK14*$DL$3</f>
        <v>0</v>
      </c>
      <c r="DM14" s="220">
        <f>+'Costo Prod'!$BQ$57</f>
        <v>0</v>
      </c>
      <c r="DN14" s="30">
        <f t="shared" si="25"/>
        <v>0</v>
      </c>
      <c r="DO14" s="267" t="e">
        <f t="shared" ref="DO14:DO15" si="109">+(DN14-DI14)/DN14</f>
        <v>#DIV/0!</v>
      </c>
      <c r="DP14" s="101"/>
      <c r="DQ14" s="20"/>
      <c r="DR14" s="20"/>
      <c r="DS14" s="20"/>
      <c r="DT14" s="212"/>
      <c r="DU14" s="204">
        <f t="shared" si="66"/>
        <v>0</v>
      </c>
      <c r="DV14" s="32">
        <f t="shared" si="67"/>
        <v>0</v>
      </c>
      <c r="DW14" s="220">
        <f>+'Costo Prod'!$BZ$57</f>
        <v>0</v>
      </c>
      <c r="DX14" s="34">
        <f t="shared" si="26"/>
        <v>0</v>
      </c>
      <c r="DY14" s="35" t="e">
        <f t="shared" si="27"/>
        <v>#DIV/0!</v>
      </c>
      <c r="DZ14" s="25"/>
      <c r="EA14" s="31">
        <f>+DZ14*$EA$3</f>
        <v>0</v>
      </c>
      <c r="EB14" s="220">
        <f>+'Costo Prod'!$BZ$57</f>
        <v>0</v>
      </c>
      <c r="EC14" s="30">
        <f t="shared" si="28"/>
        <v>0</v>
      </c>
      <c r="ED14" s="267" t="e">
        <f t="shared" ref="ED14:ED15" si="110">+(EC14-DX14)/EC14</f>
        <v>#DIV/0!</v>
      </c>
      <c r="EE14" s="101"/>
      <c r="EF14" s="20"/>
      <c r="EG14" s="20"/>
      <c r="EH14" s="20"/>
      <c r="EI14" s="212"/>
      <c r="EJ14" s="204">
        <f t="shared" si="68"/>
        <v>0</v>
      </c>
      <c r="EK14" s="32">
        <f t="shared" si="69"/>
        <v>0</v>
      </c>
      <c r="EL14" s="220">
        <f>+'Costo Prod'!$CI$57</f>
        <v>0</v>
      </c>
      <c r="EM14" s="34">
        <f t="shared" si="29"/>
        <v>0</v>
      </c>
      <c r="EN14" s="35" t="e">
        <f t="shared" si="30"/>
        <v>#DIV/0!</v>
      </c>
      <c r="EO14" s="25"/>
      <c r="EP14" s="31">
        <f>+EO14*$EP$3</f>
        <v>0</v>
      </c>
      <c r="EQ14" s="220">
        <f>+'Costo Prod'!$CI$57</f>
        <v>0</v>
      </c>
      <c r="ER14" s="30">
        <f t="shared" si="31"/>
        <v>0</v>
      </c>
      <c r="ES14" s="267" t="e">
        <f t="shared" ref="ES14:ES15" si="111">+(ER14-EM14)/ER14</f>
        <v>#DIV/0!</v>
      </c>
      <c r="ET14" s="101"/>
      <c r="EU14" s="20"/>
      <c r="EV14" s="20"/>
      <c r="EW14" s="20"/>
      <c r="EX14" s="212"/>
      <c r="EY14" s="204">
        <f t="shared" si="70"/>
        <v>0</v>
      </c>
      <c r="EZ14" s="32">
        <f t="shared" si="71"/>
        <v>0</v>
      </c>
      <c r="FA14" s="220">
        <f>+'Costo Prod'!$CR$57</f>
        <v>0</v>
      </c>
      <c r="FB14" s="34">
        <f t="shared" si="32"/>
        <v>0</v>
      </c>
      <c r="FC14" s="35" t="e">
        <f t="shared" si="33"/>
        <v>#DIV/0!</v>
      </c>
      <c r="FD14" s="25"/>
      <c r="FE14" s="31">
        <f>+FD14*$FE$3</f>
        <v>0</v>
      </c>
      <c r="FF14" s="220">
        <f>+'Costo Prod'!$CR$57</f>
        <v>0</v>
      </c>
      <c r="FG14" s="30">
        <f t="shared" si="34"/>
        <v>0</v>
      </c>
      <c r="FH14" s="267" t="e">
        <f t="shared" ref="FH14:FH15" si="112">+(FG14-FB14)/FG14</f>
        <v>#DIV/0!</v>
      </c>
      <c r="FI14" s="101"/>
      <c r="FJ14" s="20"/>
      <c r="FK14" s="20"/>
      <c r="FL14" s="20"/>
      <c r="FM14" s="212"/>
      <c r="FN14" s="204">
        <f t="shared" si="72"/>
        <v>0</v>
      </c>
      <c r="FO14" s="32">
        <f t="shared" si="73"/>
        <v>0</v>
      </c>
      <c r="FP14" s="220">
        <f>+'Costo Prod'!$DA$57</f>
        <v>0</v>
      </c>
      <c r="FQ14" s="34">
        <f t="shared" si="35"/>
        <v>0</v>
      </c>
      <c r="FR14" s="35" t="e">
        <f t="shared" si="36"/>
        <v>#DIV/0!</v>
      </c>
      <c r="FS14" s="25"/>
      <c r="FT14" s="31">
        <f>+FS14*$FT$3</f>
        <v>0</v>
      </c>
      <c r="FU14" s="220">
        <f>+'Costo Prod'!$DA$57</f>
        <v>0</v>
      </c>
      <c r="FV14" s="30">
        <f t="shared" si="37"/>
        <v>0</v>
      </c>
      <c r="FW14" s="267" t="e">
        <f t="shared" ref="FW14:FW15" si="113">+(FV14-FQ14)/FV14</f>
        <v>#DIV/0!</v>
      </c>
      <c r="FX14" s="101"/>
    </row>
    <row r="15" spans="1:180" x14ac:dyDescent="0.25">
      <c r="A15" s="20"/>
      <c r="B15" s="20"/>
      <c r="C15" s="20"/>
      <c r="D15" s="212"/>
      <c r="E15" s="204">
        <f t="shared" si="101"/>
        <v>0</v>
      </c>
      <c r="F15" s="33">
        <f t="shared" si="0"/>
        <v>0</v>
      </c>
      <c r="G15" s="220">
        <f>+'Costo Prod'!$F$62</f>
        <v>0</v>
      </c>
      <c r="H15" s="34">
        <f t="shared" si="1"/>
        <v>0</v>
      </c>
      <c r="I15" s="35" t="e">
        <f t="shared" si="2"/>
        <v>#DIV/0!</v>
      </c>
      <c r="J15" s="25"/>
      <c r="K15" s="31">
        <f t="shared" si="87"/>
        <v>0</v>
      </c>
      <c r="L15" s="220">
        <f>+'Costo Prod'!$F$62</f>
        <v>0</v>
      </c>
      <c r="M15" s="30">
        <f t="shared" si="4"/>
        <v>0</v>
      </c>
      <c r="N15" s="267" t="e">
        <f t="shared" si="102"/>
        <v>#DIV/0!</v>
      </c>
      <c r="O15" s="101"/>
      <c r="P15" s="20"/>
      <c r="Q15" s="20"/>
      <c r="R15" s="20"/>
      <c r="S15" s="212"/>
      <c r="T15" s="204">
        <f t="shared" si="52"/>
        <v>0</v>
      </c>
      <c r="U15" s="32">
        <f t="shared" si="53"/>
        <v>0</v>
      </c>
      <c r="V15" s="220">
        <f>+'Costo Prod'!$O$62</f>
        <v>0</v>
      </c>
      <c r="W15" s="34">
        <f t="shared" si="5"/>
        <v>0</v>
      </c>
      <c r="X15" s="35" t="e">
        <f t="shared" si="6"/>
        <v>#DIV/0!</v>
      </c>
      <c r="Y15" s="25"/>
      <c r="Z15" s="31">
        <f>+Y15*$Z$3</f>
        <v>0</v>
      </c>
      <c r="AA15" s="220">
        <f>+'Costo Prod'!$O$62</f>
        <v>0</v>
      </c>
      <c r="AB15" s="30">
        <f t="shared" si="7"/>
        <v>0</v>
      </c>
      <c r="AC15" s="267" t="e">
        <f t="shared" si="103"/>
        <v>#DIV/0!</v>
      </c>
      <c r="AD15" s="101"/>
      <c r="AE15" s="20"/>
      <c r="AF15" s="20"/>
      <c r="AG15" s="20"/>
      <c r="AH15" s="212"/>
      <c r="AI15" s="204">
        <f t="shared" si="54"/>
        <v>0</v>
      </c>
      <c r="AJ15" s="32">
        <f t="shared" si="55"/>
        <v>0</v>
      </c>
      <c r="AK15" s="220">
        <f>+'Costo Prod'!$X$62</f>
        <v>0</v>
      </c>
      <c r="AL15" s="34">
        <f t="shared" si="8"/>
        <v>0</v>
      </c>
      <c r="AM15" s="35" t="e">
        <f t="shared" si="9"/>
        <v>#DIV/0!</v>
      </c>
      <c r="AN15" s="25"/>
      <c r="AO15" s="31">
        <f>+AN15*$AO$3</f>
        <v>0</v>
      </c>
      <c r="AP15" s="220">
        <f>+'Costo Prod'!$X$62</f>
        <v>0</v>
      </c>
      <c r="AQ15" s="30">
        <f t="shared" si="10"/>
        <v>0</v>
      </c>
      <c r="AR15" s="267" t="e">
        <f t="shared" si="104"/>
        <v>#DIV/0!</v>
      </c>
      <c r="AS15" s="101"/>
      <c r="AT15" s="20"/>
      <c r="AU15" s="20"/>
      <c r="AV15" s="20"/>
      <c r="AW15" s="212"/>
      <c r="AX15" s="204">
        <f t="shared" si="56"/>
        <v>0</v>
      </c>
      <c r="AY15" s="32">
        <f t="shared" si="57"/>
        <v>0</v>
      </c>
      <c r="AZ15" s="220">
        <f>+'Costo Prod'!$AG$62</f>
        <v>0</v>
      </c>
      <c r="BA15" s="34">
        <f t="shared" si="11"/>
        <v>0</v>
      </c>
      <c r="BB15" s="35" t="e">
        <f t="shared" si="12"/>
        <v>#DIV/0!</v>
      </c>
      <c r="BC15" s="25"/>
      <c r="BD15" s="31">
        <f>+BC15*$BD$3</f>
        <v>0</v>
      </c>
      <c r="BE15" s="220">
        <f>+'Costo Prod'!$AG$62</f>
        <v>0</v>
      </c>
      <c r="BF15" s="30">
        <f t="shared" si="13"/>
        <v>0</v>
      </c>
      <c r="BG15" s="267" t="e">
        <f t="shared" si="105"/>
        <v>#DIV/0!</v>
      </c>
      <c r="BH15" s="101"/>
      <c r="BI15" s="20"/>
      <c r="BJ15" s="20"/>
      <c r="BK15" s="20"/>
      <c r="BL15" s="212"/>
      <c r="BM15" s="204">
        <f t="shared" si="58"/>
        <v>0</v>
      </c>
      <c r="BN15" s="32">
        <f t="shared" si="59"/>
        <v>0</v>
      </c>
      <c r="BO15" s="220">
        <f>+'Costo Prod'!$AP$62</f>
        <v>0</v>
      </c>
      <c r="BP15" s="34">
        <f t="shared" si="14"/>
        <v>0</v>
      </c>
      <c r="BQ15" s="35" t="e">
        <f t="shared" si="15"/>
        <v>#DIV/0!</v>
      </c>
      <c r="BR15" s="25"/>
      <c r="BS15" s="31">
        <f>+BR15*$BS$3</f>
        <v>0</v>
      </c>
      <c r="BT15" s="220">
        <f>+'Costo Prod'!$AP$62</f>
        <v>0</v>
      </c>
      <c r="BU15" s="30">
        <f t="shared" si="16"/>
        <v>0</v>
      </c>
      <c r="BV15" s="267" t="e">
        <f t="shared" si="106"/>
        <v>#DIV/0!</v>
      </c>
      <c r="BW15" s="101"/>
      <c r="BX15" s="20"/>
      <c r="BY15" s="20"/>
      <c r="BZ15" s="20"/>
      <c r="CA15" s="212"/>
      <c r="CB15" s="204">
        <f t="shared" si="60"/>
        <v>0</v>
      </c>
      <c r="CC15" s="32">
        <f t="shared" si="61"/>
        <v>0</v>
      </c>
      <c r="CD15" s="220">
        <f>+'Costo Prod'!$AY$62</f>
        <v>0</v>
      </c>
      <c r="CE15" s="34">
        <f t="shared" si="17"/>
        <v>0</v>
      </c>
      <c r="CF15" s="35" t="e">
        <f t="shared" si="18"/>
        <v>#DIV/0!</v>
      </c>
      <c r="CG15" s="25"/>
      <c r="CH15" s="31">
        <f>+CG15*$CH$3</f>
        <v>0</v>
      </c>
      <c r="CI15" s="220">
        <f>+'Costo Prod'!$AY$62</f>
        <v>0</v>
      </c>
      <c r="CJ15" s="30">
        <f t="shared" si="19"/>
        <v>0</v>
      </c>
      <c r="CK15" s="267" t="e">
        <f t="shared" si="107"/>
        <v>#DIV/0!</v>
      </c>
      <c r="CL15" s="101"/>
      <c r="CM15" s="20"/>
      <c r="CN15" s="20"/>
      <c r="CO15" s="20"/>
      <c r="CP15" s="212"/>
      <c r="CQ15" s="204">
        <f t="shared" si="62"/>
        <v>0</v>
      </c>
      <c r="CR15" s="32">
        <f t="shared" si="63"/>
        <v>0</v>
      </c>
      <c r="CS15" s="220">
        <f>+'Costo Prod'!$BH$62</f>
        <v>0</v>
      </c>
      <c r="CT15" s="34">
        <f t="shared" si="20"/>
        <v>0</v>
      </c>
      <c r="CU15" s="35" t="e">
        <f t="shared" si="21"/>
        <v>#DIV/0!</v>
      </c>
      <c r="CV15" s="25"/>
      <c r="CW15" s="31">
        <f>+CV15*$CW$3</f>
        <v>0</v>
      </c>
      <c r="CX15" s="220">
        <f>+'Costo Prod'!$BH$62</f>
        <v>0</v>
      </c>
      <c r="CY15" s="30">
        <f t="shared" si="22"/>
        <v>0</v>
      </c>
      <c r="CZ15" s="267" t="e">
        <f t="shared" si="108"/>
        <v>#DIV/0!</v>
      </c>
      <c r="DA15" s="101"/>
      <c r="DB15" s="20"/>
      <c r="DC15" s="20"/>
      <c r="DD15" s="20"/>
      <c r="DE15" s="212"/>
      <c r="DF15" s="204">
        <f t="shared" si="64"/>
        <v>0</v>
      </c>
      <c r="DG15" s="32">
        <f t="shared" si="65"/>
        <v>0</v>
      </c>
      <c r="DH15" s="220">
        <f>+'Costo Prod'!$BQ$62</f>
        <v>0</v>
      </c>
      <c r="DI15" s="34">
        <f t="shared" si="23"/>
        <v>0</v>
      </c>
      <c r="DJ15" s="35" t="e">
        <f t="shared" si="24"/>
        <v>#DIV/0!</v>
      </c>
      <c r="DK15" s="25"/>
      <c r="DL15" s="31">
        <f>+DK15*$DL$3</f>
        <v>0</v>
      </c>
      <c r="DM15" s="220">
        <f>+'Costo Prod'!$BQ$62</f>
        <v>0</v>
      </c>
      <c r="DN15" s="30">
        <f t="shared" si="25"/>
        <v>0</v>
      </c>
      <c r="DO15" s="267" t="e">
        <f t="shared" si="109"/>
        <v>#DIV/0!</v>
      </c>
      <c r="DP15" s="101"/>
      <c r="DQ15" s="20"/>
      <c r="DR15" s="20"/>
      <c r="DS15" s="20"/>
      <c r="DT15" s="212"/>
      <c r="DU15" s="204">
        <f t="shared" si="66"/>
        <v>0</v>
      </c>
      <c r="DV15" s="32">
        <f t="shared" si="67"/>
        <v>0</v>
      </c>
      <c r="DW15" s="220">
        <f>+'Costo Prod'!$BZ$62</f>
        <v>0</v>
      </c>
      <c r="DX15" s="34">
        <f t="shared" si="26"/>
        <v>0</v>
      </c>
      <c r="DY15" s="35" t="e">
        <f t="shared" si="27"/>
        <v>#DIV/0!</v>
      </c>
      <c r="DZ15" s="25"/>
      <c r="EA15" s="31">
        <f>+DZ15*$EA$3</f>
        <v>0</v>
      </c>
      <c r="EB15" s="220">
        <f>+'Costo Prod'!$BZ$62</f>
        <v>0</v>
      </c>
      <c r="EC15" s="30">
        <f t="shared" si="28"/>
        <v>0</v>
      </c>
      <c r="ED15" s="267" t="e">
        <f t="shared" si="110"/>
        <v>#DIV/0!</v>
      </c>
      <c r="EE15" s="101"/>
      <c r="EF15" s="20"/>
      <c r="EG15" s="20"/>
      <c r="EH15" s="20"/>
      <c r="EI15" s="212"/>
      <c r="EJ15" s="204">
        <f t="shared" si="68"/>
        <v>0</v>
      </c>
      <c r="EK15" s="32">
        <f t="shared" si="69"/>
        <v>0</v>
      </c>
      <c r="EL15" s="220">
        <f>+'Costo Prod'!$CI$62</f>
        <v>0</v>
      </c>
      <c r="EM15" s="34">
        <f t="shared" si="29"/>
        <v>0</v>
      </c>
      <c r="EN15" s="35" t="e">
        <f t="shared" si="30"/>
        <v>#DIV/0!</v>
      </c>
      <c r="EO15" s="25"/>
      <c r="EP15" s="31">
        <f>+EO15*$EP$3</f>
        <v>0</v>
      </c>
      <c r="EQ15" s="220">
        <f>+'Costo Prod'!$CI$62</f>
        <v>0</v>
      </c>
      <c r="ER15" s="30">
        <f t="shared" si="31"/>
        <v>0</v>
      </c>
      <c r="ES15" s="267" t="e">
        <f t="shared" si="111"/>
        <v>#DIV/0!</v>
      </c>
      <c r="ET15" s="101"/>
      <c r="EU15" s="20"/>
      <c r="EV15" s="20"/>
      <c r="EW15" s="20"/>
      <c r="EX15" s="212"/>
      <c r="EY15" s="204">
        <f t="shared" si="70"/>
        <v>0</v>
      </c>
      <c r="EZ15" s="32">
        <f t="shared" si="71"/>
        <v>0</v>
      </c>
      <c r="FA15" s="220">
        <f>+'Costo Prod'!$CR$62</f>
        <v>0</v>
      </c>
      <c r="FB15" s="34">
        <f t="shared" si="32"/>
        <v>0</v>
      </c>
      <c r="FC15" s="35" t="e">
        <f t="shared" si="33"/>
        <v>#DIV/0!</v>
      </c>
      <c r="FD15" s="25"/>
      <c r="FE15" s="31">
        <f>+FD15*$FE$3</f>
        <v>0</v>
      </c>
      <c r="FF15" s="220">
        <f>+'Costo Prod'!$CR$62</f>
        <v>0</v>
      </c>
      <c r="FG15" s="30">
        <f t="shared" si="34"/>
        <v>0</v>
      </c>
      <c r="FH15" s="267" t="e">
        <f t="shared" si="112"/>
        <v>#DIV/0!</v>
      </c>
      <c r="FI15" s="101"/>
      <c r="FJ15" s="20"/>
      <c r="FK15" s="20"/>
      <c r="FL15" s="20"/>
      <c r="FM15" s="212"/>
      <c r="FN15" s="204">
        <f t="shared" si="72"/>
        <v>0</v>
      </c>
      <c r="FO15" s="32">
        <f t="shared" si="73"/>
        <v>0</v>
      </c>
      <c r="FP15" s="220">
        <f>+'Costo Prod'!$DA$62</f>
        <v>0</v>
      </c>
      <c r="FQ15" s="34">
        <f t="shared" si="35"/>
        <v>0</v>
      </c>
      <c r="FR15" s="35" t="e">
        <f t="shared" si="36"/>
        <v>#DIV/0!</v>
      </c>
      <c r="FS15" s="25"/>
      <c r="FT15" s="31">
        <f>+FS15*$FT$3</f>
        <v>0</v>
      </c>
      <c r="FU15" s="220">
        <f>+'Costo Prod'!$DA$62</f>
        <v>0</v>
      </c>
      <c r="FV15" s="30">
        <f t="shared" si="37"/>
        <v>0</v>
      </c>
      <c r="FW15" s="267" t="e">
        <f t="shared" si="113"/>
        <v>#DIV/0!</v>
      </c>
      <c r="FX15" s="101"/>
    </row>
    <row r="16" spans="1:180" x14ac:dyDescent="0.25">
      <c r="A16" s="26"/>
      <c r="B16" s="26"/>
      <c r="C16" s="26"/>
      <c r="D16" s="211"/>
      <c r="E16" s="204">
        <f>+J16/(1-$J$3)</f>
        <v>0</v>
      </c>
      <c r="F16" s="32">
        <f t="shared" si="0"/>
        <v>0</v>
      </c>
      <c r="G16" s="219">
        <f>+'Costo Prod'!$F$67</f>
        <v>0</v>
      </c>
      <c r="H16" s="34">
        <f t="shared" si="1"/>
        <v>0</v>
      </c>
      <c r="I16" s="35" t="e">
        <f t="shared" si="2"/>
        <v>#DIV/0!</v>
      </c>
      <c r="J16" s="40"/>
      <c r="K16" s="29">
        <f t="shared" si="87"/>
        <v>0</v>
      </c>
      <c r="L16" s="219">
        <f>+'Costo Prod'!$F$67</f>
        <v>0</v>
      </c>
      <c r="M16" s="30">
        <f t="shared" si="4"/>
        <v>0</v>
      </c>
      <c r="N16" s="267" t="e">
        <f>+(M16-H16)/M16</f>
        <v>#DIV/0!</v>
      </c>
      <c r="O16" s="101"/>
      <c r="P16" s="26"/>
      <c r="Q16" s="26"/>
      <c r="R16" s="26"/>
      <c r="S16" s="211"/>
      <c r="T16" s="204">
        <f t="shared" si="52"/>
        <v>0</v>
      </c>
      <c r="U16" s="32">
        <f t="shared" si="53"/>
        <v>0</v>
      </c>
      <c r="V16" s="219">
        <f>+'Costo Prod'!$O$67</f>
        <v>0</v>
      </c>
      <c r="W16" s="34">
        <f t="shared" si="5"/>
        <v>0</v>
      </c>
      <c r="X16" s="35" t="e">
        <f t="shared" si="6"/>
        <v>#DIV/0!</v>
      </c>
      <c r="Y16" s="40"/>
      <c r="Z16" s="29">
        <f>+Y16*$Z$3</f>
        <v>0</v>
      </c>
      <c r="AA16" s="219">
        <f>+'Costo Prod'!$O$67</f>
        <v>0</v>
      </c>
      <c r="AB16" s="30">
        <f t="shared" si="7"/>
        <v>0</v>
      </c>
      <c r="AC16" s="267" t="e">
        <f>+(AB16-W16)/AB16</f>
        <v>#DIV/0!</v>
      </c>
      <c r="AD16" s="101"/>
      <c r="AE16" s="26"/>
      <c r="AF16" s="26"/>
      <c r="AG16" s="26"/>
      <c r="AH16" s="211"/>
      <c r="AI16" s="204">
        <f t="shared" si="54"/>
        <v>0</v>
      </c>
      <c r="AJ16" s="32">
        <f t="shared" si="55"/>
        <v>0</v>
      </c>
      <c r="AK16" s="219">
        <f>+'Costo Prod'!$X$67</f>
        <v>0</v>
      </c>
      <c r="AL16" s="34">
        <f t="shared" si="8"/>
        <v>0</v>
      </c>
      <c r="AM16" s="35" t="e">
        <f t="shared" si="9"/>
        <v>#DIV/0!</v>
      </c>
      <c r="AN16" s="40"/>
      <c r="AO16" s="29">
        <f>+AN16*$AO$3</f>
        <v>0</v>
      </c>
      <c r="AP16" s="219">
        <f>+'Costo Prod'!$X$67</f>
        <v>0</v>
      </c>
      <c r="AQ16" s="30">
        <f t="shared" si="10"/>
        <v>0</v>
      </c>
      <c r="AR16" s="267" t="e">
        <f>+(AQ16-AL16)/AQ16</f>
        <v>#DIV/0!</v>
      </c>
      <c r="AS16" s="101"/>
      <c r="AT16" s="26"/>
      <c r="AU16" s="26"/>
      <c r="AV16" s="26"/>
      <c r="AW16" s="211"/>
      <c r="AX16" s="204">
        <f t="shared" si="56"/>
        <v>0</v>
      </c>
      <c r="AY16" s="32">
        <f t="shared" si="57"/>
        <v>0</v>
      </c>
      <c r="AZ16" s="219">
        <f>+'Costo Prod'!$AG$67</f>
        <v>0</v>
      </c>
      <c r="BA16" s="34">
        <f t="shared" si="11"/>
        <v>0</v>
      </c>
      <c r="BB16" s="35" t="e">
        <f t="shared" si="12"/>
        <v>#DIV/0!</v>
      </c>
      <c r="BC16" s="40"/>
      <c r="BD16" s="29">
        <f>+BC16*$BD$3</f>
        <v>0</v>
      </c>
      <c r="BE16" s="219">
        <f>+'Costo Prod'!$AG$67</f>
        <v>0</v>
      </c>
      <c r="BF16" s="30">
        <f t="shared" si="13"/>
        <v>0</v>
      </c>
      <c r="BG16" s="267" t="e">
        <f>+(BF16-BA16)/BF16</f>
        <v>#DIV/0!</v>
      </c>
      <c r="BH16" s="101"/>
      <c r="BI16" s="26"/>
      <c r="BJ16" s="26"/>
      <c r="BK16" s="26"/>
      <c r="BL16" s="211"/>
      <c r="BM16" s="204">
        <f t="shared" si="58"/>
        <v>0</v>
      </c>
      <c r="BN16" s="32">
        <f t="shared" si="59"/>
        <v>0</v>
      </c>
      <c r="BO16" s="219">
        <f>+'Costo Prod'!$AP$67</f>
        <v>0</v>
      </c>
      <c r="BP16" s="34">
        <f t="shared" si="14"/>
        <v>0</v>
      </c>
      <c r="BQ16" s="35" t="e">
        <f t="shared" si="15"/>
        <v>#DIV/0!</v>
      </c>
      <c r="BR16" s="40"/>
      <c r="BS16" s="29">
        <f>+BR16*$BS$3</f>
        <v>0</v>
      </c>
      <c r="BT16" s="219">
        <f>+'Costo Prod'!$AP$67</f>
        <v>0</v>
      </c>
      <c r="BU16" s="30">
        <f t="shared" si="16"/>
        <v>0</v>
      </c>
      <c r="BV16" s="267" t="e">
        <f>+(BU16-BP16)/BU16</f>
        <v>#DIV/0!</v>
      </c>
      <c r="BW16" s="101"/>
      <c r="BX16" s="26"/>
      <c r="BY16" s="26"/>
      <c r="BZ16" s="26"/>
      <c r="CA16" s="211"/>
      <c r="CB16" s="204">
        <f t="shared" si="60"/>
        <v>0</v>
      </c>
      <c r="CC16" s="32">
        <f t="shared" si="61"/>
        <v>0</v>
      </c>
      <c r="CD16" s="219">
        <f>+'Costo Prod'!$AY$67</f>
        <v>0</v>
      </c>
      <c r="CE16" s="34">
        <f t="shared" si="17"/>
        <v>0</v>
      </c>
      <c r="CF16" s="35" t="e">
        <f t="shared" si="18"/>
        <v>#DIV/0!</v>
      </c>
      <c r="CG16" s="40"/>
      <c r="CH16" s="29">
        <f>+CG16*$CH$3</f>
        <v>0</v>
      </c>
      <c r="CI16" s="219">
        <f>+'Costo Prod'!$AY$67</f>
        <v>0</v>
      </c>
      <c r="CJ16" s="30">
        <f t="shared" si="19"/>
        <v>0</v>
      </c>
      <c r="CK16" s="267" t="e">
        <f>+(CJ16-CE16)/CJ16</f>
        <v>#DIV/0!</v>
      </c>
      <c r="CL16" s="101"/>
      <c r="CM16" s="26"/>
      <c r="CN16" s="26"/>
      <c r="CO16" s="26"/>
      <c r="CP16" s="211"/>
      <c r="CQ16" s="204">
        <f t="shared" si="62"/>
        <v>0</v>
      </c>
      <c r="CR16" s="32">
        <f t="shared" si="63"/>
        <v>0</v>
      </c>
      <c r="CS16" s="219">
        <f>+'Costo Prod'!$BH$67</f>
        <v>0</v>
      </c>
      <c r="CT16" s="34">
        <f t="shared" si="20"/>
        <v>0</v>
      </c>
      <c r="CU16" s="35" t="e">
        <f t="shared" si="21"/>
        <v>#DIV/0!</v>
      </c>
      <c r="CV16" s="40"/>
      <c r="CW16" s="29">
        <f>+CV16*$CW$3</f>
        <v>0</v>
      </c>
      <c r="CX16" s="219">
        <f>+'Costo Prod'!$BH$67</f>
        <v>0</v>
      </c>
      <c r="CY16" s="30">
        <f t="shared" si="22"/>
        <v>0</v>
      </c>
      <c r="CZ16" s="267" t="e">
        <f>+(CY16-CT16)/CY16</f>
        <v>#DIV/0!</v>
      </c>
      <c r="DA16" s="101"/>
      <c r="DB16" s="26"/>
      <c r="DC16" s="26"/>
      <c r="DD16" s="26"/>
      <c r="DE16" s="211"/>
      <c r="DF16" s="204">
        <f t="shared" si="64"/>
        <v>0</v>
      </c>
      <c r="DG16" s="32">
        <f t="shared" si="65"/>
        <v>0</v>
      </c>
      <c r="DH16" s="219">
        <f>+'Costo Prod'!$BQ$67</f>
        <v>0</v>
      </c>
      <c r="DI16" s="34">
        <f t="shared" si="23"/>
        <v>0</v>
      </c>
      <c r="DJ16" s="35" t="e">
        <f t="shared" si="24"/>
        <v>#DIV/0!</v>
      </c>
      <c r="DK16" s="40"/>
      <c r="DL16" s="29">
        <f>+DK16*$DL$3</f>
        <v>0</v>
      </c>
      <c r="DM16" s="219">
        <f>+'Costo Prod'!$BQ$67</f>
        <v>0</v>
      </c>
      <c r="DN16" s="30">
        <f t="shared" si="25"/>
        <v>0</v>
      </c>
      <c r="DO16" s="267" t="e">
        <f>+(DN16-DI16)/DN16</f>
        <v>#DIV/0!</v>
      </c>
      <c r="DP16" s="101"/>
      <c r="DQ16" s="26"/>
      <c r="DR16" s="26"/>
      <c r="DS16" s="26"/>
      <c r="DT16" s="211"/>
      <c r="DU16" s="204">
        <f t="shared" si="66"/>
        <v>0</v>
      </c>
      <c r="DV16" s="32">
        <f t="shared" si="67"/>
        <v>0</v>
      </c>
      <c r="DW16" s="219">
        <f>+'Costo Prod'!$BZ$67</f>
        <v>0</v>
      </c>
      <c r="DX16" s="34">
        <f t="shared" si="26"/>
        <v>0</v>
      </c>
      <c r="DY16" s="35" t="e">
        <f t="shared" si="27"/>
        <v>#DIV/0!</v>
      </c>
      <c r="DZ16" s="40"/>
      <c r="EA16" s="29">
        <f>+DZ16*$EA$3</f>
        <v>0</v>
      </c>
      <c r="EB16" s="219">
        <f>+'Costo Prod'!$BZ$67</f>
        <v>0</v>
      </c>
      <c r="EC16" s="30">
        <f t="shared" si="28"/>
        <v>0</v>
      </c>
      <c r="ED16" s="267" t="e">
        <f>+(EC16-DX16)/EC16</f>
        <v>#DIV/0!</v>
      </c>
      <c r="EE16" s="101"/>
      <c r="EF16" s="26"/>
      <c r="EG16" s="26"/>
      <c r="EH16" s="26"/>
      <c r="EI16" s="211"/>
      <c r="EJ16" s="204">
        <f t="shared" si="68"/>
        <v>0</v>
      </c>
      <c r="EK16" s="32">
        <f t="shared" si="69"/>
        <v>0</v>
      </c>
      <c r="EL16" s="219">
        <f>+'Costo Prod'!$CI$67</f>
        <v>0</v>
      </c>
      <c r="EM16" s="34">
        <f t="shared" si="29"/>
        <v>0</v>
      </c>
      <c r="EN16" s="35" t="e">
        <f t="shared" si="30"/>
        <v>#DIV/0!</v>
      </c>
      <c r="EO16" s="40"/>
      <c r="EP16" s="29">
        <f>+EO16*$EP$3</f>
        <v>0</v>
      </c>
      <c r="EQ16" s="219">
        <f>+'Costo Prod'!$CI$67</f>
        <v>0</v>
      </c>
      <c r="ER16" s="30">
        <f t="shared" si="31"/>
        <v>0</v>
      </c>
      <c r="ES16" s="267" t="e">
        <f>+(ER16-EM16)/ER16</f>
        <v>#DIV/0!</v>
      </c>
      <c r="ET16" s="101"/>
      <c r="EU16" s="26"/>
      <c r="EV16" s="26"/>
      <c r="EW16" s="26"/>
      <c r="EX16" s="211"/>
      <c r="EY16" s="204">
        <f t="shared" si="70"/>
        <v>0</v>
      </c>
      <c r="EZ16" s="32">
        <f t="shared" si="71"/>
        <v>0</v>
      </c>
      <c r="FA16" s="219">
        <f>+'Costo Prod'!$CR$67</f>
        <v>0</v>
      </c>
      <c r="FB16" s="34">
        <f t="shared" si="32"/>
        <v>0</v>
      </c>
      <c r="FC16" s="35" t="e">
        <f t="shared" si="33"/>
        <v>#DIV/0!</v>
      </c>
      <c r="FD16" s="40"/>
      <c r="FE16" s="29">
        <f>+FD16*$FE$3</f>
        <v>0</v>
      </c>
      <c r="FF16" s="219">
        <f>+'Costo Prod'!$CR$67</f>
        <v>0</v>
      </c>
      <c r="FG16" s="30">
        <f t="shared" si="34"/>
        <v>0</v>
      </c>
      <c r="FH16" s="267" t="e">
        <f>+(FG16-FB16)/FG16</f>
        <v>#DIV/0!</v>
      </c>
      <c r="FI16" s="101"/>
      <c r="FJ16" s="26"/>
      <c r="FK16" s="26"/>
      <c r="FL16" s="26"/>
      <c r="FM16" s="211"/>
      <c r="FN16" s="204">
        <f t="shared" si="72"/>
        <v>0</v>
      </c>
      <c r="FO16" s="32">
        <f t="shared" si="73"/>
        <v>0</v>
      </c>
      <c r="FP16" s="219">
        <f>+'Costo Prod'!$DA$67</f>
        <v>0</v>
      </c>
      <c r="FQ16" s="34">
        <f t="shared" si="35"/>
        <v>0</v>
      </c>
      <c r="FR16" s="35" t="e">
        <f t="shared" si="36"/>
        <v>#DIV/0!</v>
      </c>
      <c r="FS16" s="40"/>
      <c r="FT16" s="29">
        <f>+FS16*$FT$3</f>
        <v>0</v>
      </c>
      <c r="FU16" s="219">
        <f>+'Costo Prod'!$DA$67</f>
        <v>0</v>
      </c>
      <c r="FV16" s="30">
        <f t="shared" si="37"/>
        <v>0</v>
      </c>
      <c r="FW16" s="267" t="e">
        <f>+(FV16-FQ16)/FV16</f>
        <v>#DIV/0!</v>
      </c>
      <c r="FX16" s="101"/>
    </row>
    <row r="17" spans="1:180" x14ac:dyDescent="0.25">
      <c r="A17" s="20"/>
      <c r="B17" s="20"/>
      <c r="C17" s="20"/>
      <c r="D17" s="212"/>
      <c r="E17" s="204">
        <f t="shared" ref="E17:E18" si="114">+J17/(1-$J$3)</f>
        <v>0</v>
      </c>
      <c r="F17" s="33">
        <f t="shared" si="0"/>
        <v>0</v>
      </c>
      <c r="G17" s="220">
        <f>+'Costo Prod'!$F$72</f>
        <v>0</v>
      </c>
      <c r="H17" s="34">
        <f t="shared" si="1"/>
        <v>0</v>
      </c>
      <c r="I17" s="35" t="e">
        <f t="shared" si="2"/>
        <v>#DIV/0!</v>
      </c>
      <c r="J17" s="25"/>
      <c r="K17" s="31">
        <f t="shared" si="87"/>
        <v>0</v>
      </c>
      <c r="L17" s="220">
        <f>+'Costo Prod'!$F$72</f>
        <v>0</v>
      </c>
      <c r="M17" s="30">
        <f t="shared" si="4"/>
        <v>0</v>
      </c>
      <c r="N17" s="267" t="e">
        <f t="shared" ref="N17:N18" si="115">+(M17-H17)/M17</f>
        <v>#DIV/0!</v>
      </c>
      <c r="O17" s="101"/>
      <c r="P17" s="20"/>
      <c r="Q17" s="20"/>
      <c r="R17" s="20"/>
      <c r="S17" s="212"/>
      <c r="T17" s="204">
        <f t="shared" si="52"/>
        <v>0</v>
      </c>
      <c r="U17" s="32">
        <f t="shared" si="53"/>
        <v>0</v>
      </c>
      <c r="V17" s="220">
        <f>+'Costo Prod'!$O$72</f>
        <v>0</v>
      </c>
      <c r="W17" s="34">
        <f t="shared" si="5"/>
        <v>0</v>
      </c>
      <c r="X17" s="35" t="e">
        <f t="shared" si="6"/>
        <v>#DIV/0!</v>
      </c>
      <c r="Y17" s="25"/>
      <c r="Z17" s="31">
        <f>+Y17*$Z$3</f>
        <v>0</v>
      </c>
      <c r="AA17" s="220">
        <f>+'Costo Prod'!$O$72</f>
        <v>0</v>
      </c>
      <c r="AB17" s="30">
        <f t="shared" si="7"/>
        <v>0</v>
      </c>
      <c r="AC17" s="267" t="e">
        <f t="shared" ref="AC17:AC18" si="116">+(AB17-W17)/AB17</f>
        <v>#DIV/0!</v>
      </c>
      <c r="AD17" s="101"/>
      <c r="AE17" s="20"/>
      <c r="AF17" s="20"/>
      <c r="AG17" s="20"/>
      <c r="AH17" s="212"/>
      <c r="AI17" s="204">
        <f t="shared" si="54"/>
        <v>0</v>
      </c>
      <c r="AJ17" s="32">
        <f t="shared" si="55"/>
        <v>0</v>
      </c>
      <c r="AK17" s="220">
        <f>+'Costo Prod'!$X$72</f>
        <v>0</v>
      </c>
      <c r="AL17" s="34">
        <f t="shared" si="8"/>
        <v>0</v>
      </c>
      <c r="AM17" s="35" t="e">
        <f t="shared" si="9"/>
        <v>#DIV/0!</v>
      </c>
      <c r="AN17" s="25"/>
      <c r="AO17" s="31">
        <f>+AN17*$AO$3</f>
        <v>0</v>
      </c>
      <c r="AP17" s="220">
        <f>+'Costo Prod'!$X$72</f>
        <v>0</v>
      </c>
      <c r="AQ17" s="30">
        <f t="shared" si="10"/>
        <v>0</v>
      </c>
      <c r="AR17" s="267" t="e">
        <f t="shared" ref="AR17:AR18" si="117">+(AQ17-AL17)/AQ17</f>
        <v>#DIV/0!</v>
      </c>
      <c r="AS17" s="101"/>
      <c r="AT17" s="20"/>
      <c r="AU17" s="20"/>
      <c r="AV17" s="20"/>
      <c r="AW17" s="212"/>
      <c r="AX17" s="204">
        <f t="shared" si="56"/>
        <v>0</v>
      </c>
      <c r="AY17" s="32">
        <f t="shared" si="57"/>
        <v>0</v>
      </c>
      <c r="AZ17" s="220">
        <f>+'Costo Prod'!$AG$72</f>
        <v>0</v>
      </c>
      <c r="BA17" s="34">
        <f t="shared" si="11"/>
        <v>0</v>
      </c>
      <c r="BB17" s="35" t="e">
        <f t="shared" si="12"/>
        <v>#DIV/0!</v>
      </c>
      <c r="BC17" s="25"/>
      <c r="BD17" s="31">
        <f>+BC17*$BD$3</f>
        <v>0</v>
      </c>
      <c r="BE17" s="220">
        <f>+'Costo Prod'!$AG$72</f>
        <v>0</v>
      </c>
      <c r="BF17" s="30">
        <f t="shared" si="13"/>
        <v>0</v>
      </c>
      <c r="BG17" s="267" t="e">
        <f t="shared" ref="BG17:BG18" si="118">+(BF17-BA17)/BF17</f>
        <v>#DIV/0!</v>
      </c>
      <c r="BH17" s="101"/>
      <c r="BI17" s="20"/>
      <c r="BJ17" s="20"/>
      <c r="BK17" s="20"/>
      <c r="BL17" s="212"/>
      <c r="BM17" s="204">
        <f t="shared" si="58"/>
        <v>0</v>
      </c>
      <c r="BN17" s="32">
        <f t="shared" si="59"/>
        <v>0</v>
      </c>
      <c r="BO17" s="220">
        <f>+'Costo Prod'!$AP$72</f>
        <v>0</v>
      </c>
      <c r="BP17" s="34">
        <f t="shared" si="14"/>
        <v>0</v>
      </c>
      <c r="BQ17" s="35" t="e">
        <f t="shared" si="15"/>
        <v>#DIV/0!</v>
      </c>
      <c r="BR17" s="25"/>
      <c r="BS17" s="31">
        <f>+BR17*$BS$3</f>
        <v>0</v>
      </c>
      <c r="BT17" s="220">
        <f>+'Costo Prod'!$AP$72</f>
        <v>0</v>
      </c>
      <c r="BU17" s="30">
        <f t="shared" si="16"/>
        <v>0</v>
      </c>
      <c r="BV17" s="267" t="e">
        <f t="shared" ref="BV17:BV18" si="119">+(BU17-BP17)/BU17</f>
        <v>#DIV/0!</v>
      </c>
      <c r="BW17" s="101"/>
      <c r="BX17" s="20"/>
      <c r="BY17" s="20"/>
      <c r="BZ17" s="20"/>
      <c r="CA17" s="212"/>
      <c r="CB17" s="204">
        <f t="shared" si="60"/>
        <v>0</v>
      </c>
      <c r="CC17" s="32">
        <f t="shared" si="61"/>
        <v>0</v>
      </c>
      <c r="CD17" s="220">
        <f>+'Costo Prod'!$AY$72</f>
        <v>0</v>
      </c>
      <c r="CE17" s="34">
        <f t="shared" si="17"/>
        <v>0</v>
      </c>
      <c r="CF17" s="35" t="e">
        <f t="shared" si="18"/>
        <v>#DIV/0!</v>
      </c>
      <c r="CG17" s="25"/>
      <c r="CH17" s="31">
        <f>+CG17*$CH$3</f>
        <v>0</v>
      </c>
      <c r="CI17" s="220">
        <f>+'Costo Prod'!$AY$72</f>
        <v>0</v>
      </c>
      <c r="CJ17" s="30">
        <f t="shared" si="19"/>
        <v>0</v>
      </c>
      <c r="CK17" s="267" t="e">
        <f t="shared" ref="CK17:CK18" si="120">+(CJ17-CE17)/CJ17</f>
        <v>#DIV/0!</v>
      </c>
      <c r="CL17" s="101"/>
      <c r="CM17" s="20"/>
      <c r="CN17" s="20"/>
      <c r="CO17" s="20"/>
      <c r="CP17" s="212"/>
      <c r="CQ17" s="204">
        <f t="shared" si="62"/>
        <v>0</v>
      </c>
      <c r="CR17" s="32">
        <f t="shared" si="63"/>
        <v>0</v>
      </c>
      <c r="CS17" s="220">
        <f>+'Costo Prod'!$BH$72</f>
        <v>0</v>
      </c>
      <c r="CT17" s="34">
        <f t="shared" si="20"/>
        <v>0</v>
      </c>
      <c r="CU17" s="35" t="e">
        <f t="shared" si="21"/>
        <v>#DIV/0!</v>
      </c>
      <c r="CV17" s="25"/>
      <c r="CW17" s="31">
        <f>+CV17*$CW$3</f>
        <v>0</v>
      </c>
      <c r="CX17" s="220">
        <f>+'Costo Prod'!$BH$72</f>
        <v>0</v>
      </c>
      <c r="CY17" s="30">
        <f t="shared" si="22"/>
        <v>0</v>
      </c>
      <c r="CZ17" s="267" t="e">
        <f t="shared" ref="CZ17:CZ18" si="121">+(CY17-CT17)/CY17</f>
        <v>#DIV/0!</v>
      </c>
      <c r="DA17" s="101"/>
      <c r="DB17" s="20"/>
      <c r="DC17" s="20"/>
      <c r="DD17" s="20"/>
      <c r="DE17" s="212"/>
      <c r="DF17" s="204">
        <f t="shared" si="64"/>
        <v>0</v>
      </c>
      <c r="DG17" s="32">
        <f t="shared" si="65"/>
        <v>0</v>
      </c>
      <c r="DH17" s="220">
        <f>+'Costo Prod'!$BQ$72</f>
        <v>0</v>
      </c>
      <c r="DI17" s="34">
        <f t="shared" si="23"/>
        <v>0</v>
      </c>
      <c r="DJ17" s="35" t="e">
        <f t="shared" si="24"/>
        <v>#DIV/0!</v>
      </c>
      <c r="DK17" s="25"/>
      <c r="DL17" s="31">
        <f>+DK17*$DL$3</f>
        <v>0</v>
      </c>
      <c r="DM17" s="220">
        <f>+'Costo Prod'!$BQ$72</f>
        <v>0</v>
      </c>
      <c r="DN17" s="30">
        <f t="shared" si="25"/>
        <v>0</v>
      </c>
      <c r="DO17" s="267" t="e">
        <f t="shared" ref="DO17:DO18" si="122">+(DN17-DI17)/DN17</f>
        <v>#DIV/0!</v>
      </c>
      <c r="DP17" s="101"/>
      <c r="DQ17" s="20"/>
      <c r="DR17" s="20"/>
      <c r="DS17" s="20"/>
      <c r="DT17" s="212"/>
      <c r="DU17" s="204">
        <f t="shared" si="66"/>
        <v>0</v>
      </c>
      <c r="DV17" s="32">
        <f t="shared" si="67"/>
        <v>0</v>
      </c>
      <c r="DW17" s="220">
        <f>+'Costo Prod'!$BZ$72</f>
        <v>0</v>
      </c>
      <c r="DX17" s="34">
        <f t="shared" si="26"/>
        <v>0</v>
      </c>
      <c r="DY17" s="35" t="e">
        <f t="shared" si="27"/>
        <v>#DIV/0!</v>
      </c>
      <c r="DZ17" s="25"/>
      <c r="EA17" s="31">
        <f>+DZ17*$EA$3</f>
        <v>0</v>
      </c>
      <c r="EB17" s="220">
        <f>+'Costo Prod'!$BZ$72</f>
        <v>0</v>
      </c>
      <c r="EC17" s="30">
        <f t="shared" si="28"/>
        <v>0</v>
      </c>
      <c r="ED17" s="267" t="e">
        <f t="shared" ref="ED17:ED18" si="123">+(EC17-DX17)/EC17</f>
        <v>#DIV/0!</v>
      </c>
      <c r="EE17" s="101"/>
      <c r="EF17" s="20"/>
      <c r="EG17" s="20"/>
      <c r="EH17" s="20"/>
      <c r="EI17" s="212"/>
      <c r="EJ17" s="204">
        <f t="shared" si="68"/>
        <v>0</v>
      </c>
      <c r="EK17" s="32">
        <f t="shared" si="69"/>
        <v>0</v>
      </c>
      <c r="EL17" s="220">
        <f>+'Costo Prod'!$CI$72</f>
        <v>0</v>
      </c>
      <c r="EM17" s="34">
        <f t="shared" si="29"/>
        <v>0</v>
      </c>
      <c r="EN17" s="35" t="e">
        <f t="shared" si="30"/>
        <v>#DIV/0!</v>
      </c>
      <c r="EO17" s="25"/>
      <c r="EP17" s="31">
        <f>+EO17*$EP$3</f>
        <v>0</v>
      </c>
      <c r="EQ17" s="220">
        <f>+'Costo Prod'!$CI$72</f>
        <v>0</v>
      </c>
      <c r="ER17" s="30">
        <f t="shared" si="31"/>
        <v>0</v>
      </c>
      <c r="ES17" s="267" t="e">
        <f t="shared" ref="ES17:ES18" si="124">+(ER17-EM17)/ER17</f>
        <v>#DIV/0!</v>
      </c>
      <c r="ET17" s="101"/>
      <c r="EU17" s="20"/>
      <c r="EV17" s="20"/>
      <c r="EW17" s="20"/>
      <c r="EX17" s="212"/>
      <c r="EY17" s="204">
        <f t="shared" si="70"/>
        <v>0</v>
      </c>
      <c r="EZ17" s="32">
        <f t="shared" si="71"/>
        <v>0</v>
      </c>
      <c r="FA17" s="220">
        <f>+'Costo Prod'!$CR$72</f>
        <v>0</v>
      </c>
      <c r="FB17" s="34">
        <f t="shared" si="32"/>
        <v>0</v>
      </c>
      <c r="FC17" s="35" t="e">
        <f t="shared" si="33"/>
        <v>#DIV/0!</v>
      </c>
      <c r="FD17" s="25"/>
      <c r="FE17" s="31">
        <f>+FD17*$FE$3</f>
        <v>0</v>
      </c>
      <c r="FF17" s="220">
        <f>+'Costo Prod'!$CR$72</f>
        <v>0</v>
      </c>
      <c r="FG17" s="30">
        <f t="shared" si="34"/>
        <v>0</v>
      </c>
      <c r="FH17" s="267" t="e">
        <f t="shared" ref="FH17:FH18" si="125">+(FG17-FB17)/FG17</f>
        <v>#DIV/0!</v>
      </c>
      <c r="FI17" s="101"/>
      <c r="FJ17" s="20"/>
      <c r="FK17" s="20"/>
      <c r="FL17" s="20"/>
      <c r="FM17" s="212"/>
      <c r="FN17" s="204">
        <f t="shared" si="72"/>
        <v>0</v>
      </c>
      <c r="FO17" s="32">
        <f t="shared" si="73"/>
        <v>0</v>
      </c>
      <c r="FP17" s="220">
        <f>+'Costo Prod'!$DA$72</f>
        <v>0</v>
      </c>
      <c r="FQ17" s="34">
        <f t="shared" si="35"/>
        <v>0</v>
      </c>
      <c r="FR17" s="35" t="e">
        <f t="shared" si="36"/>
        <v>#DIV/0!</v>
      </c>
      <c r="FS17" s="25"/>
      <c r="FT17" s="31">
        <f>+FS17*$FT$3</f>
        <v>0</v>
      </c>
      <c r="FU17" s="220">
        <f>+'Costo Prod'!$DA$72</f>
        <v>0</v>
      </c>
      <c r="FV17" s="30">
        <f t="shared" si="37"/>
        <v>0</v>
      </c>
      <c r="FW17" s="267" t="e">
        <f t="shared" ref="FW17:FW18" si="126">+(FV17-FQ17)/FV17</f>
        <v>#DIV/0!</v>
      </c>
      <c r="FX17" s="101"/>
    </row>
    <row r="18" spans="1:180" x14ac:dyDescent="0.25">
      <c r="A18" s="20"/>
      <c r="B18" s="20"/>
      <c r="C18" s="20"/>
      <c r="D18" s="212"/>
      <c r="E18" s="204">
        <f t="shared" si="114"/>
        <v>0</v>
      </c>
      <c r="F18" s="33">
        <f t="shared" si="0"/>
        <v>0</v>
      </c>
      <c r="G18" s="220">
        <f>+'Costo Prod'!$F$77</f>
        <v>0</v>
      </c>
      <c r="H18" s="34">
        <f t="shared" si="1"/>
        <v>0</v>
      </c>
      <c r="I18" s="35" t="e">
        <f t="shared" si="2"/>
        <v>#DIV/0!</v>
      </c>
      <c r="J18" s="25"/>
      <c r="K18" s="31">
        <f t="shared" si="87"/>
        <v>0</v>
      </c>
      <c r="L18" s="220">
        <f>+'Costo Prod'!$F$77</f>
        <v>0</v>
      </c>
      <c r="M18" s="30">
        <f t="shared" si="4"/>
        <v>0</v>
      </c>
      <c r="N18" s="267" t="e">
        <f t="shared" si="115"/>
        <v>#DIV/0!</v>
      </c>
      <c r="O18" s="101"/>
      <c r="P18" s="20"/>
      <c r="Q18" s="20"/>
      <c r="R18" s="20"/>
      <c r="S18" s="212"/>
      <c r="T18" s="204">
        <f t="shared" si="52"/>
        <v>0</v>
      </c>
      <c r="U18" s="32">
        <f t="shared" si="53"/>
        <v>0</v>
      </c>
      <c r="V18" s="220">
        <f>+'Costo Prod'!$O$77</f>
        <v>0</v>
      </c>
      <c r="W18" s="34">
        <f t="shared" si="5"/>
        <v>0</v>
      </c>
      <c r="X18" s="35" t="e">
        <f t="shared" si="6"/>
        <v>#DIV/0!</v>
      </c>
      <c r="Y18" s="25"/>
      <c r="Z18" s="31">
        <f>+Y18*$Z$3</f>
        <v>0</v>
      </c>
      <c r="AA18" s="220">
        <f>+'Costo Prod'!$O$77</f>
        <v>0</v>
      </c>
      <c r="AB18" s="30">
        <f t="shared" si="7"/>
        <v>0</v>
      </c>
      <c r="AC18" s="267" t="e">
        <f t="shared" si="116"/>
        <v>#DIV/0!</v>
      </c>
      <c r="AD18" s="101"/>
      <c r="AE18" s="20"/>
      <c r="AF18" s="20"/>
      <c r="AG18" s="20"/>
      <c r="AH18" s="212"/>
      <c r="AI18" s="204">
        <f t="shared" si="54"/>
        <v>0</v>
      </c>
      <c r="AJ18" s="32">
        <f t="shared" si="55"/>
        <v>0</v>
      </c>
      <c r="AK18" s="220">
        <f>+'Costo Prod'!$X$77</f>
        <v>0</v>
      </c>
      <c r="AL18" s="34">
        <f t="shared" si="8"/>
        <v>0</v>
      </c>
      <c r="AM18" s="35" t="e">
        <f t="shared" si="9"/>
        <v>#DIV/0!</v>
      </c>
      <c r="AN18" s="25"/>
      <c r="AO18" s="31">
        <f>+AN18*$AO$3</f>
        <v>0</v>
      </c>
      <c r="AP18" s="220">
        <f>+'Costo Prod'!$X$77</f>
        <v>0</v>
      </c>
      <c r="AQ18" s="30">
        <f t="shared" si="10"/>
        <v>0</v>
      </c>
      <c r="AR18" s="267" t="e">
        <f t="shared" si="117"/>
        <v>#DIV/0!</v>
      </c>
      <c r="AS18" s="101"/>
      <c r="AT18" s="20"/>
      <c r="AU18" s="20"/>
      <c r="AV18" s="20"/>
      <c r="AW18" s="212"/>
      <c r="AX18" s="204">
        <f t="shared" si="56"/>
        <v>0</v>
      </c>
      <c r="AY18" s="32">
        <f t="shared" si="57"/>
        <v>0</v>
      </c>
      <c r="AZ18" s="220">
        <f>+'Costo Prod'!$AG$77</f>
        <v>0</v>
      </c>
      <c r="BA18" s="34">
        <f t="shared" si="11"/>
        <v>0</v>
      </c>
      <c r="BB18" s="35" t="e">
        <f t="shared" si="12"/>
        <v>#DIV/0!</v>
      </c>
      <c r="BC18" s="25"/>
      <c r="BD18" s="31">
        <f>+BC18*$BD$3</f>
        <v>0</v>
      </c>
      <c r="BE18" s="220">
        <f>+'Costo Prod'!$AG$77</f>
        <v>0</v>
      </c>
      <c r="BF18" s="30">
        <f t="shared" si="13"/>
        <v>0</v>
      </c>
      <c r="BG18" s="267" t="e">
        <f t="shared" si="118"/>
        <v>#DIV/0!</v>
      </c>
      <c r="BH18" s="101"/>
      <c r="BI18" s="20"/>
      <c r="BJ18" s="20"/>
      <c r="BK18" s="20"/>
      <c r="BL18" s="212"/>
      <c r="BM18" s="204">
        <f t="shared" si="58"/>
        <v>0</v>
      </c>
      <c r="BN18" s="32">
        <f t="shared" si="59"/>
        <v>0</v>
      </c>
      <c r="BO18" s="220">
        <f>+'Costo Prod'!$AP$77</f>
        <v>0</v>
      </c>
      <c r="BP18" s="34">
        <f t="shared" si="14"/>
        <v>0</v>
      </c>
      <c r="BQ18" s="35" t="e">
        <f t="shared" si="15"/>
        <v>#DIV/0!</v>
      </c>
      <c r="BR18" s="25"/>
      <c r="BS18" s="31">
        <f>+BR18*$BS$3</f>
        <v>0</v>
      </c>
      <c r="BT18" s="220">
        <f>+'Costo Prod'!$AP$77</f>
        <v>0</v>
      </c>
      <c r="BU18" s="30">
        <f t="shared" si="16"/>
        <v>0</v>
      </c>
      <c r="BV18" s="267" t="e">
        <f t="shared" si="119"/>
        <v>#DIV/0!</v>
      </c>
      <c r="BW18" s="101"/>
      <c r="BX18" s="20"/>
      <c r="BY18" s="20"/>
      <c r="BZ18" s="20"/>
      <c r="CA18" s="212"/>
      <c r="CB18" s="204">
        <f t="shared" si="60"/>
        <v>0</v>
      </c>
      <c r="CC18" s="32">
        <f t="shared" si="61"/>
        <v>0</v>
      </c>
      <c r="CD18" s="220">
        <f>+'Costo Prod'!$AY$77</f>
        <v>0</v>
      </c>
      <c r="CE18" s="34">
        <f t="shared" si="17"/>
        <v>0</v>
      </c>
      <c r="CF18" s="35" t="e">
        <f t="shared" si="18"/>
        <v>#DIV/0!</v>
      </c>
      <c r="CG18" s="25"/>
      <c r="CH18" s="31">
        <f>+CG18*$CH$3</f>
        <v>0</v>
      </c>
      <c r="CI18" s="220">
        <f>+'Costo Prod'!$AY$77</f>
        <v>0</v>
      </c>
      <c r="CJ18" s="30">
        <f t="shared" si="19"/>
        <v>0</v>
      </c>
      <c r="CK18" s="267" t="e">
        <f t="shared" si="120"/>
        <v>#DIV/0!</v>
      </c>
      <c r="CL18" s="101"/>
      <c r="CM18" s="20"/>
      <c r="CN18" s="20"/>
      <c r="CO18" s="20"/>
      <c r="CP18" s="212"/>
      <c r="CQ18" s="204">
        <f t="shared" si="62"/>
        <v>0</v>
      </c>
      <c r="CR18" s="32">
        <f t="shared" si="63"/>
        <v>0</v>
      </c>
      <c r="CS18" s="220">
        <f>+'Costo Prod'!$BH$77</f>
        <v>0</v>
      </c>
      <c r="CT18" s="34">
        <f t="shared" si="20"/>
        <v>0</v>
      </c>
      <c r="CU18" s="35" t="e">
        <f t="shared" si="21"/>
        <v>#DIV/0!</v>
      </c>
      <c r="CV18" s="25"/>
      <c r="CW18" s="31">
        <f>+CV18*$CW$3</f>
        <v>0</v>
      </c>
      <c r="CX18" s="220">
        <f>+'Costo Prod'!$BH$77</f>
        <v>0</v>
      </c>
      <c r="CY18" s="30">
        <f t="shared" si="22"/>
        <v>0</v>
      </c>
      <c r="CZ18" s="267" t="e">
        <f t="shared" si="121"/>
        <v>#DIV/0!</v>
      </c>
      <c r="DA18" s="101"/>
      <c r="DB18" s="20"/>
      <c r="DC18" s="20"/>
      <c r="DD18" s="20"/>
      <c r="DE18" s="212"/>
      <c r="DF18" s="204">
        <f t="shared" si="64"/>
        <v>0</v>
      </c>
      <c r="DG18" s="32">
        <f t="shared" si="65"/>
        <v>0</v>
      </c>
      <c r="DH18" s="220">
        <f>+'Costo Prod'!$BQ$77</f>
        <v>0</v>
      </c>
      <c r="DI18" s="34">
        <f t="shared" si="23"/>
        <v>0</v>
      </c>
      <c r="DJ18" s="35" t="e">
        <f t="shared" si="24"/>
        <v>#DIV/0!</v>
      </c>
      <c r="DK18" s="25"/>
      <c r="DL18" s="31">
        <f>+DK18*$DL$3</f>
        <v>0</v>
      </c>
      <c r="DM18" s="220">
        <f>+'Costo Prod'!$BQ$77</f>
        <v>0</v>
      </c>
      <c r="DN18" s="30">
        <f t="shared" si="25"/>
        <v>0</v>
      </c>
      <c r="DO18" s="267" t="e">
        <f t="shared" si="122"/>
        <v>#DIV/0!</v>
      </c>
      <c r="DP18" s="101"/>
      <c r="DQ18" s="20"/>
      <c r="DR18" s="20"/>
      <c r="DS18" s="20"/>
      <c r="DT18" s="212"/>
      <c r="DU18" s="204">
        <f t="shared" si="66"/>
        <v>0</v>
      </c>
      <c r="DV18" s="32">
        <f t="shared" si="67"/>
        <v>0</v>
      </c>
      <c r="DW18" s="220">
        <f>+'Costo Prod'!$BZ$77</f>
        <v>0</v>
      </c>
      <c r="DX18" s="34">
        <f t="shared" si="26"/>
        <v>0</v>
      </c>
      <c r="DY18" s="35" t="e">
        <f t="shared" si="27"/>
        <v>#DIV/0!</v>
      </c>
      <c r="DZ18" s="25"/>
      <c r="EA18" s="31">
        <f>+DZ18*$EA$3</f>
        <v>0</v>
      </c>
      <c r="EB18" s="220">
        <f>+'Costo Prod'!$BZ$77</f>
        <v>0</v>
      </c>
      <c r="EC18" s="30">
        <f t="shared" si="28"/>
        <v>0</v>
      </c>
      <c r="ED18" s="267" t="e">
        <f t="shared" si="123"/>
        <v>#DIV/0!</v>
      </c>
      <c r="EE18" s="101"/>
      <c r="EF18" s="20"/>
      <c r="EG18" s="20"/>
      <c r="EH18" s="20"/>
      <c r="EI18" s="212"/>
      <c r="EJ18" s="204">
        <f t="shared" si="68"/>
        <v>0</v>
      </c>
      <c r="EK18" s="32">
        <f t="shared" si="69"/>
        <v>0</v>
      </c>
      <c r="EL18" s="220">
        <f>+'Costo Prod'!$CI$77</f>
        <v>0</v>
      </c>
      <c r="EM18" s="34">
        <f t="shared" si="29"/>
        <v>0</v>
      </c>
      <c r="EN18" s="35" t="e">
        <f t="shared" si="30"/>
        <v>#DIV/0!</v>
      </c>
      <c r="EO18" s="25"/>
      <c r="EP18" s="31">
        <f>+EO18*$EP$3</f>
        <v>0</v>
      </c>
      <c r="EQ18" s="220">
        <f>+'Costo Prod'!$CI$77</f>
        <v>0</v>
      </c>
      <c r="ER18" s="30">
        <f t="shared" si="31"/>
        <v>0</v>
      </c>
      <c r="ES18" s="267" t="e">
        <f t="shared" si="124"/>
        <v>#DIV/0!</v>
      </c>
      <c r="ET18" s="101"/>
      <c r="EU18" s="20"/>
      <c r="EV18" s="20"/>
      <c r="EW18" s="20"/>
      <c r="EX18" s="212"/>
      <c r="EY18" s="204">
        <f t="shared" si="70"/>
        <v>0</v>
      </c>
      <c r="EZ18" s="32">
        <f t="shared" si="71"/>
        <v>0</v>
      </c>
      <c r="FA18" s="220">
        <f>+'Costo Prod'!$CR$77</f>
        <v>0</v>
      </c>
      <c r="FB18" s="34">
        <f t="shared" si="32"/>
        <v>0</v>
      </c>
      <c r="FC18" s="35" t="e">
        <f t="shared" si="33"/>
        <v>#DIV/0!</v>
      </c>
      <c r="FD18" s="25"/>
      <c r="FE18" s="31">
        <f>+FD18*$FE$3</f>
        <v>0</v>
      </c>
      <c r="FF18" s="220">
        <f>+'Costo Prod'!$CR$77</f>
        <v>0</v>
      </c>
      <c r="FG18" s="30">
        <f t="shared" si="34"/>
        <v>0</v>
      </c>
      <c r="FH18" s="267" t="e">
        <f t="shared" si="125"/>
        <v>#DIV/0!</v>
      </c>
      <c r="FI18" s="101"/>
      <c r="FJ18" s="20"/>
      <c r="FK18" s="20"/>
      <c r="FL18" s="20"/>
      <c r="FM18" s="212"/>
      <c r="FN18" s="204">
        <f t="shared" si="72"/>
        <v>0</v>
      </c>
      <c r="FO18" s="32">
        <f t="shared" si="73"/>
        <v>0</v>
      </c>
      <c r="FP18" s="220">
        <f>+'Costo Prod'!$DA$77</f>
        <v>0</v>
      </c>
      <c r="FQ18" s="34">
        <f t="shared" si="35"/>
        <v>0</v>
      </c>
      <c r="FR18" s="35" t="e">
        <f t="shared" si="36"/>
        <v>#DIV/0!</v>
      </c>
      <c r="FS18" s="25"/>
      <c r="FT18" s="31">
        <f>+FS18*$FT$3</f>
        <v>0</v>
      </c>
      <c r="FU18" s="220">
        <f>+'Costo Prod'!$DA$77</f>
        <v>0</v>
      </c>
      <c r="FV18" s="30">
        <f t="shared" si="37"/>
        <v>0</v>
      </c>
      <c r="FW18" s="267" t="e">
        <f t="shared" si="126"/>
        <v>#DIV/0!</v>
      </c>
      <c r="FX18" s="101"/>
    </row>
  </sheetData>
  <mergeCells count="60">
    <mergeCell ref="DM2:DM3"/>
    <mergeCell ref="EB2:EB3"/>
    <mergeCell ref="DI2:DI3"/>
    <mergeCell ref="DN2:DN3"/>
    <mergeCell ref="DO2:DO3"/>
    <mergeCell ref="DW2:DW3"/>
    <mergeCell ref="DX2:DX3"/>
    <mergeCell ref="G2:G3"/>
    <mergeCell ref="H2:H3"/>
    <mergeCell ref="M2:M3"/>
    <mergeCell ref="N2:N3"/>
    <mergeCell ref="V2:V3"/>
    <mergeCell ref="W2:W3"/>
    <mergeCell ref="AB2:AB3"/>
    <mergeCell ref="AC2:AC3"/>
    <mergeCell ref="L2:L3"/>
    <mergeCell ref="AA2:AA3"/>
    <mergeCell ref="AK2:AK3"/>
    <mergeCell ref="AL2:AL3"/>
    <mergeCell ref="AQ2:AQ3"/>
    <mergeCell ref="AR2:AR3"/>
    <mergeCell ref="AZ2:AZ3"/>
    <mergeCell ref="BA2:BA3"/>
    <mergeCell ref="BF2:BF3"/>
    <mergeCell ref="BG2:BG3"/>
    <mergeCell ref="AP2:AP3"/>
    <mergeCell ref="BE2:BE3"/>
    <mergeCell ref="BO2:BO3"/>
    <mergeCell ref="BP2:BP3"/>
    <mergeCell ref="BU2:BU3"/>
    <mergeCell ref="BV2:BV3"/>
    <mergeCell ref="DH2:DH3"/>
    <mergeCell ref="CD2:CD3"/>
    <mergeCell ref="CE2:CE3"/>
    <mergeCell ref="CJ2:CJ3"/>
    <mergeCell ref="CK2:CK3"/>
    <mergeCell ref="CS2:CS3"/>
    <mergeCell ref="CT2:CT3"/>
    <mergeCell ref="CY2:CY3"/>
    <mergeCell ref="CZ2:CZ3"/>
    <mergeCell ref="BT2:BT3"/>
    <mergeCell ref="CI2:CI3"/>
    <mergeCell ref="CX2:CX3"/>
    <mergeCell ref="EC2:EC3"/>
    <mergeCell ref="ED2:ED3"/>
    <mergeCell ref="EL2:EL3"/>
    <mergeCell ref="EM2:EM3"/>
    <mergeCell ref="ER2:ER3"/>
    <mergeCell ref="ES2:ES3"/>
    <mergeCell ref="EQ2:EQ3"/>
    <mergeCell ref="FA2:FA3"/>
    <mergeCell ref="FB2:FB3"/>
    <mergeCell ref="FG2:FG3"/>
    <mergeCell ref="FF2:FF3"/>
    <mergeCell ref="FH2:FH3"/>
    <mergeCell ref="FP2:FP3"/>
    <mergeCell ref="FQ2:FQ3"/>
    <mergeCell ref="FV2:FV3"/>
    <mergeCell ref="FW2:FW3"/>
    <mergeCell ref="FU2:FU3"/>
  </mergeCells>
  <pageMargins left="0.39370078740157483" right="0.59055118110236227" top="0.70866141732283472" bottom="0.39370078740157483" header="0.19685039370078741" footer="0.19685039370078741"/>
  <pageSetup paperSize="9" scale="20" fitToWidth="3" orientation="landscape" r:id="rId1"/>
  <headerFooter>
    <oddHeader>&amp;L&amp;G&amp;R&amp;G</oddHeader>
    <oddFooter>&amp;C&amp;A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02"/>
  <sheetViews>
    <sheetView zoomScale="75" zoomScaleNormal="7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36" customWidth="1"/>
    <col min="2" max="2" width="7" style="19" customWidth="1"/>
    <col min="3" max="3" width="6.28515625" style="18" customWidth="1"/>
    <col min="4" max="4" width="20.85546875" customWidth="1"/>
    <col min="5" max="5" width="18.42578125" customWidth="1"/>
    <col min="6" max="6" width="15.140625" customWidth="1"/>
    <col min="7" max="7" width="6.42578125" style="48" customWidth="1"/>
    <col min="8" max="8" width="6.28515625" style="48" customWidth="1"/>
    <col min="9" max="9" width="13.5703125" style="38" customWidth="1"/>
    <col min="10" max="10" width="11.5703125" style="48" customWidth="1"/>
    <col min="11" max="12" width="11.5703125" style="54" customWidth="1"/>
    <col min="13" max="13" width="14.28515625" style="54" customWidth="1"/>
    <col min="14" max="14" width="15.140625" style="28" customWidth="1"/>
    <col min="15" max="15" width="12.7109375" style="28" customWidth="1"/>
    <col min="16" max="16" width="12" style="28" customWidth="1"/>
    <col min="17" max="17" width="12.140625" style="28" customWidth="1"/>
    <col min="18" max="18" width="14.5703125" style="28" customWidth="1"/>
    <col min="19" max="19" width="11.28515625" style="28" customWidth="1"/>
    <col min="20" max="20" width="11.140625" style="28" customWidth="1"/>
    <col min="21" max="21" width="11.42578125" style="28" customWidth="1"/>
    <col min="22" max="22" width="10.5703125" style="82" customWidth="1"/>
    <col min="23" max="23" width="14.28515625" style="28" customWidth="1"/>
    <col min="24" max="24" width="13.85546875" style="28" customWidth="1"/>
    <col min="25" max="25" width="13.5703125" style="28" customWidth="1"/>
    <col min="26" max="26" width="13.28515625" style="23" customWidth="1"/>
    <col min="27" max="27" width="15.140625" style="23" customWidth="1"/>
    <col min="28" max="28" width="13.140625" style="85" customWidth="1"/>
  </cols>
  <sheetData>
    <row r="1" spans="1:28" s="45" customFormat="1" ht="45.75" thickBot="1" x14ac:dyDescent="0.3">
      <c r="A1" s="56" t="s">
        <v>52</v>
      </c>
      <c r="B1" s="57" t="s">
        <v>41</v>
      </c>
      <c r="C1" s="58" t="s">
        <v>40</v>
      </c>
      <c r="D1" s="61" t="s">
        <v>53</v>
      </c>
      <c r="E1" s="61" t="s">
        <v>97</v>
      </c>
      <c r="F1" s="61" t="s">
        <v>58</v>
      </c>
      <c r="G1" s="59" t="s">
        <v>42</v>
      </c>
      <c r="H1" s="59" t="s">
        <v>117</v>
      </c>
      <c r="I1" s="60" t="s">
        <v>122</v>
      </c>
      <c r="J1" s="59" t="s">
        <v>118</v>
      </c>
      <c r="K1" s="60" t="s">
        <v>119</v>
      </c>
      <c r="L1" s="60" t="s">
        <v>120</v>
      </c>
      <c r="M1" s="60" t="s">
        <v>61</v>
      </c>
      <c r="N1" s="60" t="s">
        <v>39</v>
      </c>
      <c r="O1" s="60" t="s">
        <v>121</v>
      </c>
      <c r="P1" s="60" t="s">
        <v>79</v>
      </c>
      <c r="Q1" s="60" t="s">
        <v>57</v>
      </c>
      <c r="R1" s="60" t="s">
        <v>51</v>
      </c>
      <c r="S1" s="60" t="s">
        <v>56</v>
      </c>
      <c r="T1" s="60" t="s">
        <v>55</v>
      </c>
      <c r="U1" s="60" t="s">
        <v>54</v>
      </c>
      <c r="V1" s="80" t="s">
        <v>113</v>
      </c>
      <c r="W1" s="60" t="s">
        <v>62</v>
      </c>
      <c r="X1" s="60" t="s">
        <v>59</v>
      </c>
      <c r="Y1" s="60" t="s">
        <v>80</v>
      </c>
      <c r="Z1" s="60" t="s">
        <v>67</v>
      </c>
      <c r="AA1" s="60" t="s">
        <v>123</v>
      </c>
      <c r="AB1" s="83" t="s">
        <v>63</v>
      </c>
    </row>
    <row r="2" spans="1:28" s="55" customFormat="1" ht="15.75" thickBot="1" x14ac:dyDescent="0.3">
      <c r="A2" s="100" t="s">
        <v>145</v>
      </c>
      <c r="B2" s="70"/>
      <c r="C2" s="72"/>
      <c r="D2" s="71"/>
      <c r="E2" s="71"/>
      <c r="F2" s="190"/>
      <c r="G2" s="215"/>
      <c r="H2" s="216"/>
      <c r="I2" s="53"/>
      <c r="J2" s="213"/>
      <c r="K2" s="214"/>
      <c r="L2" s="214"/>
      <c r="M2" s="53"/>
      <c r="N2" s="53"/>
      <c r="O2" s="265">
        <v>2.41E-2</v>
      </c>
      <c r="P2" s="265">
        <v>0.02</v>
      </c>
      <c r="Q2" s="53"/>
      <c r="R2" s="53"/>
      <c r="S2" s="53"/>
      <c r="T2" s="53"/>
      <c r="U2" s="53"/>
      <c r="V2" s="81"/>
      <c r="W2" s="53"/>
      <c r="X2" s="53"/>
      <c r="Y2" s="53"/>
      <c r="Z2" s="53"/>
      <c r="AA2" s="53"/>
      <c r="AB2" s="84"/>
    </row>
    <row r="3" spans="1:28" x14ac:dyDescent="0.25">
      <c r="A3" s="282"/>
      <c r="B3" s="283"/>
      <c r="C3" s="284"/>
      <c r="D3" s="285"/>
      <c r="E3" s="285"/>
      <c r="F3" s="286"/>
      <c r="G3" s="287"/>
      <c r="H3" s="288"/>
      <c r="I3" s="289">
        <f>IF(G3=Precios!$D$4,Precios!$E$4,IF(G3=Precios!$D$5,Precios!$E$5,IF(G3=Precios!$D$6,Precios!$E$6,IF(G3=Precios!$D$7,Precios!$E$7,IF(G3=Precios!$D$8,Precios!$E$8,IF(G3=Precios!$D$9,Precios!$E$9,IF(G3=Precios!$D$10,Precios!$E$10,IF(G3=Precios!$D$11,Precios!$E$11,IF(G3=Precios!$D$12,Precios!$E$12,IF(G3=Precios!$D$13,Precios!$E$13,IF(G3=Precios!$D$14,Precios!$E$14,IF(G3=Precios!$D$15,Precios!$E$15,IF(G3=Precios!$D$16,Precios!$E$16,IF(G3=Precios!$D$17,Precios!$E$17,IF(G3=Precios!$D$18,Precios!$E$18,0)))))))))))))))</f>
        <v>0</v>
      </c>
      <c r="J3" s="287"/>
      <c r="K3" s="290">
        <f>+IF(J3=1,I3,IF(J3=2,I3*(1-Precios!$J$3),0))</f>
        <v>0</v>
      </c>
      <c r="L3" s="290">
        <f>H3*K3</f>
        <v>0</v>
      </c>
      <c r="M3" s="317">
        <f>+SUM(L3:L7)</f>
        <v>0</v>
      </c>
      <c r="N3" s="318">
        <f>+M3+Q3+S3+T3</f>
        <v>0</v>
      </c>
      <c r="O3" s="319">
        <f>+IF(J3=1,N3*$O$2,0)</f>
        <v>0</v>
      </c>
      <c r="P3" s="320">
        <f>+N3*$P$2</f>
        <v>0</v>
      </c>
      <c r="Q3" s="321"/>
      <c r="R3" s="322">
        <f>+N3-SUM(O3:Q3)</f>
        <v>0</v>
      </c>
      <c r="S3" s="321"/>
      <c r="T3" s="321"/>
      <c r="U3" s="321"/>
      <c r="V3" s="323" t="e">
        <f>+(+O3+P3)/M3</f>
        <v>#DIV/0!</v>
      </c>
      <c r="W3" s="324">
        <f>+R3-SUM(S3:U3)</f>
        <v>0</v>
      </c>
      <c r="X3" s="325">
        <f>IF(J3=2,W3,0)</f>
        <v>0</v>
      </c>
      <c r="Y3" s="326">
        <f>IF(J3=1,W3,0)</f>
        <v>0</v>
      </c>
      <c r="Z3" s="327">
        <f>IF(G3=Precios!$D$4,Precios!$G$4,IF(G3=Precios!$D$5,Precios!$G$5,IF(G3=Precios!$D$6,Precios!$G$6,IF(G3=Precios!$D$7,Precios!$G$7,IF(G3=Precios!$D$8,Precios!$G$8,IF(G3=Precios!$D$9,Precios!$G$9,IF(G3=Precios!$D$10,Precios!$G$10,IF(G3=Precios!$D$11,Precios!$G$11,IF(G3=Precios!$D$12,Precios!$G$12,IF(G3=Precios!$D$13,Precios!$G$13,IF(G3=Precios!$D$14,Precios!$G$14,IF(G3=Precios!$D$15,Precios!$G$15,IF(G3=Precios!$D$16,Precios!$G$16,IF(G3=Precios!$D$17,Precios!$G$17,IF(G3=Precios!$D$18,Precios!$G$18,0)))))))))))))))*H3</f>
        <v>0</v>
      </c>
      <c r="AA3" s="328">
        <f>+W3-SUM(Z3:Z7)</f>
        <v>0</v>
      </c>
      <c r="AB3" s="329" t="e">
        <f>+AA3/M3</f>
        <v>#DIV/0!</v>
      </c>
    </row>
    <row r="4" spans="1:28" x14ac:dyDescent="0.25">
      <c r="A4" s="291"/>
      <c r="B4" s="41"/>
      <c r="C4" s="292"/>
      <c r="D4" s="43"/>
      <c r="E4" s="43"/>
      <c r="F4" s="43"/>
      <c r="G4" s="49"/>
      <c r="H4" s="52"/>
      <c r="I4" s="217">
        <f>IF(G4=Precios!$D$4,Precios!$E$4,IF(G4=Precios!$D$5,Precios!$E$5,IF(G4=Precios!$D$6,Precios!$E$6,IF(G4=Precios!$D$7,Precios!$E$7,IF(G4=Precios!$D$8,Precios!$E$8,IF(G4=Precios!$D$9,Precios!$E$9,IF(G4=Precios!$D$10,Precios!$E$10,IF(G4=Precios!$D$11,Precios!$E$11,IF(G4=Precios!$D$12,Precios!$E$12,IF(G4=Precios!$D$13,Precios!$E$13,IF(G4=Precios!$D$14,Precios!$E$14,IF(G4=Precios!$D$15,Precios!$E$15,IF(G4=Precios!$D$16,Precios!$E$16,IF(G4=Precios!$D$17,Precios!$E$17,IF(G4=Precios!$D$18,Precios!$E$18,0)))))))))))))))</f>
        <v>0</v>
      </c>
      <c r="J4" s="52"/>
      <c r="K4" s="218">
        <f>+IF(J4=1,I4,IF(J4=2,I4*(1-Precios!$J$3),0))</f>
        <v>0</v>
      </c>
      <c r="L4" s="218">
        <f t="shared" ref="L4:L87" si="0">H4*K4</f>
        <v>0</v>
      </c>
      <c r="M4" s="50"/>
      <c r="N4" s="44"/>
      <c r="O4" s="44"/>
      <c r="P4" s="44"/>
      <c r="Q4" s="44"/>
      <c r="R4" s="44"/>
      <c r="S4" s="44"/>
      <c r="T4" s="44"/>
      <c r="U4" s="44"/>
      <c r="V4" s="93"/>
      <c r="W4" s="44"/>
      <c r="X4" s="44"/>
      <c r="Y4" s="44"/>
      <c r="Z4" s="39">
        <f>IF(G4=Precios!$D$4,Precios!$G$4,IF(G4=Precios!$D$5,Precios!$G$5,IF(G4=Precios!$D$6,Precios!$G$6,IF(G4=Precios!$D$7,Precios!$G$7,IF(G4=Precios!$D$8,Precios!$G$8,IF(G4=Precios!$D$9,Precios!$G$9,IF(G4=Precios!$D$10,Precios!$G$10,IF(G4=Precios!$D$11,Precios!$G$11,IF(G4=Precios!$D$12,Precios!$G$12,IF(G4=Precios!$D$13,Precios!$G$13,IF(G4=Precios!$D$14,Precios!$G$14,IF(G4=Precios!$D$15,Precios!$G$15,IF(G4=Precios!$D$16,Precios!$G$16,IF(G4=Precios!$D$17,Precios!$G$17,IF(G4=Precios!$D$18,Precios!$G$18,0)))))))))))))))*H4</f>
        <v>0</v>
      </c>
      <c r="AA4" s="47"/>
      <c r="AB4" s="330"/>
    </row>
    <row r="5" spans="1:28" x14ac:dyDescent="0.25">
      <c r="A5" s="291"/>
      <c r="B5" s="41"/>
      <c r="C5" s="292"/>
      <c r="D5" s="43"/>
      <c r="E5" s="43"/>
      <c r="F5" s="43"/>
      <c r="G5" s="49"/>
      <c r="H5" s="52"/>
      <c r="I5" s="217">
        <f>IF(G5=Precios!$D$4,Precios!$E$4,IF(G5=Precios!$D$5,Precios!$E$5,IF(G5=Precios!$D$6,Precios!$E$6,IF(G5=Precios!$D$7,Precios!$E$7,IF(G5=Precios!$D$8,Precios!$E$8,IF(G5=Precios!$D$9,Precios!$E$9,IF(G5=Precios!$D$10,Precios!$E$10,IF(G5=Precios!$D$11,Precios!$E$11,IF(G5=Precios!$D$12,Precios!$E$12,IF(G5=Precios!$D$13,Precios!$E$13,IF(G5=Precios!$D$14,Precios!$E$14,IF(G5=Precios!$D$15,Precios!$E$15,IF(G5=Precios!$D$16,Precios!$E$16,IF(G5=Precios!$D$17,Precios!$E$17,IF(G5=Precios!$D$18,Precios!$E$18,0)))))))))))))))</f>
        <v>0</v>
      </c>
      <c r="J5" s="52"/>
      <c r="K5" s="218">
        <f>+IF(J5=1,I5,IF(J5=2,I5*(1-Precios!$J$3),0))</f>
        <v>0</v>
      </c>
      <c r="L5" s="218">
        <f t="shared" si="0"/>
        <v>0</v>
      </c>
      <c r="M5" s="50"/>
      <c r="N5" s="44"/>
      <c r="O5" s="44"/>
      <c r="P5" s="44"/>
      <c r="Q5" s="44"/>
      <c r="R5" s="44"/>
      <c r="S5" s="44"/>
      <c r="T5" s="44"/>
      <c r="U5" s="44"/>
      <c r="V5" s="93"/>
      <c r="W5" s="44"/>
      <c r="X5" s="44"/>
      <c r="Y5" s="44"/>
      <c r="Z5" s="39">
        <f>IF(G5=Precios!$D$4,Precios!$G$4,IF(G5=Precios!$D$5,Precios!$G$5,IF(G5=Precios!$D$6,Precios!$G$6,IF(G5=Precios!$D$7,Precios!$G$7,IF(G5=Precios!$D$8,Precios!$G$8,IF(G5=Precios!$D$9,Precios!$G$9,IF(G5=Precios!$D$10,Precios!$G$10,IF(G5=Precios!$D$11,Precios!$G$11,IF(G5=Precios!$D$12,Precios!$G$12,IF(G5=Precios!$D$13,Precios!$G$13,IF(G5=Precios!$D$14,Precios!$G$14,IF(G5=Precios!$D$15,Precios!$G$15,IF(G5=Precios!$D$16,Precios!$G$16,IF(G5=Precios!$D$17,Precios!$G$17,IF(G5=Precios!$D$18,Precios!$G$18,0)))))))))))))))*H5</f>
        <v>0</v>
      </c>
      <c r="AA5" s="47"/>
      <c r="AB5" s="330"/>
    </row>
    <row r="6" spans="1:28" x14ac:dyDescent="0.25">
      <c r="A6" s="291"/>
      <c r="B6" s="41"/>
      <c r="C6" s="292"/>
      <c r="D6" s="43"/>
      <c r="E6" s="43"/>
      <c r="F6" s="43"/>
      <c r="G6" s="49"/>
      <c r="H6" s="52"/>
      <c r="I6" s="217">
        <f>IF(G6=Precios!$D$4,Precios!$E$4,IF(G6=Precios!$D$5,Precios!$E$5,IF(G6=Precios!$D$6,Precios!$E$6,IF(G6=Precios!$D$7,Precios!$E$7,IF(G6=Precios!$D$8,Precios!$E$8,IF(G6=Precios!$D$9,Precios!$E$9,IF(G6=Precios!$D$10,Precios!$E$10,IF(G6=Precios!$D$11,Precios!$E$11,IF(G6=Precios!$D$12,Precios!$E$12,IF(G6=Precios!$D$13,Precios!$E$13,IF(G6=Precios!$D$14,Precios!$E$14,IF(G6=Precios!$D$15,Precios!$E$15,IF(G6=Precios!$D$16,Precios!$E$16,IF(G6=Precios!$D$17,Precios!$E$17,IF(G6=Precios!$D$18,Precios!$E$18,0)))))))))))))))</f>
        <v>0</v>
      </c>
      <c r="J6" s="52"/>
      <c r="K6" s="218">
        <f>+IF(J6=1,I6,IF(J6=2,I6*(1-Precios!$J$3),0))</f>
        <v>0</v>
      </c>
      <c r="L6" s="218">
        <f t="shared" ref="L6" si="1">H6*K6</f>
        <v>0</v>
      </c>
      <c r="M6" s="50"/>
      <c r="N6" s="44"/>
      <c r="O6" s="44"/>
      <c r="P6" s="44"/>
      <c r="Q6" s="44"/>
      <c r="R6" s="44"/>
      <c r="S6" s="44"/>
      <c r="T6" s="44"/>
      <c r="U6" s="44"/>
      <c r="V6" s="93"/>
      <c r="W6" s="44"/>
      <c r="X6" s="44"/>
      <c r="Y6" s="44"/>
      <c r="Z6" s="39">
        <f>IF(G6=Precios!$D$4,Precios!$G$4,IF(G6=Precios!$D$5,Precios!$G$5,IF(G6=Precios!$D$6,Precios!$G$6,IF(G6=Precios!$D$7,Precios!$G$7,IF(G6=Precios!$D$8,Precios!$G$8,IF(G6=Precios!$D$9,Precios!$G$9,IF(G6=Precios!$D$10,Precios!$G$10,IF(G6=Precios!$D$11,Precios!$G$11,IF(G6=Precios!$D$12,Precios!$G$12,IF(G6=Precios!$D$13,Precios!$G$13,IF(G6=Precios!$D$14,Precios!$G$14,IF(G6=Precios!$D$15,Precios!$G$15,IF(G6=Precios!$D$16,Precios!$G$16,IF(G6=Precios!$D$17,Precios!$G$17,IF(G6=Precios!$D$18,Precios!$G$18,0)))))))))))))))*H6</f>
        <v>0</v>
      </c>
      <c r="AA6" s="47"/>
      <c r="AB6" s="330"/>
    </row>
    <row r="7" spans="1:28" ht="15.75" thickBot="1" x14ac:dyDescent="0.3">
      <c r="A7" s="293"/>
      <c r="B7" s="294"/>
      <c r="C7" s="295"/>
      <c r="D7" s="296"/>
      <c r="E7" s="296"/>
      <c r="F7" s="296"/>
      <c r="G7" s="297"/>
      <c r="H7" s="298"/>
      <c r="I7" s="217">
        <f>IF(G7=Precios!$D$4,Precios!$E$4,IF(G7=Precios!$D$5,Precios!$E$5,IF(G7=Precios!$D$6,Precios!$E$6,IF(G7=Precios!$D$7,Precios!$E$7,IF(G7=Precios!$D$8,Precios!$E$8,IF(G7=Precios!$D$9,Precios!$E$9,IF(G7=Precios!$D$10,Precios!$E$10,IF(G7=Precios!$D$11,Precios!$E$11,IF(G7=Precios!$D$12,Precios!$E$12,IF(G7=Precios!$D$13,Precios!$E$13,IF(G7=Precios!$D$14,Precios!$E$14,IF(G7=Precios!$D$15,Precios!$E$15,IF(G7=Precios!$D$16,Precios!$E$16,IF(G7=Precios!$D$17,Precios!$E$17,IF(G7=Precios!$D$18,Precios!$E$18,0)))))))))))))))</f>
        <v>0</v>
      </c>
      <c r="J7" s="298"/>
      <c r="K7" s="300">
        <f>+IF(J7=1,I7,IF(J7=2,I7*(1-Precios!$J$3),0))</f>
        <v>0</v>
      </c>
      <c r="L7" s="300">
        <f t="shared" si="0"/>
        <v>0</v>
      </c>
      <c r="M7" s="331"/>
      <c r="N7" s="332"/>
      <c r="O7" s="332"/>
      <c r="P7" s="332"/>
      <c r="Q7" s="332"/>
      <c r="R7" s="332"/>
      <c r="S7" s="332"/>
      <c r="T7" s="332"/>
      <c r="U7" s="332"/>
      <c r="V7" s="333"/>
      <c r="W7" s="332"/>
      <c r="X7" s="332"/>
      <c r="Y7" s="332"/>
      <c r="Z7" s="340">
        <f>IF(G7=Precios!$D$4,Precios!$G$4,IF(G7=Precios!$D$5,Precios!$G$5,IF(G7=Precios!$D$6,Precios!$G$6,IF(G7=Precios!$D$7,Precios!$G$7,IF(G7=Precios!$D$8,Precios!$G$8,IF(G7=Precios!$D$9,Precios!$G$9,IF(G7=Precios!$D$10,Precios!$G$10,IF(G7=Precios!$D$11,Precios!$G$11,IF(G7=Precios!$D$12,Precios!$G$12,IF(G7=Precios!$D$13,Precios!$G$13,IF(G7=Precios!$D$14,Precios!$G$14,IF(G7=Precios!$D$15,Precios!$G$15,IF(G7=Precios!$D$16,Precios!$G$16,IF(G7=Precios!$D$17,Precios!$G$17,IF(G7=Precios!$D$18,Precios!$G$18,0)))))))))))))))*H7</f>
        <v>0</v>
      </c>
      <c r="AA7" s="334"/>
      <c r="AB7" s="335"/>
    </row>
    <row r="8" spans="1:28" x14ac:dyDescent="0.25">
      <c r="A8" s="337"/>
      <c r="B8" s="257"/>
      <c r="C8" s="276"/>
      <c r="D8" s="277"/>
      <c r="E8" s="277"/>
      <c r="F8" s="278"/>
      <c r="G8" s="279"/>
      <c r="H8" s="280"/>
      <c r="I8" s="289">
        <f>IF(G8=Precios!$D$4,Precios!$E$4,IF(G8=Precios!$D$5,Precios!$E$5,IF(G8=Precios!$D$6,Precios!$E$6,IF(G8=Precios!$D$7,Precios!$E$7,IF(G8=Precios!$D$8,Precios!$E$8,IF(G8=Precios!$D$9,Precios!$E$9,IF(G8=Precios!$D$10,Precios!$E$10,IF(G8=Precios!$D$11,Precios!$E$11,IF(G8=Precios!$D$12,Precios!$E$12,IF(G8=Precios!$D$13,Precios!$E$13,IF(G8=Precios!$D$14,Precios!$E$14,IF(G8=Precios!$D$15,Precios!$E$15,IF(G8=Precios!$D$16,Precios!$E$16,IF(G8=Precios!$D$17,Precios!$E$17,IF(G8=Precios!$D$18,Precios!$E$18,0)))))))))))))))</f>
        <v>0</v>
      </c>
      <c r="J8" s="279"/>
      <c r="K8" s="281">
        <f>+IF(J8=1,I8,IF(J8=2,I8*(1-Precios!$J$3),0))</f>
        <v>0</v>
      </c>
      <c r="L8" s="281">
        <f t="shared" si="0"/>
        <v>0</v>
      </c>
      <c r="M8" s="308">
        <f>+SUM(L8:L12)</f>
        <v>0</v>
      </c>
      <c r="N8" s="309">
        <f>+M8+Q8+S8+T8</f>
        <v>0</v>
      </c>
      <c r="O8" s="310">
        <f>+IF(J8=1,N8*$O$2,0)</f>
        <v>0</v>
      </c>
      <c r="P8" s="311">
        <f>+N8*$P$2</f>
        <v>0</v>
      </c>
      <c r="Q8" s="40"/>
      <c r="R8" s="29">
        <f>+N8-SUM(O8:Q8)</f>
        <v>0</v>
      </c>
      <c r="S8" s="40"/>
      <c r="T8" s="40"/>
      <c r="U8" s="40"/>
      <c r="V8" s="312" t="e">
        <f>+(+O8+P8)/M8</f>
        <v>#DIV/0!</v>
      </c>
      <c r="W8" s="313">
        <f>+R8-SUM(S8:U8)</f>
        <v>0</v>
      </c>
      <c r="X8" s="314">
        <f>IF(J8=2,W8,0)</f>
        <v>0</v>
      </c>
      <c r="Y8" s="315">
        <f>IF(J8=1,W8,0)</f>
        <v>0</v>
      </c>
      <c r="Z8" s="327">
        <f>IF(G8=Precios!$D$4,Precios!$G$4,IF(G8=Precios!$D$5,Precios!$G$5,IF(G8=Precios!$D$6,Precios!$G$6,IF(G8=Precios!$D$7,Precios!$G$7,IF(G8=Precios!$D$8,Precios!$G$8,IF(G8=Precios!$D$9,Precios!$G$9,IF(G8=Precios!$D$10,Precios!$G$10,IF(G8=Precios!$D$11,Precios!$G$11,IF(G8=Precios!$D$12,Precios!$G$12,IF(G8=Precios!$D$13,Precios!$G$13,IF(G8=Precios!$D$14,Precios!$G$14,IF(G8=Precios!$D$15,Precios!$G$15,IF(G8=Precios!$D$16,Precios!$G$16,IF(G8=Precios!$D$17,Precios!$G$17,IF(G8=Precios!$D$18,Precios!$G$18,0)))))))))))))))*H8</f>
        <v>0</v>
      </c>
      <c r="AA8" s="316">
        <f>+W8-SUM(Z8:Z12)</f>
        <v>0</v>
      </c>
      <c r="AB8" s="338" t="e">
        <f>+AA8/M8</f>
        <v>#DIV/0!</v>
      </c>
    </row>
    <row r="9" spans="1:28" x14ac:dyDescent="0.25">
      <c r="A9" s="291"/>
      <c r="B9" s="41"/>
      <c r="C9" s="42"/>
      <c r="D9" s="43"/>
      <c r="E9" s="43"/>
      <c r="F9" s="43"/>
      <c r="G9" s="49"/>
      <c r="H9" s="52"/>
      <c r="I9" s="217">
        <f>IF(G9=Precios!$D$4,Precios!$E$4,IF(G9=Precios!$D$5,Precios!$E$5,IF(G9=Precios!$D$6,Precios!$E$6,IF(G9=Precios!$D$7,Precios!$E$7,IF(G9=Precios!$D$8,Precios!$E$8,IF(G9=Precios!$D$9,Precios!$E$9,IF(G9=Precios!$D$10,Precios!$E$10,IF(G9=Precios!$D$11,Precios!$E$11,IF(G9=Precios!$D$12,Precios!$E$12,IF(G9=Precios!$D$13,Precios!$E$13,IF(G9=Precios!$D$14,Precios!$E$14,IF(G9=Precios!$D$15,Precios!$E$15,IF(G9=Precios!$D$16,Precios!$E$16,IF(G9=Precios!$D$17,Precios!$E$17,IF(G9=Precios!$D$18,Precios!$E$18,0)))))))))))))))</f>
        <v>0</v>
      </c>
      <c r="J9" s="52"/>
      <c r="K9" s="218">
        <f>+IF(J9=1,I9,IF(J9=2,I9*(1-Precios!$J$3),0))</f>
        <v>0</v>
      </c>
      <c r="L9" s="218">
        <f t="shared" si="0"/>
        <v>0</v>
      </c>
      <c r="M9" s="50"/>
      <c r="N9" s="44"/>
      <c r="O9" s="44"/>
      <c r="P9" s="44"/>
      <c r="Q9" s="44"/>
      <c r="R9" s="44"/>
      <c r="S9" s="44"/>
      <c r="T9" s="44"/>
      <c r="U9" s="44"/>
      <c r="V9" s="93"/>
      <c r="W9" s="44"/>
      <c r="X9" s="44"/>
      <c r="Y9" s="44"/>
      <c r="Z9" s="39">
        <f>IF(G9=Precios!$D$4,Precios!$G$4,IF(G9=Precios!$D$5,Precios!$G$5,IF(G9=Precios!$D$6,Precios!$G$6,IF(G9=Precios!$D$7,Precios!$G$7,IF(G9=Precios!$D$8,Precios!$G$8,IF(G9=Precios!$D$9,Precios!$G$9,IF(G9=Precios!$D$10,Precios!$G$10,IF(G9=Precios!$D$11,Precios!$G$11,IF(G9=Precios!$D$12,Precios!$G$12,IF(G9=Precios!$D$13,Precios!$G$13,IF(G9=Precios!$D$14,Precios!$G$14,IF(G9=Precios!$D$15,Precios!$G$15,IF(G9=Precios!$D$16,Precios!$G$16,IF(G9=Precios!$D$17,Precios!$G$17,IF(G9=Precios!$D$18,Precios!$G$18,0)))))))))))))))*H9</f>
        <v>0</v>
      </c>
      <c r="AA9" s="47"/>
      <c r="AB9" s="330"/>
    </row>
    <row r="10" spans="1:28" x14ac:dyDescent="0.25">
      <c r="A10" s="291"/>
      <c r="B10" s="41"/>
      <c r="C10" s="292"/>
      <c r="D10" s="43"/>
      <c r="E10" s="43"/>
      <c r="F10" s="43"/>
      <c r="G10" s="49"/>
      <c r="H10" s="52"/>
      <c r="I10" s="217">
        <f>IF(G10=Precios!$D$4,Precios!$E$4,IF(G10=Precios!$D$5,Precios!$E$5,IF(G10=Precios!$D$6,Precios!$E$6,IF(G10=Precios!$D$7,Precios!$E$7,IF(G10=Precios!$D$8,Precios!$E$8,IF(G10=Precios!$D$9,Precios!$E$9,IF(G10=Precios!$D$10,Precios!$E$10,IF(G10=Precios!$D$11,Precios!$E$11,IF(G10=Precios!$D$12,Precios!$E$12,IF(G10=Precios!$D$13,Precios!$E$13,IF(G10=Precios!$D$14,Precios!$E$14,IF(G10=Precios!$D$15,Precios!$E$15,IF(G10=Precios!$D$16,Precios!$E$16,IF(G10=Precios!$D$17,Precios!$E$17,IF(G10=Precios!$D$18,Precios!$E$18,0)))))))))))))))</f>
        <v>0</v>
      </c>
      <c r="J10" s="52"/>
      <c r="K10" s="218">
        <f>+IF(J10=1,I10,IF(J10=2,I10*(1-Precios!$J$3),0))</f>
        <v>0</v>
      </c>
      <c r="L10" s="218">
        <f t="shared" ref="L10" si="2">H10*K10</f>
        <v>0</v>
      </c>
      <c r="M10" s="50"/>
      <c r="N10" s="44"/>
      <c r="O10" s="44"/>
      <c r="P10" s="44"/>
      <c r="Q10" s="44"/>
      <c r="R10" s="44"/>
      <c r="S10" s="44"/>
      <c r="T10" s="44"/>
      <c r="U10" s="44"/>
      <c r="V10" s="93"/>
      <c r="W10" s="44"/>
      <c r="X10" s="44"/>
      <c r="Y10" s="44"/>
      <c r="Z10" s="39">
        <f>IF(G10=Precios!$D$4,Precios!$G$4,IF(G10=Precios!$D$5,Precios!$G$5,IF(G10=Precios!$D$6,Precios!$G$6,IF(G10=Precios!$D$7,Precios!$G$7,IF(G10=Precios!$D$8,Precios!$G$8,IF(G10=Precios!$D$9,Precios!$G$9,IF(G10=Precios!$D$10,Precios!$G$10,IF(G10=Precios!$D$11,Precios!$G$11,IF(G10=Precios!$D$12,Precios!$G$12,IF(G10=Precios!$D$13,Precios!$G$13,IF(G10=Precios!$D$14,Precios!$G$14,IF(G10=Precios!$D$15,Precios!$G$15,IF(G10=Precios!$D$16,Precios!$G$16,IF(G10=Precios!$D$17,Precios!$G$17,IF(G10=Precios!$D$18,Precios!$G$18,0)))))))))))))))*H10</f>
        <v>0</v>
      </c>
      <c r="AA10" s="47"/>
      <c r="AB10" s="330"/>
    </row>
    <row r="11" spans="1:28" x14ac:dyDescent="0.25">
      <c r="A11" s="291"/>
      <c r="B11" s="41"/>
      <c r="C11" s="292"/>
      <c r="D11" s="43"/>
      <c r="E11" s="43"/>
      <c r="F11" s="43"/>
      <c r="G11" s="49"/>
      <c r="H11" s="52"/>
      <c r="I11" s="217">
        <f>IF(G11=Precios!$D$4,Precios!$E$4,IF(G11=Precios!$D$5,Precios!$E$5,IF(G11=Precios!$D$6,Precios!$E$6,IF(G11=Precios!$D$7,Precios!$E$7,IF(G11=Precios!$D$8,Precios!$E$8,IF(G11=Precios!$D$9,Precios!$E$9,IF(G11=Precios!$D$10,Precios!$E$10,IF(G11=Precios!$D$11,Precios!$E$11,IF(G11=Precios!$D$12,Precios!$E$12,IF(G11=Precios!$D$13,Precios!$E$13,IF(G11=Precios!$D$14,Precios!$E$14,IF(G11=Precios!$D$15,Precios!$E$15,IF(G11=Precios!$D$16,Precios!$E$16,IF(G11=Precios!$D$17,Precios!$E$17,IF(G11=Precios!$D$18,Precios!$E$18,0)))))))))))))))</f>
        <v>0</v>
      </c>
      <c r="J11" s="52"/>
      <c r="K11" s="218">
        <f>+IF(J11=1,I11,IF(J11=2,I11*(1-Precios!$J$3),0))</f>
        <v>0</v>
      </c>
      <c r="L11" s="218">
        <f t="shared" si="0"/>
        <v>0</v>
      </c>
      <c r="M11" s="50"/>
      <c r="N11" s="44"/>
      <c r="O11" s="44"/>
      <c r="P11" s="44"/>
      <c r="Q11" s="44"/>
      <c r="R11" s="44"/>
      <c r="S11" s="44"/>
      <c r="T11" s="44"/>
      <c r="U11" s="44"/>
      <c r="V11" s="93"/>
      <c r="W11" s="44"/>
      <c r="X11" s="44"/>
      <c r="Y11" s="44"/>
      <c r="Z11" s="39">
        <f>IF(G11=Precios!$D$4,Precios!$G$4,IF(G11=Precios!$D$5,Precios!$G$5,IF(G11=Precios!$D$6,Precios!$G$6,IF(G11=Precios!$D$7,Precios!$G$7,IF(G11=Precios!$D$8,Precios!$G$8,IF(G11=Precios!$D$9,Precios!$G$9,IF(G11=Precios!$D$10,Precios!$G$10,IF(G11=Precios!$D$11,Precios!$G$11,IF(G11=Precios!$D$12,Precios!$G$12,IF(G11=Precios!$D$13,Precios!$G$13,IF(G11=Precios!$D$14,Precios!$G$14,IF(G11=Precios!$D$15,Precios!$G$15,IF(G11=Precios!$D$16,Precios!$G$16,IF(G11=Precios!$D$17,Precios!$G$17,IF(G11=Precios!$D$18,Precios!$G$18,0)))))))))))))))*H11</f>
        <v>0</v>
      </c>
      <c r="AA11" s="47"/>
      <c r="AB11" s="330"/>
    </row>
    <row r="12" spans="1:28" ht="15.75" thickBot="1" x14ac:dyDescent="0.3">
      <c r="A12" s="291"/>
      <c r="B12" s="41"/>
      <c r="C12" s="42"/>
      <c r="D12" s="43"/>
      <c r="E12" s="43"/>
      <c r="F12" s="43"/>
      <c r="G12" s="301"/>
      <c r="H12" s="302"/>
      <c r="I12" s="217">
        <f>IF(G12=Precios!$D$4,Precios!$E$4,IF(G12=Precios!$D$5,Precios!$E$5,IF(G12=Precios!$D$6,Precios!$E$6,IF(G12=Precios!$D$7,Precios!$E$7,IF(G12=Precios!$D$8,Precios!$E$8,IF(G12=Precios!$D$9,Precios!$E$9,IF(G12=Precios!$D$10,Precios!$E$10,IF(G12=Precios!$D$11,Precios!$E$11,IF(G12=Precios!$D$12,Precios!$E$12,IF(G12=Precios!$D$13,Precios!$E$13,IF(G12=Precios!$D$14,Precios!$E$14,IF(G12=Precios!$D$15,Precios!$E$15,IF(G12=Precios!$D$16,Precios!$E$16,IF(G12=Precios!$D$17,Precios!$E$17,IF(G12=Precios!$D$18,Precios!$E$18,0)))))))))))))))</f>
        <v>0</v>
      </c>
      <c r="J12" s="302"/>
      <c r="K12" s="303">
        <f>+IF(J12=1,I12,IF(J12=2,I12*(1-Precios!$J$3),0))</f>
        <v>0</v>
      </c>
      <c r="L12" s="303">
        <f t="shared" si="0"/>
        <v>0</v>
      </c>
      <c r="M12" s="50"/>
      <c r="N12" s="44"/>
      <c r="O12" s="44"/>
      <c r="P12" s="44"/>
      <c r="Q12" s="44"/>
      <c r="R12" s="44"/>
      <c r="S12" s="44"/>
      <c r="T12" s="44"/>
      <c r="U12" s="44"/>
      <c r="V12" s="93"/>
      <c r="W12" s="44"/>
      <c r="X12" s="44"/>
      <c r="Y12" s="44"/>
      <c r="Z12" s="340">
        <f>IF(G12=Precios!$D$4,Precios!$G$4,IF(G12=Precios!$D$5,Precios!$G$5,IF(G12=Precios!$D$6,Precios!$G$6,IF(G12=Precios!$D$7,Precios!$G$7,IF(G12=Precios!$D$8,Precios!$G$8,IF(G12=Precios!$D$9,Precios!$G$9,IF(G12=Precios!$D$10,Precios!$G$10,IF(G12=Precios!$D$11,Precios!$G$11,IF(G12=Precios!$D$12,Precios!$G$12,IF(G12=Precios!$D$13,Precios!$G$13,IF(G12=Precios!$D$14,Precios!$G$14,IF(G12=Precios!$D$15,Precios!$G$15,IF(G12=Precios!$D$16,Precios!$G$16,IF(G12=Precios!$D$17,Precios!$G$17,IF(G12=Precios!$D$18,Precios!$G$18,0)))))))))))))))*H12</f>
        <v>0</v>
      </c>
      <c r="AA12" s="47"/>
      <c r="AB12" s="330"/>
    </row>
    <row r="13" spans="1:28" x14ac:dyDescent="0.25">
      <c r="A13" s="282"/>
      <c r="B13" s="283"/>
      <c r="C13" s="284"/>
      <c r="D13" s="285"/>
      <c r="E13" s="285"/>
      <c r="F13" s="285"/>
      <c r="G13" s="287"/>
      <c r="H13" s="288"/>
      <c r="I13" s="289">
        <f>IF(G13=Precios!$D$4,Precios!$E$4,IF(G13=Precios!$D$5,Precios!$E$5,IF(G13=Precios!$D$6,Precios!$E$6,IF(G13=Precios!$D$7,Precios!$E$7,IF(G13=Precios!$D$8,Precios!$E$8,IF(G13=Precios!$D$9,Precios!$E$9,IF(G13=Precios!$D$10,Precios!$E$10,IF(G13=Precios!$D$11,Precios!$E$11,IF(G13=Precios!$D$12,Precios!$E$12,IF(G13=Precios!$D$13,Precios!$E$13,IF(G13=Precios!$D$14,Precios!$E$14,IF(G13=Precios!$D$15,Precios!$E$15,IF(G13=Precios!$D$16,Precios!$E$16,IF(G13=Precios!$D$17,Precios!$E$17,IF(G13=Precios!$D$18,Precios!$E$18,0)))))))))))))))</f>
        <v>0</v>
      </c>
      <c r="J13" s="287"/>
      <c r="K13" s="290">
        <f>+IF(J13=1,I13,IF(J13=2,I13*(1-Precios!$J$3),0))</f>
        <v>0</v>
      </c>
      <c r="L13" s="290">
        <f t="shared" si="0"/>
        <v>0</v>
      </c>
      <c r="M13" s="317">
        <f>+SUM(L13:L17)</f>
        <v>0</v>
      </c>
      <c r="N13" s="318">
        <f>+M13+Q13+S13+T13</f>
        <v>0</v>
      </c>
      <c r="O13" s="319">
        <f>+IF(J13=1,N13*$O$2,0)</f>
        <v>0</v>
      </c>
      <c r="P13" s="320">
        <f>+N13*$P$2</f>
        <v>0</v>
      </c>
      <c r="Q13" s="321"/>
      <c r="R13" s="322">
        <f>+N13-SUM(O13:Q13)</f>
        <v>0</v>
      </c>
      <c r="S13" s="321"/>
      <c r="T13" s="321"/>
      <c r="U13" s="321"/>
      <c r="V13" s="323" t="e">
        <f>+(+O13+P13)/M13</f>
        <v>#DIV/0!</v>
      </c>
      <c r="W13" s="324">
        <f>+R13-SUM(S13:U13)</f>
        <v>0</v>
      </c>
      <c r="X13" s="325">
        <f>IF(J13=2,W13,0)</f>
        <v>0</v>
      </c>
      <c r="Y13" s="326">
        <f>IF(J13=1,W13,0)</f>
        <v>0</v>
      </c>
      <c r="Z13" s="327">
        <f>IF(G13=Precios!$D$4,Precios!$G$4,IF(G13=Precios!$D$5,Precios!$G$5,IF(G13=Precios!$D$6,Precios!$G$6,IF(G13=Precios!$D$7,Precios!$G$7,IF(G13=Precios!$D$8,Precios!$G$8,IF(G13=Precios!$D$9,Precios!$G$9,IF(G13=Precios!$D$10,Precios!$G$10,IF(G13=Precios!$D$11,Precios!$G$11,IF(G13=Precios!$D$12,Precios!$G$12,IF(G13=Precios!$D$13,Precios!$G$13,IF(G13=Precios!$D$14,Precios!$G$14,IF(G13=Precios!$D$15,Precios!$G$15,IF(G13=Precios!$D$16,Precios!$G$16,IF(G13=Precios!$D$17,Precios!$G$17,IF(G13=Precios!$D$18,Precios!$G$18,0)))))))))))))))*H13</f>
        <v>0</v>
      </c>
      <c r="AA13" s="328">
        <f>+W13-SUM(Z13:Z17)</f>
        <v>0</v>
      </c>
      <c r="AB13" s="329" t="e">
        <f>+AA13/M13</f>
        <v>#DIV/0!</v>
      </c>
    </row>
    <row r="14" spans="1:28" x14ac:dyDescent="0.25">
      <c r="A14" s="291"/>
      <c r="B14" s="41"/>
      <c r="C14" s="42"/>
      <c r="D14" s="43"/>
      <c r="E14" s="43"/>
      <c r="F14" s="43"/>
      <c r="G14" s="49"/>
      <c r="H14" s="52"/>
      <c r="I14" s="217">
        <f>IF(G14=Precios!$D$4,Precios!$E$4,IF(G14=Precios!$D$5,Precios!$E$5,IF(G14=Precios!$D$6,Precios!$E$6,IF(G14=Precios!$D$7,Precios!$E$7,IF(G14=Precios!$D$8,Precios!$E$8,IF(G14=Precios!$D$9,Precios!$E$9,IF(G14=Precios!$D$10,Precios!$E$10,IF(G14=Precios!$D$11,Precios!$E$11,IF(G14=Precios!$D$12,Precios!$E$12,IF(G14=Precios!$D$13,Precios!$E$13,IF(G14=Precios!$D$14,Precios!$E$14,IF(G14=Precios!$D$15,Precios!$E$15,IF(G14=Precios!$D$16,Precios!$E$16,IF(G14=Precios!$D$17,Precios!$E$17,IF(G14=Precios!$D$18,Precios!$E$18,0)))))))))))))))</f>
        <v>0</v>
      </c>
      <c r="J14" s="52"/>
      <c r="K14" s="218">
        <f>+IF(J14=1,I14,IF(J14=2,I14*(1-Precios!$J$3),0))</f>
        <v>0</v>
      </c>
      <c r="L14" s="218">
        <f t="shared" si="0"/>
        <v>0</v>
      </c>
      <c r="M14" s="50"/>
      <c r="N14" s="44"/>
      <c r="O14" s="44"/>
      <c r="P14" s="44"/>
      <c r="Q14" s="44"/>
      <c r="R14" s="44"/>
      <c r="S14" s="44"/>
      <c r="T14" s="44"/>
      <c r="U14" s="44"/>
      <c r="V14" s="93"/>
      <c r="W14" s="44"/>
      <c r="X14" s="44"/>
      <c r="Y14" s="44"/>
      <c r="Z14" s="39">
        <f>IF(G14=Precios!$D$4,Precios!$G$4,IF(G14=Precios!$D$5,Precios!$G$5,IF(G14=Precios!$D$6,Precios!$G$6,IF(G14=Precios!$D$7,Precios!$G$7,IF(G14=Precios!$D$8,Precios!$G$8,IF(G14=Precios!$D$9,Precios!$G$9,IF(G14=Precios!$D$10,Precios!$G$10,IF(G14=Precios!$D$11,Precios!$G$11,IF(G14=Precios!$D$12,Precios!$G$12,IF(G14=Precios!$D$13,Precios!$G$13,IF(G14=Precios!$D$14,Precios!$G$14,IF(G14=Precios!$D$15,Precios!$G$15,IF(G14=Precios!$D$16,Precios!$G$16,IF(G14=Precios!$D$17,Precios!$G$17,IF(G14=Precios!$D$18,Precios!$G$18,0)))))))))))))))*H14</f>
        <v>0</v>
      </c>
      <c r="AA14" s="47"/>
      <c r="AB14" s="330"/>
    </row>
    <row r="15" spans="1:28" x14ac:dyDescent="0.25">
      <c r="A15" s="291"/>
      <c r="B15" s="41"/>
      <c r="C15" s="292"/>
      <c r="D15" s="43"/>
      <c r="E15" s="43"/>
      <c r="F15" s="43"/>
      <c r="G15" s="49"/>
      <c r="H15" s="52"/>
      <c r="I15" s="217">
        <f>IF(G15=Precios!$D$4,Precios!$E$4,IF(G15=Precios!$D$5,Precios!$E$5,IF(G15=Precios!$D$6,Precios!$E$6,IF(G15=Precios!$D$7,Precios!$E$7,IF(G15=Precios!$D$8,Precios!$E$8,IF(G15=Precios!$D$9,Precios!$E$9,IF(G15=Precios!$D$10,Precios!$E$10,IF(G15=Precios!$D$11,Precios!$E$11,IF(G15=Precios!$D$12,Precios!$E$12,IF(G15=Precios!$D$13,Precios!$E$13,IF(G15=Precios!$D$14,Precios!$E$14,IF(G15=Precios!$D$15,Precios!$E$15,IF(G15=Precios!$D$16,Precios!$E$16,IF(G15=Precios!$D$17,Precios!$E$17,IF(G15=Precios!$D$18,Precios!$E$18,0)))))))))))))))</f>
        <v>0</v>
      </c>
      <c r="J15" s="52"/>
      <c r="K15" s="218">
        <f>+IF(J15=1,I15,IF(J15=2,I15*(1-Precios!$J$3),0))</f>
        <v>0</v>
      </c>
      <c r="L15" s="218">
        <f t="shared" si="0"/>
        <v>0</v>
      </c>
      <c r="M15" s="50"/>
      <c r="N15" s="44"/>
      <c r="O15" s="44"/>
      <c r="P15" s="44"/>
      <c r="Q15" s="44"/>
      <c r="R15" s="44"/>
      <c r="S15" s="44"/>
      <c r="T15" s="44"/>
      <c r="U15" s="44"/>
      <c r="V15" s="93"/>
      <c r="W15" s="44"/>
      <c r="X15" s="44"/>
      <c r="Y15" s="44"/>
      <c r="Z15" s="39">
        <f>IF(G15=Precios!$D$4,Precios!$G$4,IF(G15=Precios!$D$5,Precios!$G$5,IF(G15=Precios!$D$6,Precios!$G$6,IF(G15=Precios!$D$7,Precios!$G$7,IF(G15=Precios!$D$8,Precios!$G$8,IF(G15=Precios!$D$9,Precios!$G$9,IF(G15=Precios!$D$10,Precios!$G$10,IF(G15=Precios!$D$11,Precios!$G$11,IF(G15=Precios!$D$12,Precios!$G$12,IF(G15=Precios!$D$13,Precios!$G$13,IF(G15=Precios!$D$14,Precios!$G$14,IF(G15=Precios!$D$15,Precios!$G$15,IF(G15=Precios!$D$16,Precios!$G$16,IF(G15=Precios!$D$17,Precios!$G$17,IF(G15=Precios!$D$18,Precios!$G$18,0)))))))))))))))*H15</f>
        <v>0</v>
      </c>
      <c r="AA15" s="47"/>
      <c r="AB15" s="330"/>
    </row>
    <row r="16" spans="1:28" x14ac:dyDescent="0.25">
      <c r="A16" s="291"/>
      <c r="B16" s="41"/>
      <c r="C16" s="292"/>
      <c r="D16" s="43"/>
      <c r="E16" s="43"/>
      <c r="F16" s="43"/>
      <c r="G16" s="49"/>
      <c r="H16" s="52"/>
      <c r="I16" s="217">
        <f>IF(G16=Precios!$D$4,Precios!$E$4,IF(G16=Precios!$D$5,Precios!$E$5,IF(G16=Precios!$D$6,Precios!$E$6,IF(G16=Precios!$D$7,Precios!$E$7,IF(G16=Precios!$D$8,Precios!$E$8,IF(G16=Precios!$D$9,Precios!$E$9,IF(G16=Precios!$D$10,Precios!$E$10,IF(G16=Precios!$D$11,Precios!$E$11,IF(G16=Precios!$D$12,Precios!$E$12,IF(G16=Precios!$D$13,Precios!$E$13,IF(G16=Precios!$D$14,Precios!$E$14,IF(G16=Precios!$D$15,Precios!$E$15,IF(G16=Precios!$D$16,Precios!$E$16,IF(G16=Precios!$D$17,Precios!$E$17,IF(G16=Precios!$D$18,Precios!$E$18,0)))))))))))))))</f>
        <v>0</v>
      </c>
      <c r="J16" s="52"/>
      <c r="K16" s="218">
        <f>+IF(J16=1,I16,IF(J16=2,I16*(1-Precios!$J$3),0))</f>
        <v>0</v>
      </c>
      <c r="L16" s="218">
        <f t="shared" ref="L16" si="3">H16*K16</f>
        <v>0</v>
      </c>
      <c r="M16" s="50"/>
      <c r="N16" s="44"/>
      <c r="O16" s="44"/>
      <c r="P16" s="44"/>
      <c r="Q16" s="44"/>
      <c r="R16" s="44"/>
      <c r="S16" s="44"/>
      <c r="T16" s="44"/>
      <c r="U16" s="44"/>
      <c r="V16" s="93"/>
      <c r="W16" s="44"/>
      <c r="X16" s="44"/>
      <c r="Y16" s="44"/>
      <c r="Z16" s="39">
        <f>IF(G16=Precios!$D$4,Precios!$G$4,IF(G16=Precios!$D$5,Precios!$G$5,IF(G16=Precios!$D$6,Precios!$G$6,IF(G16=Precios!$D$7,Precios!$G$7,IF(G16=Precios!$D$8,Precios!$G$8,IF(G16=Precios!$D$9,Precios!$G$9,IF(G16=Precios!$D$10,Precios!$G$10,IF(G16=Precios!$D$11,Precios!$G$11,IF(G16=Precios!$D$12,Precios!$G$12,IF(G16=Precios!$D$13,Precios!$G$13,IF(G16=Precios!$D$14,Precios!$G$14,IF(G16=Precios!$D$15,Precios!$G$15,IF(G16=Precios!$D$16,Precios!$G$16,IF(G16=Precios!$D$17,Precios!$G$17,IF(G16=Precios!$D$18,Precios!$G$18,0)))))))))))))))*H16</f>
        <v>0</v>
      </c>
      <c r="AA16" s="47"/>
      <c r="AB16" s="330"/>
    </row>
    <row r="17" spans="1:28" ht="15.75" thickBot="1" x14ac:dyDescent="0.3">
      <c r="A17" s="293"/>
      <c r="B17" s="294"/>
      <c r="C17" s="304"/>
      <c r="D17" s="296"/>
      <c r="E17" s="296"/>
      <c r="F17" s="296"/>
      <c r="G17" s="297"/>
      <c r="H17" s="298"/>
      <c r="I17" s="217">
        <f>IF(G17=Precios!$D$4,Precios!$E$4,IF(G17=Precios!$D$5,Precios!$E$5,IF(G17=Precios!$D$6,Precios!$E$6,IF(G17=Precios!$D$7,Precios!$E$7,IF(G17=Precios!$D$8,Precios!$E$8,IF(G17=Precios!$D$9,Precios!$E$9,IF(G17=Precios!$D$10,Precios!$E$10,IF(G17=Precios!$D$11,Precios!$E$11,IF(G17=Precios!$D$12,Precios!$E$12,IF(G17=Precios!$D$13,Precios!$E$13,IF(G17=Precios!$D$14,Precios!$E$14,IF(G17=Precios!$D$15,Precios!$E$15,IF(G17=Precios!$D$16,Precios!$E$16,IF(G17=Precios!$D$17,Precios!$E$17,IF(G17=Precios!$D$18,Precios!$E$18,0)))))))))))))))</f>
        <v>0</v>
      </c>
      <c r="J17" s="298"/>
      <c r="K17" s="300">
        <f>+IF(J17=1,I17,IF(J17=2,I17*(1-Precios!$J$3),0))</f>
        <v>0</v>
      </c>
      <c r="L17" s="300">
        <f t="shared" si="0"/>
        <v>0</v>
      </c>
      <c r="M17" s="331"/>
      <c r="N17" s="332"/>
      <c r="O17" s="332"/>
      <c r="P17" s="332"/>
      <c r="Q17" s="332"/>
      <c r="R17" s="332"/>
      <c r="S17" s="332"/>
      <c r="T17" s="332"/>
      <c r="U17" s="332"/>
      <c r="V17" s="333"/>
      <c r="W17" s="332"/>
      <c r="X17" s="332"/>
      <c r="Y17" s="332"/>
      <c r="Z17" s="340">
        <f>IF(G17=Precios!$D$4,Precios!$G$4,IF(G17=Precios!$D$5,Precios!$G$5,IF(G17=Precios!$D$6,Precios!$G$6,IF(G17=Precios!$D$7,Precios!$G$7,IF(G17=Precios!$D$8,Precios!$G$8,IF(G17=Precios!$D$9,Precios!$G$9,IF(G17=Precios!$D$10,Precios!$G$10,IF(G17=Precios!$D$11,Precios!$G$11,IF(G17=Precios!$D$12,Precios!$G$12,IF(G17=Precios!$D$13,Precios!$G$13,IF(G17=Precios!$D$14,Precios!$G$14,IF(G17=Precios!$D$15,Precios!$G$15,IF(G17=Precios!$D$16,Precios!$G$16,IF(G17=Precios!$D$17,Precios!$G$17,IF(G17=Precios!$D$18,Precios!$G$18,0)))))))))))))))*H17</f>
        <v>0</v>
      </c>
      <c r="AA17" s="334"/>
      <c r="AB17" s="335"/>
    </row>
    <row r="18" spans="1:28" x14ac:dyDescent="0.25">
      <c r="A18" s="337"/>
      <c r="B18" s="257"/>
      <c r="C18" s="276"/>
      <c r="D18" s="277"/>
      <c r="E18" s="277"/>
      <c r="F18" s="277"/>
      <c r="G18" s="279"/>
      <c r="H18" s="280"/>
      <c r="I18" s="289">
        <f>IF(G18=Precios!$D$4,Precios!$E$4,IF(G18=Precios!$D$5,Precios!$E$5,IF(G18=Precios!$D$6,Precios!$E$6,IF(G18=Precios!$D$7,Precios!$E$7,IF(G18=Precios!$D$8,Precios!$E$8,IF(G18=Precios!$D$9,Precios!$E$9,IF(G18=Precios!$D$10,Precios!$E$10,IF(G18=Precios!$D$11,Precios!$E$11,IF(G18=Precios!$D$12,Precios!$E$12,IF(G18=Precios!$D$13,Precios!$E$13,IF(G18=Precios!$D$14,Precios!$E$14,IF(G18=Precios!$D$15,Precios!$E$15,IF(G18=Precios!$D$16,Precios!$E$16,IF(G18=Precios!$D$17,Precios!$E$17,IF(G18=Precios!$D$18,Precios!$E$18,0)))))))))))))))</f>
        <v>0</v>
      </c>
      <c r="J18" s="279"/>
      <c r="K18" s="281">
        <f>+IF(J18=1,I18,IF(J18=2,I18*(1-Precios!$J$3),0))</f>
        <v>0</v>
      </c>
      <c r="L18" s="281">
        <f t="shared" si="0"/>
        <v>0</v>
      </c>
      <c r="M18" s="308">
        <f>+SUM(L18:L22)</f>
        <v>0</v>
      </c>
      <c r="N18" s="309">
        <f>+M18+Q18+S18+T18</f>
        <v>0</v>
      </c>
      <c r="O18" s="310">
        <f>+IF(J18=1,N18*$O$2,0)</f>
        <v>0</v>
      </c>
      <c r="P18" s="311">
        <f>+N18*$P$2</f>
        <v>0</v>
      </c>
      <c r="Q18" s="40"/>
      <c r="R18" s="29">
        <f>+N18-SUM(O18:Q18)</f>
        <v>0</v>
      </c>
      <c r="S18" s="40"/>
      <c r="T18" s="40"/>
      <c r="U18" s="40"/>
      <c r="V18" s="312" t="e">
        <f>+(+O18+P18)/M18</f>
        <v>#DIV/0!</v>
      </c>
      <c r="W18" s="313">
        <f>+R18-SUM(S18:U18)</f>
        <v>0</v>
      </c>
      <c r="X18" s="314">
        <f>IF(J18=2,W18,0)</f>
        <v>0</v>
      </c>
      <c r="Y18" s="315">
        <f>IF(J18=1,W18,0)</f>
        <v>0</v>
      </c>
      <c r="Z18" s="327">
        <f>IF(G18=Precios!$D$4,Precios!$G$4,IF(G18=Precios!$D$5,Precios!$G$5,IF(G18=Precios!$D$6,Precios!$G$6,IF(G18=Precios!$D$7,Precios!$G$7,IF(G18=Precios!$D$8,Precios!$G$8,IF(G18=Precios!$D$9,Precios!$G$9,IF(G18=Precios!$D$10,Precios!$G$10,IF(G18=Precios!$D$11,Precios!$G$11,IF(G18=Precios!$D$12,Precios!$G$12,IF(G18=Precios!$D$13,Precios!$G$13,IF(G18=Precios!$D$14,Precios!$G$14,IF(G18=Precios!$D$15,Precios!$G$15,IF(G18=Precios!$D$16,Precios!$G$16,IF(G18=Precios!$D$17,Precios!$G$17,IF(G18=Precios!$D$18,Precios!$G$18,0)))))))))))))))*H18</f>
        <v>0</v>
      </c>
      <c r="AA18" s="316">
        <f>+W18-SUM(Z18:Z22)</f>
        <v>0</v>
      </c>
      <c r="AB18" s="338" t="e">
        <f>+AA18/M18</f>
        <v>#DIV/0!</v>
      </c>
    </row>
    <row r="19" spans="1:28" x14ac:dyDescent="0.25">
      <c r="A19" s="291"/>
      <c r="B19" s="41"/>
      <c r="C19" s="42"/>
      <c r="D19" s="43"/>
      <c r="E19" s="43"/>
      <c r="F19" s="43"/>
      <c r="G19" s="49"/>
      <c r="H19" s="52"/>
      <c r="I19" s="217">
        <f>IF(G19=Precios!$D$4,Precios!$E$4,IF(G19=Precios!$D$5,Precios!$E$5,IF(G19=Precios!$D$6,Precios!$E$6,IF(G19=Precios!$D$7,Precios!$E$7,IF(G19=Precios!$D$8,Precios!$E$8,IF(G19=Precios!$D$9,Precios!$E$9,IF(G19=Precios!$D$10,Precios!$E$10,IF(G19=Precios!$D$11,Precios!$E$11,IF(G19=Precios!$D$12,Precios!$E$12,IF(G19=Precios!$D$13,Precios!$E$13,IF(G19=Precios!$D$14,Precios!$E$14,IF(G19=Precios!$D$15,Precios!$E$15,IF(G19=Precios!$D$16,Precios!$E$16,IF(G19=Precios!$D$17,Precios!$E$17,IF(G19=Precios!$D$18,Precios!$E$18,0)))))))))))))))</f>
        <v>0</v>
      </c>
      <c r="J19" s="52"/>
      <c r="K19" s="218">
        <f>+IF(J19=1,I19,IF(J19=2,I19*(1-Precios!$J$3),0))</f>
        <v>0</v>
      </c>
      <c r="L19" s="218">
        <f t="shared" si="0"/>
        <v>0</v>
      </c>
      <c r="M19" s="50"/>
      <c r="N19" s="44"/>
      <c r="O19" s="44"/>
      <c r="P19" s="44"/>
      <c r="Q19" s="44"/>
      <c r="R19" s="44"/>
      <c r="S19" s="44"/>
      <c r="T19" s="44"/>
      <c r="U19" s="44"/>
      <c r="V19" s="93"/>
      <c r="W19" s="44"/>
      <c r="X19" s="44"/>
      <c r="Y19" s="44"/>
      <c r="Z19" s="39">
        <f>IF(G19=Precios!$D$4,Precios!$G$4,IF(G19=Precios!$D$5,Precios!$G$5,IF(G19=Precios!$D$6,Precios!$G$6,IF(G19=Precios!$D$7,Precios!$G$7,IF(G19=Precios!$D$8,Precios!$G$8,IF(G19=Precios!$D$9,Precios!$G$9,IF(G19=Precios!$D$10,Precios!$G$10,IF(G19=Precios!$D$11,Precios!$G$11,IF(G19=Precios!$D$12,Precios!$G$12,IF(G19=Precios!$D$13,Precios!$G$13,IF(G19=Precios!$D$14,Precios!$G$14,IF(G19=Precios!$D$15,Precios!$G$15,IF(G19=Precios!$D$16,Precios!$G$16,IF(G19=Precios!$D$17,Precios!$G$17,IF(G19=Precios!$D$18,Precios!$G$18,0)))))))))))))))*H19</f>
        <v>0</v>
      </c>
      <c r="AA19" s="47"/>
      <c r="AB19" s="330"/>
    </row>
    <row r="20" spans="1:28" x14ac:dyDescent="0.25">
      <c r="A20" s="291"/>
      <c r="B20" s="41"/>
      <c r="C20" s="292"/>
      <c r="D20" s="43"/>
      <c r="E20" s="43"/>
      <c r="F20" s="43"/>
      <c r="G20" s="49"/>
      <c r="H20" s="52"/>
      <c r="I20" s="217">
        <f>IF(G20=Precios!$D$4,Precios!$E$4,IF(G20=Precios!$D$5,Precios!$E$5,IF(G20=Precios!$D$6,Precios!$E$6,IF(G20=Precios!$D$7,Precios!$E$7,IF(G20=Precios!$D$8,Precios!$E$8,IF(G20=Precios!$D$9,Precios!$E$9,IF(G20=Precios!$D$10,Precios!$E$10,IF(G20=Precios!$D$11,Precios!$E$11,IF(G20=Precios!$D$12,Precios!$E$12,IF(G20=Precios!$D$13,Precios!$E$13,IF(G20=Precios!$D$14,Precios!$E$14,IF(G20=Precios!$D$15,Precios!$E$15,IF(G20=Precios!$D$16,Precios!$E$16,IF(G20=Precios!$D$17,Precios!$E$17,IF(G20=Precios!$D$18,Precios!$E$18,0)))))))))))))))</f>
        <v>0</v>
      </c>
      <c r="J20" s="52"/>
      <c r="K20" s="218">
        <f>+IF(J20=1,I20,IF(J20=2,I20*(1-Precios!$J$3),0))</f>
        <v>0</v>
      </c>
      <c r="L20" s="218">
        <f t="shared" ref="L20:L21" si="4">H20*K20</f>
        <v>0</v>
      </c>
      <c r="M20" s="50"/>
      <c r="N20" s="44"/>
      <c r="O20" s="44"/>
      <c r="P20" s="44"/>
      <c r="Q20" s="44"/>
      <c r="R20" s="44"/>
      <c r="S20" s="44"/>
      <c r="T20" s="44"/>
      <c r="U20" s="44"/>
      <c r="V20" s="93"/>
      <c r="W20" s="44"/>
      <c r="X20" s="44"/>
      <c r="Y20" s="44"/>
      <c r="Z20" s="39">
        <f>IF(G20=Precios!$D$4,Precios!$G$4,IF(G20=Precios!$D$5,Precios!$G$5,IF(G20=Precios!$D$6,Precios!$G$6,IF(G20=Precios!$D$7,Precios!$G$7,IF(G20=Precios!$D$8,Precios!$G$8,IF(G20=Precios!$D$9,Precios!$G$9,IF(G20=Precios!$D$10,Precios!$G$10,IF(G20=Precios!$D$11,Precios!$G$11,IF(G20=Precios!$D$12,Precios!$G$12,IF(G20=Precios!$D$13,Precios!$G$13,IF(G20=Precios!$D$14,Precios!$G$14,IF(G20=Precios!$D$15,Precios!$G$15,IF(G20=Precios!$D$16,Precios!$G$16,IF(G20=Precios!$D$17,Precios!$G$17,IF(G20=Precios!$D$18,Precios!$G$18,0)))))))))))))))*H20</f>
        <v>0</v>
      </c>
      <c r="AA20" s="47"/>
      <c r="AB20" s="330"/>
    </row>
    <row r="21" spans="1:28" x14ac:dyDescent="0.25">
      <c r="A21" s="291"/>
      <c r="B21" s="41"/>
      <c r="C21" s="292"/>
      <c r="D21" s="43"/>
      <c r="E21" s="43"/>
      <c r="F21" s="43"/>
      <c r="G21" s="49"/>
      <c r="H21" s="52"/>
      <c r="I21" s="217">
        <f>IF(G21=Precios!$D$4,Precios!$E$4,IF(G21=Precios!$D$5,Precios!$E$5,IF(G21=Precios!$D$6,Precios!$E$6,IF(G21=Precios!$D$7,Precios!$E$7,IF(G21=Precios!$D$8,Precios!$E$8,IF(G21=Precios!$D$9,Precios!$E$9,IF(G21=Precios!$D$10,Precios!$E$10,IF(G21=Precios!$D$11,Precios!$E$11,IF(G21=Precios!$D$12,Precios!$E$12,IF(G21=Precios!$D$13,Precios!$E$13,IF(G21=Precios!$D$14,Precios!$E$14,IF(G21=Precios!$D$15,Precios!$E$15,IF(G21=Precios!$D$16,Precios!$E$16,IF(G21=Precios!$D$17,Precios!$E$17,IF(G21=Precios!$D$18,Precios!$E$18,0)))))))))))))))</f>
        <v>0</v>
      </c>
      <c r="J21" s="52"/>
      <c r="K21" s="218">
        <f>+IF(J21=1,I21,IF(J21=2,I21*(1-Precios!$J$3),0))</f>
        <v>0</v>
      </c>
      <c r="L21" s="218">
        <f t="shared" si="4"/>
        <v>0</v>
      </c>
      <c r="M21" s="50"/>
      <c r="N21" s="44"/>
      <c r="O21" s="44"/>
      <c r="P21" s="44"/>
      <c r="Q21" s="44"/>
      <c r="R21" s="44"/>
      <c r="S21" s="44"/>
      <c r="T21" s="44"/>
      <c r="U21" s="44"/>
      <c r="V21" s="93"/>
      <c r="W21" s="44"/>
      <c r="X21" s="44"/>
      <c r="Y21" s="44"/>
      <c r="Z21" s="39">
        <f>IF(G21=Precios!$D$4,Precios!$G$4,IF(G21=Precios!$D$5,Precios!$G$5,IF(G21=Precios!$D$6,Precios!$G$6,IF(G21=Precios!$D$7,Precios!$G$7,IF(G21=Precios!$D$8,Precios!$G$8,IF(G21=Precios!$D$9,Precios!$G$9,IF(G21=Precios!$D$10,Precios!$G$10,IF(G21=Precios!$D$11,Precios!$G$11,IF(G21=Precios!$D$12,Precios!$G$12,IF(G21=Precios!$D$13,Precios!$G$13,IF(G21=Precios!$D$14,Precios!$G$14,IF(G21=Precios!$D$15,Precios!$G$15,IF(G21=Precios!$D$16,Precios!$G$16,IF(G21=Precios!$D$17,Precios!$G$17,IF(G21=Precios!$D$18,Precios!$G$18,0)))))))))))))))*H21</f>
        <v>0</v>
      </c>
      <c r="AA21" s="47"/>
      <c r="AB21" s="330"/>
    </row>
    <row r="22" spans="1:28" ht="15.75" thickBot="1" x14ac:dyDescent="0.3">
      <c r="A22" s="291"/>
      <c r="B22" s="41"/>
      <c r="C22" s="42"/>
      <c r="D22" s="43"/>
      <c r="E22" s="43"/>
      <c r="F22" s="43"/>
      <c r="G22" s="301"/>
      <c r="H22" s="302"/>
      <c r="I22" s="217">
        <f>IF(G22=Precios!$D$4,Precios!$E$4,IF(G22=Precios!$D$5,Precios!$E$5,IF(G22=Precios!$D$6,Precios!$E$6,IF(G22=Precios!$D$7,Precios!$E$7,IF(G22=Precios!$D$8,Precios!$E$8,IF(G22=Precios!$D$9,Precios!$E$9,IF(G22=Precios!$D$10,Precios!$E$10,IF(G22=Precios!$D$11,Precios!$E$11,IF(G22=Precios!$D$12,Precios!$E$12,IF(G22=Precios!$D$13,Precios!$E$13,IF(G22=Precios!$D$14,Precios!$E$14,IF(G22=Precios!$D$15,Precios!$E$15,IF(G22=Precios!$D$16,Precios!$E$16,IF(G22=Precios!$D$17,Precios!$E$17,IF(G22=Precios!$D$18,Precios!$E$18,0)))))))))))))))</f>
        <v>0</v>
      </c>
      <c r="J22" s="302"/>
      <c r="K22" s="303">
        <f>+IF(J22=1,I22,IF(J22=2,I22*(1-Precios!$J$3),0))</f>
        <v>0</v>
      </c>
      <c r="L22" s="303">
        <f t="shared" si="0"/>
        <v>0</v>
      </c>
      <c r="M22" s="50"/>
      <c r="N22" s="44"/>
      <c r="O22" s="44"/>
      <c r="P22" s="44"/>
      <c r="Q22" s="44"/>
      <c r="R22" s="44"/>
      <c r="S22" s="44"/>
      <c r="T22" s="44"/>
      <c r="U22" s="44"/>
      <c r="V22" s="93"/>
      <c r="W22" s="44"/>
      <c r="X22" s="44"/>
      <c r="Y22" s="44"/>
      <c r="Z22" s="340">
        <f>IF(G22=Precios!$D$4,Precios!$G$4,IF(G22=Precios!$D$5,Precios!$G$5,IF(G22=Precios!$D$6,Precios!$G$6,IF(G22=Precios!$D$7,Precios!$G$7,IF(G22=Precios!$D$8,Precios!$G$8,IF(G22=Precios!$D$9,Precios!$G$9,IF(G22=Precios!$D$10,Precios!$G$10,IF(G22=Precios!$D$11,Precios!$G$11,IF(G22=Precios!$D$12,Precios!$G$12,IF(G22=Precios!$D$13,Precios!$G$13,IF(G22=Precios!$D$14,Precios!$G$14,IF(G22=Precios!$D$15,Precios!$G$15,IF(G22=Precios!$D$16,Precios!$G$16,IF(G22=Precios!$D$17,Precios!$G$17,IF(G22=Precios!$D$18,Precios!$G$18,0)))))))))))))))*H22</f>
        <v>0</v>
      </c>
      <c r="AA22" s="47"/>
      <c r="AB22" s="330"/>
    </row>
    <row r="23" spans="1:28" x14ac:dyDescent="0.25">
      <c r="A23" s="282"/>
      <c r="B23" s="283"/>
      <c r="C23" s="284"/>
      <c r="D23" s="285"/>
      <c r="E23" s="285"/>
      <c r="F23" s="285"/>
      <c r="G23" s="287"/>
      <c r="H23" s="288"/>
      <c r="I23" s="289">
        <f>IF(G23=Precios!$D$4,Precios!$E$4,IF(G23=Precios!$D$5,Precios!$E$5,IF(G23=Precios!$D$6,Precios!$E$6,IF(G23=Precios!$D$7,Precios!$E$7,IF(G23=Precios!$D$8,Precios!$E$8,IF(G23=Precios!$D$9,Precios!$E$9,IF(G23=Precios!$D$10,Precios!$E$10,IF(G23=Precios!$D$11,Precios!$E$11,IF(G23=Precios!$D$12,Precios!$E$12,IF(G23=Precios!$D$13,Precios!$E$13,IF(G23=Precios!$D$14,Precios!$E$14,IF(G23=Precios!$D$15,Precios!$E$15,IF(G23=Precios!$D$16,Precios!$E$16,IF(G23=Precios!$D$17,Precios!$E$17,IF(G23=Precios!$D$18,Precios!$E$18,0)))))))))))))))</f>
        <v>0</v>
      </c>
      <c r="J23" s="287"/>
      <c r="K23" s="290">
        <f>+IF(J23=1,I23,IF(J23=2,I23*(1-Precios!$J$3),0))</f>
        <v>0</v>
      </c>
      <c r="L23" s="290">
        <f t="shared" ref="L23:L77" si="5">H23*K23</f>
        <v>0</v>
      </c>
      <c r="M23" s="317">
        <f>+SUM(L23:L27)</f>
        <v>0</v>
      </c>
      <c r="N23" s="318">
        <f>+M23+Q23+S23+T23</f>
        <v>0</v>
      </c>
      <c r="O23" s="319">
        <f>+IF(J23=1,N23*$O$2,0)</f>
        <v>0</v>
      </c>
      <c r="P23" s="320">
        <f>+N23*$P$2</f>
        <v>0</v>
      </c>
      <c r="Q23" s="321"/>
      <c r="R23" s="322">
        <f>+N23-SUM(O23:Q23)</f>
        <v>0</v>
      </c>
      <c r="S23" s="321"/>
      <c r="T23" s="321"/>
      <c r="U23" s="321"/>
      <c r="V23" s="323" t="e">
        <f>+(+O23+P23)/M23</f>
        <v>#DIV/0!</v>
      </c>
      <c r="W23" s="324">
        <f>+R23-SUM(S23:U23)</f>
        <v>0</v>
      </c>
      <c r="X23" s="325">
        <f>IF(J23=2,W23,0)</f>
        <v>0</v>
      </c>
      <c r="Y23" s="326">
        <f>IF(J23=1,W23,0)</f>
        <v>0</v>
      </c>
      <c r="Z23" s="327">
        <f>IF(G23=Precios!$D$4,Precios!$G$4,IF(G23=Precios!$D$5,Precios!$G$5,IF(G23=Precios!$D$6,Precios!$G$6,IF(G23=Precios!$D$7,Precios!$G$7,IF(G23=Precios!$D$8,Precios!$G$8,IF(G23=Precios!$D$9,Precios!$G$9,IF(G23=Precios!$D$10,Precios!$G$10,IF(G23=Precios!$D$11,Precios!$G$11,IF(G23=Precios!$D$12,Precios!$G$12,IF(G23=Precios!$D$13,Precios!$G$13,IF(G23=Precios!$D$14,Precios!$G$14,IF(G23=Precios!$D$15,Precios!$G$15,IF(G23=Precios!$D$16,Precios!$G$16,IF(G23=Precios!$D$17,Precios!$G$17,IF(G23=Precios!$D$18,Precios!$G$18,0)))))))))))))))*H23</f>
        <v>0</v>
      </c>
      <c r="AA23" s="328">
        <f>+W23-SUM(Z23:Z27)</f>
        <v>0</v>
      </c>
      <c r="AB23" s="329" t="e">
        <f>+AA23/M23</f>
        <v>#DIV/0!</v>
      </c>
    </row>
    <row r="24" spans="1:28" x14ac:dyDescent="0.25">
      <c r="A24" s="291"/>
      <c r="B24" s="41"/>
      <c r="C24" s="42"/>
      <c r="D24" s="43"/>
      <c r="E24" s="43"/>
      <c r="F24" s="43"/>
      <c r="G24" s="49"/>
      <c r="H24" s="52"/>
      <c r="I24" s="217">
        <f>IF(G24=Precios!$D$4,Precios!$E$4,IF(G24=Precios!$D$5,Precios!$E$5,IF(G24=Precios!$D$6,Precios!$E$6,IF(G24=Precios!$D$7,Precios!$E$7,IF(G24=Precios!$D$8,Precios!$E$8,IF(G24=Precios!$D$9,Precios!$E$9,IF(G24=Precios!$D$10,Precios!$E$10,IF(G24=Precios!$D$11,Precios!$E$11,IF(G24=Precios!$D$12,Precios!$E$12,IF(G24=Precios!$D$13,Precios!$E$13,IF(G24=Precios!$D$14,Precios!$E$14,IF(G24=Precios!$D$15,Precios!$E$15,IF(G24=Precios!$D$16,Precios!$E$16,IF(G24=Precios!$D$17,Precios!$E$17,IF(G24=Precios!$D$18,Precios!$E$18,0)))))))))))))))</f>
        <v>0</v>
      </c>
      <c r="J24" s="52"/>
      <c r="K24" s="218">
        <f>+IF(J24=1,I24,IF(J24=2,I24*(1-Precios!$J$3),0))</f>
        <v>0</v>
      </c>
      <c r="L24" s="218">
        <f t="shared" si="5"/>
        <v>0</v>
      </c>
      <c r="M24" s="50"/>
      <c r="N24" s="44"/>
      <c r="O24" s="44"/>
      <c r="P24" s="44"/>
      <c r="Q24" s="44"/>
      <c r="R24" s="44"/>
      <c r="S24" s="44"/>
      <c r="T24" s="44"/>
      <c r="U24" s="44"/>
      <c r="V24" s="93"/>
      <c r="W24" s="44"/>
      <c r="X24" s="44"/>
      <c r="Y24" s="44"/>
      <c r="Z24" s="39">
        <f>IF(G24=Precios!$D$4,Precios!$G$4,IF(G24=Precios!$D$5,Precios!$G$5,IF(G24=Precios!$D$6,Precios!$G$6,IF(G24=Precios!$D$7,Precios!$G$7,IF(G24=Precios!$D$8,Precios!$G$8,IF(G24=Precios!$D$9,Precios!$G$9,IF(G24=Precios!$D$10,Precios!$G$10,IF(G24=Precios!$D$11,Precios!$G$11,IF(G24=Precios!$D$12,Precios!$G$12,IF(G24=Precios!$D$13,Precios!$G$13,IF(G24=Precios!$D$14,Precios!$G$14,IF(G24=Precios!$D$15,Precios!$G$15,IF(G24=Precios!$D$16,Precios!$G$16,IF(G24=Precios!$D$17,Precios!$G$17,IF(G24=Precios!$D$18,Precios!$G$18,0)))))))))))))))*H24</f>
        <v>0</v>
      </c>
      <c r="AA24" s="47"/>
      <c r="AB24" s="330"/>
    </row>
    <row r="25" spans="1:28" x14ac:dyDescent="0.25">
      <c r="A25" s="291"/>
      <c r="B25" s="41"/>
      <c r="C25" s="292"/>
      <c r="D25" s="43"/>
      <c r="E25" s="43"/>
      <c r="F25" s="43"/>
      <c r="G25" s="49"/>
      <c r="H25" s="52"/>
      <c r="I25" s="217">
        <f>IF(G25=Precios!$D$4,Precios!$E$4,IF(G25=Precios!$D$5,Precios!$E$5,IF(G25=Precios!$D$6,Precios!$E$6,IF(G25=Precios!$D$7,Precios!$E$7,IF(G25=Precios!$D$8,Precios!$E$8,IF(G25=Precios!$D$9,Precios!$E$9,IF(G25=Precios!$D$10,Precios!$E$10,IF(G25=Precios!$D$11,Precios!$E$11,IF(G25=Precios!$D$12,Precios!$E$12,IF(G25=Precios!$D$13,Precios!$E$13,IF(G25=Precios!$D$14,Precios!$E$14,IF(G25=Precios!$D$15,Precios!$E$15,IF(G25=Precios!$D$16,Precios!$E$16,IF(G25=Precios!$D$17,Precios!$E$17,IF(G25=Precios!$D$18,Precios!$E$18,0)))))))))))))))</f>
        <v>0</v>
      </c>
      <c r="J25" s="52"/>
      <c r="K25" s="218">
        <f>+IF(J25=1,I25,IF(J25=2,I25*(1-Precios!$J$3),0))</f>
        <v>0</v>
      </c>
      <c r="L25" s="218">
        <f t="shared" si="5"/>
        <v>0</v>
      </c>
      <c r="M25" s="50"/>
      <c r="N25" s="44"/>
      <c r="O25" s="44"/>
      <c r="P25" s="44"/>
      <c r="Q25" s="44"/>
      <c r="R25" s="44"/>
      <c r="S25" s="44"/>
      <c r="T25" s="44"/>
      <c r="U25" s="44"/>
      <c r="V25" s="93"/>
      <c r="W25" s="44"/>
      <c r="X25" s="44"/>
      <c r="Y25" s="44"/>
      <c r="Z25" s="39">
        <f>IF(G25=Precios!$D$4,Precios!$G$4,IF(G25=Precios!$D$5,Precios!$G$5,IF(G25=Precios!$D$6,Precios!$G$6,IF(G25=Precios!$D$7,Precios!$G$7,IF(G25=Precios!$D$8,Precios!$G$8,IF(G25=Precios!$D$9,Precios!$G$9,IF(G25=Precios!$D$10,Precios!$G$10,IF(G25=Precios!$D$11,Precios!$G$11,IF(G25=Precios!$D$12,Precios!$G$12,IF(G25=Precios!$D$13,Precios!$G$13,IF(G25=Precios!$D$14,Precios!$G$14,IF(G25=Precios!$D$15,Precios!$G$15,IF(G25=Precios!$D$16,Precios!$G$16,IF(G25=Precios!$D$17,Precios!$G$17,IF(G25=Precios!$D$18,Precios!$G$18,0)))))))))))))))*H25</f>
        <v>0</v>
      </c>
      <c r="AA25" s="47"/>
      <c r="AB25" s="330"/>
    </row>
    <row r="26" spans="1:28" x14ac:dyDescent="0.25">
      <c r="A26" s="291"/>
      <c r="B26" s="41"/>
      <c r="C26" s="292"/>
      <c r="D26" s="43"/>
      <c r="E26" s="43"/>
      <c r="F26" s="43"/>
      <c r="G26" s="49"/>
      <c r="H26" s="52"/>
      <c r="I26" s="217">
        <f>IF(G26=Precios!$D$4,Precios!$E$4,IF(G26=Precios!$D$5,Precios!$E$5,IF(G26=Precios!$D$6,Precios!$E$6,IF(G26=Precios!$D$7,Precios!$E$7,IF(G26=Precios!$D$8,Precios!$E$8,IF(G26=Precios!$D$9,Precios!$E$9,IF(G26=Precios!$D$10,Precios!$E$10,IF(G26=Precios!$D$11,Precios!$E$11,IF(G26=Precios!$D$12,Precios!$E$12,IF(G26=Precios!$D$13,Precios!$E$13,IF(G26=Precios!$D$14,Precios!$E$14,IF(G26=Precios!$D$15,Precios!$E$15,IF(G26=Precios!$D$16,Precios!$E$16,IF(G26=Precios!$D$17,Precios!$E$17,IF(G26=Precios!$D$18,Precios!$E$18,0)))))))))))))))</f>
        <v>0</v>
      </c>
      <c r="J26" s="52"/>
      <c r="K26" s="218">
        <f>+IF(J26=1,I26,IF(J26=2,I26*(1-Precios!$J$3),0))</f>
        <v>0</v>
      </c>
      <c r="L26" s="218">
        <f t="shared" si="5"/>
        <v>0</v>
      </c>
      <c r="M26" s="50"/>
      <c r="N26" s="44"/>
      <c r="O26" s="44"/>
      <c r="P26" s="44"/>
      <c r="Q26" s="44"/>
      <c r="R26" s="44"/>
      <c r="S26" s="44"/>
      <c r="T26" s="44"/>
      <c r="U26" s="44"/>
      <c r="V26" s="93"/>
      <c r="W26" s="44"/>
      <c r="X26" s="44"/>
      <c r="Y26" s="44"/>
      <c r="Z26" s="39">
        <f>IF(G26=Precios!$D$4,Precios!$G$4,IF(G26=Precios!$D$5,Precios!$G$5,IF(G26=Precios!$D$6,Precios!$G$6,IF(G26=Precios!$D$7,Precios!$G$7,IF(G26=Precios!$D$8,Precios!$G$8,IF(G26=Precios!$D$9,Precios!$G$9,IF(G26=Precios!$D$10,Precios!$G$10,IF(G26=Precios!$D$11,Precios!$G$11,IF(G26=Precios!$D$12,Precios!$G$12,IF(G26=Precios!$D$13,Precios!$G$13,IF(G26=Precios!$D$14,Precios!$G$14,IF(G26=Precios!$D$15,Precios!$G$15,IF(G26=Precios!$D$16,Precios!$G$16,IF(G26=Precios!$D$17,Precios!$G$17,IF(G26=Precios!$D$18,Precios!$G$18,0)))))))))))))))*H26</f>
        <v>0</v>
      </c>
      <c r="AA26" s="47"/>
      <c r="AB26" s="330"/>
    </row>
    <row r="27" spans="1:28" ht="15.75" thickBot="1" x14ac:dyDescent="0.3">
      <c r="A27" s="293"/>
      <c r="B27" s="294"/>
      <c r="C27" s="304"/>
      <c r="D27" s="296"/>
      <c r="E27" s="296"/>
      <c r="F27" s="296"/>
      <c r="G27" s="297"/>
      <c r="H27" s="298"/>
      <c r="I27" s="299">
        <f>IF(G27=Precios!$D$4,Precios!$E$4,IF(G27=Precios!$D$5,Precios!$E$5,IF(G27=Precios!$D$6,Precios!$E$6,IF(G27=Precios!$D$7,Precios!$E$7,IF(G27=Precios!$D$8,Precios!$E$8,IF(G27=Precios!$D$9,Precios!$E$9,IF(G27=Precios!$D$10,Precios!$E$10,IF(G27=Precios!$D$11,Precios!$E$11,IF(G27=Precios!$D$12,Precios!$E$12,IF(G27=Precios!$D$13,Precios!$E$13,IF(G27=Precios!$D$14,Precios!$E$14,IF(G27=Precios!$D$15,Precios!$E$15,IF(G27=Precios!$D$16,Precios!$E$16,IF(G27=Precios!$D$17,Precios!$E$17,IF(G27=Precios!$D$18,Precios!$E$18,0)))))))))))))))</f>
        <v>0</v>
      </c>
      <c r="J27" s="298"/>
      <c r="K27" s="300">
        <f>+IF(J27=1,I27,IF(J27=2,I27*(1-Precios!$J$3),0))</f>
        <v>0</v>
      </c>
      <c r="L27" s="300">
        <f t="shared" si="5"/>
        <v>0</v>
      </c>
      <c r="M27" s="331"/>
      <c r="N27" s="332"/>
      <c r="O27" s="332"/>
      <c r="P27" s="332"/>
      <c r="Q27" s="332"/>
      <c r="R27" s="332"/>
      <c r="S27" s="332"/>
      <c r="T27" s="332"/>
      <c r="U27" s="332"/>
      <c r="V27" s="333"/>
      <c r="W27" s="332"/>
      <c r="X27" s="332"/>
      <c r="Y27" s="332"/>
      <c r="Z27" s="340">
        <f>IF(G27=Precios!$D$4,Precios!$G$4,IF(G27=Precios!$D$5,Precios!$G$5,IF(G27=Precios!$D$6,Precios!$G$6,IF(G27=Precios!$D$7,Precios!$G$7,IF(G27=Precios!$D$8,Precios!$G$8,IF(G27=Precios!$D$9,Precios!$G$9,IF(G27=Precios!$D$10,Precios!$G$10,IF(G27=Precios!$D$11,Precios!$G$11,IF(G27=Precios!$D$12,Precios!$G$12,IF(G27=Precios!$D$13,Precios!$G$13,IF(G27=Precios!$D$14,Precios!$G$14,IF(G27=Precios!$D$15,Precios!$G$15,IF(G27=Precios!$D$16,Precios!$G$16,IF(G27=Precios!$D$17,Precios!$G$17,IF(G27=Precios!$D$18,Precios!$G$18,0)))))))))))))))*H27</f>
        <v>0</v>
      </c>
      <c r="AA27" s="334"/>
      <c r="AB27" s="335"/>
    </row>
    <row r="28" spans="1:28" x14ac:dyDescent="0.25">
      <c r="A28" s="282"/>
      <c r="B28" s="283"/>
      <c r="C28" s="284"/>
      <c r="D28" s="285"/>
      <c r="E28" s="285"/>
      <c r="F28" s="285"/>
      <c r="G28" s="287"/>
      <c r="H28" s="288"/>
      <c r="I28" s="289">
        <f>IF(G28=Precios!$D$4,Precios!$E$4,IF(G28=Precios!$D$5,Precios!$E$5,IF(G28=Precios!$D$6,Precios!$E$6,IF(G28=Precios!$D$7,Precios!$E$7,IF(G28=Precios!$D$8,Precios!$E$8,IF(G28=Precios!$D$9,Precios!$E$9,IF(G28=Precios!$D$10,Precios!$E$10,IF(G28=Precios!$D$11,Precios!$E$11,IF(G28=Precios!$D$12,Precios!$E$12,IF(G28=Precios!$D$13,Precios!$E$13,IF(G28=Precios!$D$14,Precios!$E$14,IF(G28=Precios!$D$15,Precios!$E$15,IF(G28=Precios!$D$16,Precios!$E$16,IF(G28=Precios!$D$17,Precios!$E$17,IF(G28=Precios!$D$18,Precios!$E$18,0)))))))))))))))</f>
        <v>0</v>
      </c>
      <c r="J28" s="287"/>
      <c r="K28" s="290">
        <f>+IF(J28=1,I28,IF(J28=2,I28*(1-Precios!$J$3),0))</f>
        <v>0</v>
      </c>
      <c r="L28" s="290">
        <f t="shared" ref="L28:L42" si="6">H28*K28</f>
        <v>0</v>
      </c>
      <c r="M28" s="317">
        <f>+SUM(L28:L32)</f>
        <v>0</v>
      </c>
      <c r="N28" s="318">
        <f>+M28+Q28+S28+T28</f>
        <v>0</v>
      </c>
      <c r="O28" s="319">
        <f>+IF(J28=1,N28*$O$2,0)</f>
        <v>0</v>
      </c>
      <c r="P28" s="320">
        <f>+N28*$P$2</f>
        <v>0</v>
      </c>
      <c r="Q28" s="321"/>
      <c r="R28" s="322">
        <f>+N28-SUM(O28:Q28)</f>
        <v>0</v>
      </c>
      <c r="S28" s="321"/>
      <c r="T28" s="321"/>
      <c r="U28" s="321"/>
      <c r="V28" s="323" t="e">
        <f>+(+O28+P28)/M28</f>
        <v>#DIV/0!</v>
      </c>
      <c r="W28" s="324">
        <f>+R28-SUM(S28:U28)</f>
        <v>0</v>
      </c>
      <c r="X28" s="325">
        <f>IF(J28=2,W28,0)</f>
        <v>0</v>
      </c>
      <c r="Y28" s="326">
        <f>IF(J28=1,W28,0)</f>
        <v>0</v>
      </c>
      <c r="Z28" s="327">
        <f>IF(G28=Precios!$D$4,Precios!$G$4,IF(G28=Precios!$D$5,Precios!$G$5,IF(G28=Precios!$D$6,Precios!$G$6,IF(G28=Precios!$D$7,Precios!$G$7,IF(G28=Precios!$D$8,Precios!$G$8,IF(G28=Precios!$D$9,Precios!$G$9,IF(G28=Precios!$D$10,Precios!$G$10,IF(G28=Precios!$D$11,Precios!$G$11,IF(G28=Precios!$D$12,Precios!$G$12,IF(G28=Precios!$D$13,Precios!$G$13,IF(G28=Precios!$D$14,Precios!$G$14,IF(G28=Precios!$D$15,Precios!$G$15,IF(G28=Precios!$D$16,Precios!$G$16,IF(G28=Precios!$D$17,Precios!$G$17,IF(G28=Precios!$D$18,Precios!$G$18,0)))))))))))))))*H28</f>
        <v>0</v>
      </c>
      <c r="AA28" s="328">
        <f>+W28-SUM(Z28:Z32)</f>
        <v>0</v>
      </c>
      <c r="AB28" s="329" t="e">
        <f>+AA28/M28</f>
        <v>#DIV/0!</v>
      </c>
    </row>
    <row r="29" spans="1:28" x14ac:dyDescent="0.25">
      <c r="A29" s="291"/>
      <c r="B29" s="41"/>
      <c r="C29" s="42"/>
      <c r="D29" s="43"/>
      <c r="E29" s="43"/>
      <c r="F29" s="43"/>
      <c r="G29" s="49"/>
      <c r="H29" s="52"/>
      <c r="I29" s="217">
        <f>IF(G29=Precios!$D$4,Precios!$E$4,IF(G29=Precios!$D$5,Precios!$E$5,IF(G29=Precios!$D$6,Precios!$E$6,IF(G29=Precios!$D$7,Precios!$E$7,IF(G29=Precios!$D$8,Precios!$E$8,IF(G29=Precios!$D$9,Precios!$E$9,IF(G29=Precios!$D$10,Precios!$E$10,IF(G29=Precios!$D$11,Precios!$E$11,IF(G29=Precios!$D$12,Precios!$E$12,IF(G29=Precios!$D$13,Precios!$E$13,IF(G29=Precios!$D$14,Precios!$E$14,IF(G29=Precios!$D$15,Precios!$E$15,IF(G29=Precios!$D$16,Precios!$E$16,IF(G29=Precios!$D$17,Precios!$E$17,IF(G29=Precios!$D$18,Precios!$E$18,0)))))))))))))))</f>
        <v>0</v>
      </c>
      <c r="J29" s="52"/>
      <c r="K29" s="218">
        <f>+IF(J29=1,I29,IF(J29=2,I29*(1-Precios!$J$3),0))</f>
        <v>0</v>
      </c>
      <c r="L29" s="218">
        <f t="shared" si="6"/>
        <v>0</v>
      </c>
      <c r="M29" s="50"/>
      <c r="N29" s="44"/>
      <c r="O29" s="44"/>
      <c r="P29" s="44"/>
      <c r="Q29" s="44"/>
      <c r="R29" s="44"/>
      <c r="S29" s="44"/>
      <c r="T29" s="44"/>
      <c r="U29" s="44"/>
      <c r="V29" s="93"/>
      <c r="W29" s="44"/>
      <c r="X29" s="44"/>
      <c r="Y29" s="44"/>
      <c r="Z29" s="39">
        <f>IF(G29=Precios!$D$4,Precios!$G$4,IF(G29=Precios!$D$5,Precios!$G$5,IF(G29=Precios!$D$6,Precios!$G$6,IF(G29=Precios!$D$7,Precios!$G$7,IF(G29=Precios!$D$8,Precios!$G$8,IF(G29=Precios!$D$9,Precios!$G$9,IF(G29=Precios!$D$10,Precios!$G$10,IF(G29=Precios!$D$11,Precios!$G$11,IF(G29=Precios!$D$12,Precios!$G$12,IF(G29=Precios!$D$13,Precios!$G$13,IF(G29=Precios!$D$14,Precios!$G$14,IF(G29=Precios!$D$15,Precios!$G$15,IF(G29=Precios!$D$16,Precios!$G$16,IF(G29=Precios!$D$17,Precios!$G$17,IF(G29=Precios!$D$18,Precios!$G$18,0)))))))))))))))*H29</f>
        <v>0</v>
      </c>
      <c r="AA29" s="47"/>
      <c r="AB29" s="330"/>
    </row>
    <row r="30" spans="1:28" x14ac:dyDescent="0.25">
      <c r="A30" s="291"/>
      <c r="B30" s="41"/>
      <c r="C30" s="292"/>
      <c r="D30" s="43"/>
      <c r="E30" s="43"/>
      <c r="F30" s="43"/>
      <c r="G30" s="49"/>
      <c r="H30" s="52"/>
      <c r="I30" s="217">
        <f>IF(G30=Precios!$D$4,Precios!$E$4,IF(G30=Precios!$D$5,Precios!$E$5,IF(G30=Precios!$D$6,Precios!$E$6,IF(G30=Precios!$D$7,Precios!$E$7,IF(G30=Precios!$D$8,Precios!$E$8,IF(G30=Precios!$D$9,Precios!$E$9,IF(G30=Precios!$D$10,Precios!$E$10,IF(G30=Precios!$D$11,Precios!$E$11,IF(G30=Precios!$D$12,Precios!$E$12,IF(G30=Precios!$D$13,Precios!$E$13,IF(G30=Precios!$D$14,Precios!$E$14,IF(G30=Precios!$D$15,Precios!$E$15,IF(G30=Precios!$D$16,Precios!$E$16,IF(G30=Precios!$D$17,Precios!$E$17,IF(G30=Precios!$D$18,Precios!$E$18,0)))))))))))))))</f>
        <v>0</v>
      </c>
      <c r="J30" s="52"/>
      <c r="K30" s="218">
        <f>+IF(J30=1,I30,IF(J30=2,I30*(1-Precios!$J$3),0))</f>
        <v>0</v>
      </c>
      <c r="L30" s="218">
        <f t="shared" si="6"/>
        <v>0</v>
      </c>
      <c r="M30" s="50"/>
      <c r="N30" s="44"/>
      <c r="O30" s="44"/>
      <c r="P30" s="44"/>
      <c r="Q30" s="44"/>
      <c r="R30" s="44"/>
      <c r="S30" s="44"/>
      <c r="T30" s="44"/>
      <c r="U30" s="44"/>
      <c r="V30" s="93"/>
      <c r="W30" s="44"/>
      <c r="X30" s="44"/>
      <c r="Y30" s="44"/>
      <c r="Z30" s="39">
        <f>IF(G30=Precios!$D$4,Precios!$G$4,IF(G30=Precios!$D$5,Precios!$G$5,IF(G30=Precios!$D$6,Precios!$G$6,IF(G30=Precios!$D$7,Precios!$G$7,IF(G30=Precios!$D$8,Precios!$G$8,IF(G30=Precios!$D$9,Precios!$G$9,IF(G30=Precios!$D$10,Precios!$G$10,IF(G30=Precios!$D$11,Precios!$G$11,IF(G30=Precios!$D$12,Precios!$G$12,IF(G30=Precios!$D$13,Precios!$G$13,IF(G30=Precios!$D$14,Precios!$G$14,IF(G30=Precios!$D$15,Precios!$G$15,IF(G30=Precios!$D$16,Precios!$G$16,IF(G30=Precios!$D$17,Precios!$G$17,IF(G30=Precios!$D$18,Precios!$G$18,0)))))))))))))))*H30</f>
        <v>0</v>
      </c>
      <c r="AA30" s="47"/>
      <c r="AB30" s="330"/>
    </row>
    <row r="31" spans="1:28" x14ac:dyDescent="0.25">
      <c r="A31" s="291"/>
      <c r="B31" s="41"/>
      <c r="C31" s="292"/>
      <c r="D31" s="43"/>
      <c r="E31" s="43"/>
      <c r="F31" s="43"/>
      <c r="G31" s="49"/>
      <c r="H31" s="52"/>
      <c r="I31" s="217">
        <f>IF(G31=Precios!$D$4,Precios!$E$4,IF(G31=Precios!$D$5,Precios!$E$5,IF(G31=Precios!$D$6,Precios!$E$6,IF(G31=Precios!$D$7,Precios!$E$7,IF(G31=Precios!$D$8,Precios!$E$8,IF(G31=Precios!$D$9,Precios!$E$9,IF(G31=Precios!$D$10,Precios!$E$10,IF(G31=Precios!$D$11,Precios!$E$11,IF(G31=Precios!$D$12,Precios!$E$12,IF(G31=Precios!$D$13,Precios!$E$13,IF(G31=Precios!$D$14,Precios!$E$14,IF(G31=Precios!$D$15,Precios!$E$15,IF(G31=Precios!$D$16,Precios!$E$16,IF(G31=Precios!$D$17,Precios!$E$17,IF(G31=Precios!$D$18,Precios!$E$18,0)))))))))))))))</f>
        <v>0</v>
      </c>
      <c r="J31" s="52"/>
      <c r="K31" s="218">
        <f>+IF(J31=1,I31,IF(J31=2,I31*(1-Precios!$J$3),0))</f>
        <v>0</v>
      </c>
      <c r="L31" s="218">
        <f t="shared" si="6"/>
        <v>0</v>
      </c>
      <c r="M31" s="50"/>
      <c r="N31" s="44"/>
      <c r="O31" s="44"/>
      <c r="P31" s="44"/>
      <c r="Q31" s="44"/>
      <c r="R31" s="44"/>
      <c r="S31" s="44"/>
      <c r="T31" s="44"/>
      <c r="U31" s="44"/>
      <c r="V31" s="93"/>
      <c r="W31" s="44"/>
      <c r="X31" s="44"/>
      <c r="Y31" s="44"/>
      <c r="Z31" s="39">
        <f>IF(G31=Precios!$D$4,Precios!$G$4,IF(G31=Precios!$D$5,Precios!$G$5,IF(G31=Precios!$D$6,Precios!$G$6,IF(G31=Precios!$D$7,Precios!$G$7,IF(G31=Precios!$D$8,Precios!$G$8,IF(G31=Precios!$D$9,Precios!$G$9,IF(G31=Precios!$D$10,Precios!$G$10,IF(G31=Precios!$D$11,Precios!$G$11,IF(G31=Precios!$D$12,Precios!$G$12,IF(G31=Precios!$D$13,Precios!$G$13,IF(G31=Precios!$D$14,Precios!$G$14,IF(G31=Precios!$D$15,Precios!$G$15,IF(G31=Precios!$D$16,Precios!$G$16,IF(G31=Precios!$D$17,Precios!$G$17,IF(G31=Precios!$D$18,Precios!$G$18,0)))))))))))))))*H31</f>
        <v>0</v>
      </c>
      <c r="AA31" s="47"/>
      <c r="AB31" s="330"/>
    </row>
    <row r="32" spans="1:28" ht="15.75" thickBot="1" x14ac:dyDescent="0.3">
      <c r="A32" s="293"/>
      <c r="B32" s="294"/>
      <c r="C32" s="304"/>
      <c r="D32" s="296"/>
      <c r="E32" s="296"/>
      <c r="F32" s="296"/>
      <c r="G32" s="297"/>
      <c r="H32" s="298"/>
      <c r="I32" s="299">
        <f>IF(G32=Precios!$D$4,Precios!$E$4,IF(G32=Precios!$D$5,Precios!$E$5,IF(G32=Precios!$D$6,Precios!$E$6,IF(G32=Precios!$D$7,Precios!$E$7,IF(G32=Precios!$D$8,Precios!$E$8,IF(G32=Precios!$D$9,Precios!$E$9,IF(G32=Precios!$D$10,Precios!$E$10,IF(G32=Precios!$D$11,Precios!$E$11,IF(G32=Precios!$D$12,Precios!$E$12,IF(G32=Precios!$D$13,Precios!$E$13,IF(G32=Precios!$D$14,Precios!$E$14,IF(G32=Precios!$D$15,Precios!$E$15,IF(G32=Precios!$D$16,Precios!$E$16,IF(G32=Precios!$D$17,Precios!$E$17,IF(G32=Precios!$D$18,Precios!$E$18,0)))))))))))))))</f>
        <v>0</v>
      </c>
      <c r="J32" s="298"/>
      <c r="K32" s="300">
        <f>+IF(J32=1,I32,IF(J32=2,I32*(1-Precios!$J$3),0))</f>
        <v>0</v>
      </c>
      <c r="L32" s="300">
        <f t="shared" si="6"/>
        <v>0</v>
      </c>
      <c r="M32" s="331"/>
      <c r="N32" s="332"/>
      <c r="O32" s="332"/>
      <c r="P32" s="332"/>
      <c r="Q32" s="332"/>
      <c r="R32" s="332"/>
      <c r="S32" s="332"/>
      <c r="T32" s="332"/>
      <c r="U32" s="332"/>
      <c r="V32" s="333"/>
      <c r="W32" s="332"/>
      <c r="X32" s="332"/>
      <c r="Y32" s="332"/>
      <c r="Z32" s="340">
        <f>IF(G32=Precios!$D$4,Precios!$G$4,IF(G32=Precios!$D$5,Precios!$G$5,IF(G32=Precios!$D$6,Precios!$G$6,IF(G32=Precios!$D$7,Precios!$G$7,IF(G32=Precios!$D$8,Precios!$G$8,IF(G32=Precios!$D$9,Precios!$G$9,IF(G32=Precios!$D$10,Precios!$G$10,IF(G32=Precios!$D$11,Precios!$G$11,IF(G32=Precios!$D$12,Precios!$G$12,IF(G32=Precios!$D$13,Precios!$G$13,IF(G32=Precios!$D$14,Precios!$G$14,IF(G32=Precios!$D$15,Precios!$G$15,IF(G32=Precios!$D$16,Precios!$G$16,IF(G32=Precios!$D$17,Precios!$G$17,IF(G32=Precios!$D$18,Precios!$G$18,0)))))))))))))))*H32</f>
        <v>0</v>
      </c>
      <c r="AA32" s="334"/>
      <c r="AB32" s="335"/>
    </row>
    <row r="33" spans="1:28" x14ac:dyDescent="0.25">
      <c r="A33" s="282"/>
      <c r="B33" s="283"/>
      <c r="C33" s="284"/>
      <c r="D33" s="285"/>
      <c r="E33" s="285"/>
      <c r="F33" s="285"/>
      <c r="G33" s="287"/>
      <c r="H33" s="288"/>
      <c r="I33" s="289">
        <f>IF(G33=Precios!$D$4,Precios!$E$4,IF(G33=Precios!$D$5,Precios!$E$5,IF(G33=Precios!$D$6,Precios!$E$6,IF(G33=Precios!$D$7,Precios!$E$7,IF(G33=Precios!$D$8,Precios!$E$8,IF(G33=Precios!$D$9,Precios!$E$9,IF(G33=Precios!$D$10,Precios!$E$10,IF(G33=Precios!$D$11,Precios!$E$11,IF(G33=Precios!$D$12,Precios!$E$12,IF(G33=Precios!$D$13,Precios!$E$13,IF(G33=Precios!$D$14,Precios!$E$14,IF(G33=Precios!$D$15,Precios!$E$15,IF(G33=Precios!$D$16,Precios!$E$16,IF(G33=Precios!$D$17,Precios!$E$17,IF(G33=Precios!$D$18,Precios!$E$18,0)))))))))))))))</f>
        <v>0</v>
      </c>
      <c r="J33" s="287"/>
      <c r="K33" s="290">
        <f>+IF(J33=1,I33,IF(J33=2,I33*(1-Precios!$J$3),0))</f>
        <v>0</v>
      </c>
      <c r="L33" s="290">
        <f t="shared" si="6"/>
        <v>0</v>
      </c>
      <c r="M33" s="317">
        <f>+SUM(L33:L37)</f>
        <v>0</v>
      </c>
      <c r="N33" s="318">
        <f>+M33+Q33+S33+T33</f>
        <v>0</v>
      </c>
      <c r="O33" s="319">
        <f>+IF(J33=1,N33*$O$2,0)</f>
        <v>0</v>
      </c>
      <c r="P33" s="320">
        <f>+N33*$P$2</f>
        <v>0</v>
      </c>
      <c r="Q33" s="321"/>
      <c r="R33" s="322">
        <f>+N33-SUM(O33:Q33)</f>
        <v>0</v>
      </c>
      <c r="S33" s="321"/>
      <c r="T33" s="321"/>
      <c r="U33" s="321"/>
      <c r="V33" s="323" t="e">
        <f>+(+O33+P33)/M33</f>
        <v>#DIV/0!</v>
      </c>
      <c r="W33" s="324">
        <f>+R33-SUM(S33:U33)</f>
        <v>0</v>
      </c>
      <c r="X33" s="325">
        <f>IF(J33=2,W33,0)</f>
        <v>0</v>
      </c>
      <c r="Y33" s="326">
        <f>IF(J33=1,W33,0)</f>
        <v>0</v>
      </c>
      <c r="Z33" s="327">
        <f>IF(G33=Precios!$D$4,Precios!$G$4,IF(G33=Precios!$D$5,Precios!$G$5,IF(G33=Precios!$D$6,Precios!$G$6,IF(G33=Precios!$D$7,Precios!$G$7,IF(G33=Precios!$D$8,Precios!$G$8,IF(G33=Precios!$D$9,Precios!$G$9,IF(G33=Precios!$D$10,Precios!$G$10,IF(G33=Precios!$D$11,Precios!$G$11,IF(G33=Precios!$D$12,Precios!$G$12,IF(G33=Precios!$D$13,Precios!$G$13,IF(G33=Precios!$D$14,Precios!$G$14,IF(G33=Precios!$D$15,Precios!$G$15,IF(G33=Precios!$D$16,Precios!$G$16,IF(G33=Precios!$D$17,Precios!$G$17,IF(G33=Precios!$D$18,Precios!$G$18,0)))))))))))))))*H33</f>
        <v>0</v>
      </c>
      <c r="AA33" s="328">
        <f>+W33-SUM(Z33:Z37)</f>
        <v>0</v>
      </c>
      <c r="AB33" s="329" t="e">
        <f>+AA33/M33</f>
        <v>#DIV/0!</v>
      </c>
    </row>
    <row r="34" spans="1:28" x14ac:dyDescent="0.25">
      <c r="A34" s="291"/>
      <c r="B34" s="41"/>
      <c r="C34" s="42"/>
      <c r="D34" s="43"/>
      <c r="E34" s="43"/>
      <c r="F34" s="43"/>
      <c r="G34" s="49"/>
      <c r="H34" s="52"/>
      <c r="I34" s="217">
        <f>IF(G34=Precios!$D$4,Precios!$E$4,IF(G34=Precios!$D$5,Precios!$E$5,IF(G34=Precios!$D$6,Precios!$E$6,IF(G34=Precios!$D$7,Precios!$E$7,IF(G34=Precios!$D$8,Precios!$E$8,IF(G34=Precios!$D$9,Precios!$E$9,IF(G34=Precios!$D$10,Precios!$E$10,IF(G34=Precios!$D$11,Precios!$E$11,IF(G34=Precios!$D$12,Precios!$E$12,IF(G34=Precios!$D$13,Precios!$E$13,IF(G34=Precios!$D$14,Precios!$E$14,IF(G34=Precios!$D$15,Precios!$E$15,IF(G34=Precios!$D$16,Precios!$E$16,IF(G34=Precios!$D$17,Precios!$E$17,IF(G34=Precios!$D$18,Precios!$E$18,0)))))))))))))))</f>
        <v>0</v>
      </c>
      <c r="J34" s="52"/>
      <c r="K34" s="218">
        <f>+IF(J34=1,I34,IF(J34=2,I34*(1-Precios!$J$3),0))</f>
        <v>0</v>
      </c>
      <c r="L34" s="218">
        <f t="shared" si="6"/>
        <v>0</v>
      </c>
      <c r="M34" s="50"/>
      <c r="N34" s="44"/>
      <c r="O34" s="44"/>
      <c r="P34" s="44"/>
      <c r="Q34" s="44"/>
      <c r="R34" s="44"/>
      <c r="S34" s="44"/>
      <c r="T34" s="44"/>
      <c r="U34" s="44"/>
      <c r="V34" s="93"/>
      <c r="W34" s="44"/>
      <c r="X34" s="44"/>
      <c r="Y34" s="44"/>
      <c r="Z34" s="39">
        <f>IF(G34=Precios!$D$4,Precios!$G$4,IF(G34=Precios!$D$5,Precios!$G$5,IF(G34=Precios!$D$6,Precios!$G$6,IF(G34=Precios!$D$7,Precios!$G$7,IF(G34=Precios!$D$8,Precios!$G$8,IF(G34=Precios!$D$9,Precios!$G$9,IF(G34=Precios!$D$10,Precios!$G$10,IF(G34=Precios!$D$11,Precios!$G$11,IF(G34=Precios!$D$12,Precios!$G$12,IF(G34=Precios!$D$13,Precios!$G$13,IF(G34=Precios!$D$14,Precios!$G$14,IF(G34=Precios!$D$15,Precios!$G$15,IF(G34=Precios!$D$16,Precios!$G$16,IF(G34=Precios!$D$17,Precios!$G$17,IF(G34=Precios!$D$18,Precios!$G$18,0)))))))))))))))*H34</f>
        <v>0</v>
      </c>
      <c r="AA34" s="47"/>
      <c r="AB34" s="330"/>
    </row>
    <row r="35" spans="1:28" x14ac:dyDescent="0.25">
      <c r="A35" s="291"/>
      <c r="B35" s="41"/>
      <c r="C35" s="292"/>
      <c r="D35" s="43"/>
      <c r="E35" s="43"/>
      <c r="F35" s="43"/>
      <c r="G35" s="49"/>
      <c r="H35" s="52"/>
      <c r="I35" s="217">
        <f>IF(G35=Precios!$D$4,Precios!$E$4,IF(G35=Precios!$D$5,Precios!$E$5,IF(G35=Precios!$D$6,Precios!$E$6,IF(G35=Precios!$D$7,Precios!$E$7,IF(G35=Precios!$D$8,Precios!$E$8,IF(G35=Precios!$D$9,Precios!$E$9,IF(G35=Precios!$D$10,Precios!$E$10,IF(G35=Precios!$D$11,Precios!$E$11,IF(G35=Precios!$D$12,Precios!$E$12,IF(G35=Precios!$D$13,Precios!$E$13,IF(G35=Precios!$D$14,Precios!$E$14,IF(G35=Precios!$D$15,Precios!$E$15,IF(G35=Precios!$D$16,Precios!$E$16,IF(G35=Precios!$D$17,Precios!$E$17,IF(G35=Precios!$D$18,Precios!$E$18,0)))))))))))))))</f>
        <v>0</v>
      </c>
      <c r="J35" s="52"/>
      <c r="K35" s="218">
        <f>+IF(J35=1,I35,IF(J35=2,I35*(1-Precios!$J$3),0))</f>
        <v>0</v>
      </c>
      <c r="L35" s="218">
        <f t="shared" si="6"/>
        <v>0</v>
      </c>
      <c r="M35" s="50"/>
      <c r="N35" s="44"/>
      <c r="O35" s="44"/>
      <c r="P35" s="44"/>
      <c r="Q35" s="44"/>
      <c r="R35" s="44"/>
      <c r="S35" s="44"/>
      <c r="T35" s="44"/>
      <c r="U35" s="44"/>
      <c r="V35" s="93"/>
      <c r="W35" s="44"/>
      <c r="X35" s="44"/>
      <c r="Y35" s="44"/>
      <c r="Z35" s="39">
        <f>IF(G35=Precios!$D$4,Precios!$G$4,IF(G35=Precios!$D$5,Precios!$G$5,IF(G35=Precios!$D$6,Precios!$G$6,IF(G35=Precios!$D$7,Precios!$G$7,IF(G35=Precios!$D$8,Precios!$G$8,IF(G35=Precios!$D$9,Precios!$G$9,IF(G35=Precios!$D$10,Precios!$G$10,IF(G35=Precios!$D$11,Precios!$G$11,IF(G35=Precios!$D$12,Precios!$G$12,IF(G35=Precios!$D$13,Precios!$G$13,IF(G35=Precios!$D$14,Precios!$G$14,IF(G35=Precios!$D$15,Precios!$G$15,IF(G35=Precios!$D$16,Precios!$G$16,IF(G35=Precios!$D$17,Precios!$G$17,IF(G35=Precios!$D$18,Precios!$G$18,0)))))))))))))))*H35</f>
        <v>0</v>
      </c>
      <c r="AA35" s="47"/>
      <c r="AB35" s="330"/>
    </row>
    <row r="36" spans="1:28" x14ac:dyDescent="0.25">
      <c r="A36" s="291"/>
      <c r="B36" s="41"/>
      <c r="C36" s="292"/>
      <c r="D36" s="43"/>
      <c r="E36" s="43"/>
      <c r="F36" s="43"/>
      <c r="G36" s="49"/>
      <c r="H36" s="52"/>
      <c r="I36" s="217">
        <f>IF(G36=Precios!$D$4,Precios!$E$4,IF(G36=Precios!$D$5,Precios!$E$5,IF(G36=Precios!$D$6,Precios!$E$6,IF(G36=Precios!$D$7,Precios!$E$7,IF(G36=Precios!$D$8,Precios!$E$8,IF(G36=Precios!$D$9,Precios!$E$9,IF(G36=Precios!$D$10,Precios!$E$10,IF(G36=Precios!$D$11,Precios!$E$11,IF(G36=Precios!$D$12,Precios!$E$12,IF(G36=Precios!$D$13,Precios!$E$13,IF(G36=Precios!$D$14,Precios!$E$14,IF(G36=Precios!$D$15,Precios!$E$15,IF(G36=Precios!$D$16,Precios!$E$16,IF(G36=Precios!$D$17,Precios!$E$17,IF(G36=Precios!$D$18,Precios!$E$18,0)))))))))))))))</f>
        <v>0</v>
      </c>
      <c r="J36" s="52"/>
      <c r="K36" s="218">
        <f>+IF(J36=1,I36,IF(J36=2,I36*(1-Precios!$J$3),0))</f>
        <v>0</v>
      </c>
      <c r="L36" s="218">
        <f t="shared" si="6"/>
        <v>0</v>
      </c>
      <c r="M36" s="50"/>
      <c r="N36" s="44"/>
      <c r="O36" s="44"/>
      <c r="P36" s="44"/>
      <c r="Q36" s="44"/>
      <c r="R36" s="44"/>
      <c r="S36" s="44"/>
      <c r="T36" s="44"/>
      <c r="U36" s="44"/>
      <c r="V36" s="93"/>
      <c r="W36" s="44"/>
      <c r="X36" s="44"/>
      <c r="Y36" s="44"/>
      <c r="Z36" s="39">
        <f>IF(G36=Precios!$D$4,Precios!$G$4,IF(G36=Precios!$D$5,Precios!$G$5,IF(G36=Precios!$D$6,Precios!$G$6,IF(G36=Precios!$D$7,Precios!$G$7,IF(G36=Precios!$D$8,Precios!$G$8,IF(G36=Precios!$D$9,Precios!$G$9,IF(G36=Precios!$D$10,Precios!$G$10,IF(G36=Precios!$D$11,Precios!$G$11,IF(G36=Precios!$D$12,Precios!$G$12,IF(G36=Precios!$D$13,Precios!$G$13,IF(G36=Precios!$D$14,Precios!$G$14,IF(G36=Precios!$D$15,Precios!$G$15,IF(G36=Precios!$D$16,Precios!$G$16,IF(G36=Precios!$D$17,Precios!$G$17,IF(G36=Precios!$D$18,Precios!$G$18,0)))))))))))))))*H36</f>
        <v>0</v>
      </c>
      <c r="AA36" s="47"/>
      <c r="AB36" s="330"/>
    </row>
    <row r="37" spans="1:28" ht="15.75" thickBot="1" x14ac:dyDescent="0.3">
      <c r="A37" s="293"/>
      <c r="B37" s="294"/>
      <c r="C37" s="304"/>
      <c r="D37" s="296"/>
      <c r="E37" s="296"/>
      <c r="F37" s="296"/>
      <c r="G37" s="297"/>
      <c r="H37" s="298"/>
      <c r="I37" s="299">
        <f>IF(G37=Precios!$D$4,Precios!$E$4,IF(G37=Precios!$D$5,Precios!$E$5,IF(G37=Precios!$D$6,Precios!$E$6,IF(G37=Precios!$D$7,Precios!$E$7,IF(G37=Precios!$D$8,Precios!$E$8,IF(G37=Precios!$D$9,Precios!$E$9,IF(G37=Precios!$D$10,Precios!$E$10,IF(G37=Precios!$D$11,Precios!$E$11,IF(G37=Precios!$D$12,Precios!$E$12,IF(G37=Precios!$D$13,Precios!$E$13,IF(G37=Precios!$D$14,Precios!$E$14,IF(G37=Precios!$D$15,Precios!$E$15,IF(G37=Precios!$D$16,Precios!$E$16,IF(G37=Precios!$D$17,Precios!$E$17,IF(G37=Precios!$D$18,Precios!$E$18,0)))))))))))))))</f>
        <v>0</v>
      </c>
      <c r="J37" s="298"/>
      <c r="K37" s="300">
        <f>+IF(J37=1,I37,IF(J37=2,I37*(1-Precios!$J$3),0))</f>
        <v>0</v>
      </c>
      <c r="L37" s="300">
        <f t="shared" si="6"/>
        <v>0</v>
      </c>
      <c r="M37" s="331"/>
      <c r="N37" s="332"/>
      <c r="O37" s="332"/>
      <c r="P37" s="332"/>
      <c r="Q37" s="332"/>
      <c r="R37" s="332"/>
      <c r="S37" s="332"/>
      <c r="T37" s="332"/>
      <c r="U37" s="332"/>
      <c r="V37" s="333"/>
      <c r="W37" s="332"/>
      <c r="X37" s="332"/>
      <c r="Y37" s="332"/>
      <c r="Z37" s="340">
        <f>IF(G37=Precios!$D$4,Precios!$G$4,IF(G37=Precios!$D$5,Precios!$G$5,IF(G37=Precios!$D$6,Precios!$G$6,IF(G37=Precios!$D$7,Precios!$G$7,IF(G37=Precios!$D$8,Precios!$G$8,IF(G37=Precios!$D$9,Precios!$G$9,IF(G37=Precios!$D$10,Precios!$G$10,IF(G37=Precios!$D$11,Precios!$G$11,IF(G37=Precios!$D$12,Precios!$G$12,IF(G37=Precios!$D$13,Precios!$G$13,IF(G37=Precios!$D$14,Precios!$G$14,IF(G37=Precios!$D$15,Precios!$G$15,IF(G37=Precios!$D$16,Precios!$G$16,IF(G37=Precios!$D$17,Precios!$G$17,IF(G37=Precios!$D$18,Precios!$G$18,0)))))))))))))))*H37</f>
        <v>0</v>
      </c>
      <c r="AA37" s="334"/>
      <c r="AB37" s="335"/>
    </row>
    <row r="38" spans="1:28" x14ac:dyDescent="0.25">
      <c r="A38" s="282"/>
      <c r="B38" s="283"/>
      <c r="C38" s="284"/>
      <c r="D38" s="285"/>
      <c r="E38" s="285"/>
      <c r="F38" s="285"/>
      <c r="G38" s="287"/>
      <c r="H38" s="288"/>
      <c r="I38" s="289">
        <f>IF(G38=Precios!$D$4,Precios!$E$4,IF(G38=Precios!$D$5,Precios!$E$5,IF(G38=Precios!$D$6,Precios!$E$6,IF(G38=Precios!$D$7,Precios!$E$7,IF(G38=Precios!$D$8,Precios!$E$8,IF(G38=Precios!$D$9,Precios!$E$9,IF(G38=Precios!$D$10,Precios!$E$10,IF(G38=Precios!$D$11,Precios!$E$11,IF(G38=Precios!$D$12,Precios!$E$12,IF(G38=Precios!$D$13,Precios!$E$13,IF(G38=Precios!$D$14,Precios!$E$14,IF(G38=Precios!$D$15,Precios!$E$15,IF(G38=Precios!$D$16,Precios!$E$16,IF(G38=Precios!$D$17,Precios!$E$17,IF(G38=Precios!$D$18,Precios!$E$18,0)))))))))))))))</f>
        <v>0</v>
      </c>
      <c r="J38" s="287"/>
      <c r="K38" s="290">
        <f>+IF(J38=1,I38,IF(J38=2,I38*(1-Precios!$J$3),0))</f>
        <v>0</v>
      </c>
      <c r="L38" s="290">
        <f t="shared" si="6"/>
        <v>0</v>
      </c>
      <c r="M38" s="317">
        <f>+SUM(L38:L42)</f>
        <v>0</v>
      </c>
      <c r="N38" s="318">
        <f>+M38+Q38+S38+T38</f>
        <v>0</v>
      </c>
      <c r="O38" s="319">
        <f>+IF(J38=1,N38*$O$2,0)</f>
        <v>0</v>
      </c>
      <c r="P38" s="320">
        <f>+N38*$P$2</f>
        <v>0</v>
      </c>
      <c r="Q38" s="321"/>
      <c r="R38" s="322">
        <f>+N38-SUM(O38:Q38)</f>
        <v>0</v>
      </c>
      <c r="S38" s="321"/>
      <c r="T38" s="321"/>
      <c r="U38" s="321"/>
      <c r="V38" s="323" t="e">
        <f>+(+O38+P38)/M38</f>
        <v>#DIV/0!</v>
      </c>
      <c r="W38" s="324">
        <f>+R38-SUM(S38:U38)</f>
        <v>0</v>
      </c>
      <c r="X38" s="325">
        <f>IF(J38=2,W38,0)</f>
        <v>0</v>
      </c>
      <c r="Y38" s="326">
        <f>IF(J38=1,W38,0)</f>
        <v>0</v>
      </c>
      <c r="Z38" s="327">
        <f>IF(G38=Precios!$D$4,Precios!$G$4,IF(G38=Precios!$D$5,Precios!$G$5,IF(G38=Precios!$D$6,Precios!$G$6,IF(G38=Precios!$D$7,Precios!$G$7,IF(G38=Precios!$D$8,Precios!$G$8,IF(G38=Precios!$D$9,Precios!$G$9,IF(G38=Precios!$D$10,Precios!$G$10,IF(G38=Precios!$D$11,Precios!$G$11,IF(G38=Precios!$D$12,Precios!$G$12,IF(G38=Precios!$D$13,Precios!$G$13,IF(G38=Precios!$D$14,Precios!$G$14,IF(G38=Precios!$D$15,Precios!$G$15,IF(G38=Precios!$D$16,Precios!$G$16,IF(G38=Precios!$D$17,Precios!$G$17,IF(G38=Precios!$D$18,Precios!$G$18,0)))))))))))))))*H38</f>
        <v>0</v>
      </c>
      <c r="AA38" s="328">
        <f>+W38-SUM(Z38:Z42)</f>
        <v>0</v>
      </c>
      <c r="AB38" s="329" t="e">
        <f>+AA38/M38</f>
        <v>#DIV/0!</v>
      </c>
    </row>
    <row r="39" spans="1:28" x14ac:dyDescent="0.25">
      <c r="A39" s="291"/>
      <c r="B39" s="41"/>
      <c r="C39" s="42"/>
      <c r="D39" s="43"/>
      <c r="E39" s="43"/>
      <c r="F39" s="43"/>
      <c r="G39" s="49"/>
      <c r="H39" s="52"/>
      <c r="I39" s="217">
        <f>IF(G39=Precios!$D$4,Precios!$E$4,IF(G39=Precios!$D$5,Precios!$E$5,IF(G39=Precios!$D$6,Precios!$E$6,IF(G39=Precios!$D$7,Precios!$E$7,IF(G39=Precios!$D$8,Precios!$E$8,IF(G39=Precios!$D$9,Precios!$E$9,IF(G39=Precios!$D$10,Precios!$E$10,IF(G39=Precios!$D$11,Precios!$E$11,IF(G39=Precios!$D$12,Precios!$E$12,IF(G39=Precios!$D$13,Precios!$E$13,IF(G39=Precios!$D$14,Precios!$E$14,IF(G39=Precios!$D$15,Precios!$E$15,IF(G39=Precios!$D$16,Precios!$E$16,IF(G39=Precios!$D$17,Precios!$E$17,IF(G39=Precios!$D$18,Precios!$E$18,0)))))))))))))))</f>
        <v>0</v>
      </c>
      <c r="J39" s="52"/>
      <c r="K39" s="218">
        <f>+IF(J39=1,I39,IF(J39=2,I39*(1-Precios!$J$3),0))</f>
        <v>0</v>
      </c>
      <c r="L39" s="218">
        <f t="shared" si="6"/>
        <v>0</v>
      </c>
      <c r="M39" s="50"/>
      <c r="N39" s="44"/>
      <c r="O39" s="44"/>
      <c r="P39" s="44"/>
      <c r="Q39" s="44"/>
      <c r="R39" s="44"/>
      <c r="S39" s="44"/>
      <c r="T39" s="44"/>
      <c r="U39" s="44"/>
      <c r="V39" s="93"/>
      <c r="W39" s="44"/>
      <c r="X39" s="44"/>
      <c r="Y39" s="44"/>
      <c r="Z39" s="39">
        <f>IF(G39=Precios!$D$4,Precios!$G$4,IF(G39=Precios!$D$5,Precios!$G$5,IF(G39=Precios!$D$6,Precios!$G$6,IF(G39=Precios!$D$7,Precios!$G$7,IF(G39=Precios!$D$8,Precios!$G$8,IF(G39=Precios!$D$9,Precios!$G$9,IF(G39=Precios!$D$10,Precios!$G$10,IF(G39=Precios!$D$11,Precios!$G$11,IF(G39=Precios!$D$12,Precios!$G$12,IF(G39=Precios!$D$13,Precios!$G$13,IF(G39=Precios!$D$14,Precios!$G$14,IF(G39=Precios!$D$15,Precios!$G$15,IF(G39=Precios!$D$16,Precios!$G$16,IF(G39=Precios!$D$17,Precios!$G$17,IF(G39=Precios!$D$18,Precios!$G$18,0)))))))))))))))*H39</f>
        <v>0</v>
      </c>
      <c r="AA39" s="47"/>
      <c r="AB39" s="330"/>
    </row>
    <row r="40" spans="1:28" x14ac:dyDescent="0.25">
      <c r="A40" s="291"/>
      <c r="B40" s="41"/>
      <c r="C40" s="292"/>
      <c r="D40" s="43"/>
      <c r="E40" s="43"/>
      <c r="F40" s="43"/>
      <c r="G40" s="49"/>
      <c r="H40" s="52"/>
      <c r="I40" s="217">
        <f>IF(G40=Precios!$D$4,Precios!$E$4,IF(G40=Precios!$D$5,Precios!$E$5,IF(G40=Precios!$D$6,Precios!$E$6,IF(G40=Precios!$D$7,Precios!$E$7,IF(G40=Precios!$D$8,Precios!$E$8,IF(G40=Precios!$D$9,Precios!$E$9,IF(G40=Precios!$D$10,Precios!$E$10,IF(G40=Precios!$D$11,Precios!$E$11,IF(G40=Precios!$D$12,Precios!$E$12,IF(G40=Precios!$D$13,Precios!$E$13,IF(G40=Precios!$D$14,Precios!$E$14,IF(G40=Precios!$D$15,Precios!$E$15,IF(G40=Precios!$D$16,Precios!$E$16,IF(G40=Precios!$D$17,Precios!$E$17,IF(G40=Precios!$D$18,Precios!$E$18,0)))))))))))))))</f>
        <v>0</v>
      </c>
      <c r="J40" s="52"/>
      <c r="K40" s="218">
        <f>+IF(J40=1,I40,IF(J40=2,I40*(1-Precios!$J$3),0))</f>
        <v>0</v>
      </c>
      <c r="L40" s="218">
        <f t="shared" si="6"/>
        <v>0</v>
      </c>
      <c r="M40" s="50"/>
      <c r="N40" s="44"/>
      <c r="O40" s="44"/>
      <c r="P40" s="44"/>
      <c r="Q40" s="44"/>
      <c r="R40" s="44"/>
      <c r="S40" s="44"/>
      <c r="T40" s="44"/>
      <c r="U40" s="44"/>
      <c r="V40" s="93"/>
      <c r="W40" s="44"/>
      <c r="X40" s="44"/>
      <c r="Y40" s="44"/>
      <c r="Z40" s="39">
        <f>IF(G40=Precios!$D$4,Precios!$G$4,IF(G40=Precios!$D$5,Precios!$G$5,IF(G40=Precios!$D$6,Precios!$G$6,IF(G40=Precios!$D$7,Precios!$G$7,IF(G40=Precios!$D$8,Precios!$G$8,IF(G40=Precios!$D$9,Precios!$G$9,IF(G40=Precios!$D$10,Precios!$G$10,IF(G40=Precios!$D$11,Precios!$G$11,IF(G40=Precios!$D$12,Precios!$G$12,IF(G40=Precios!$D$13,Precios!$G$13,IF(G40=Precios!$D$14,Precios!$G$14,IF(G40=Precios!$D$15,Precios!$G$15,IF(G40=Precios!$D$16,Precios!$G$16,IF(G40=Precios!$D$17,Precios!$G$17,IF(G40=Precios!$D$18,Precios!$G$18,0)))))))))))))))*H40</f>
        <v>0</v>
      </c>
      <c r="AA40" s="47"/>
      <c r="AB40" s="330"/>
    </row>
    <row r="41" spans="1:28" x14ac:dyDescent="0.25">
      <c r="A41" s="291"/>
      <c r="B41" s="41"/>
      <c r="C41" s="292"/>
      <c r="D41" s="43"/>
      <c r="E41" s="43"/>
      <c r="F41" s="43"/>
      <c r="G41" s="49"/>
      <c r="H41" s="52"/>
      <c r="I41" s="217">
        <f>IF(G41=Precios!$D$4,Precios!$E$4,IF(G41=Precios!$D$5,Precios!$E$5,IF(G41=Precios!$D$6,Precios!$E$6,IF(G41=Precios!$D$7,Precios!$E$7,IF(G41=Precios!$D$8,Precios!$E$8,IF(G41=Precios!$D$9,Precios!$E$9,IF(G41=Precios!$D$10,Precios!$E$10,IF(G41=Precios!$D$11,Precios!$E$11,IF(G41=Precios!$D$12,Precios!$E$12,IF(G41=Precios!$D$13,Precios!$E$13,IF(G41=Precios!$D$14,Precios!$E$14,IF(G41=Precios!$D$15,Precios!$E$15,IF(G41=Precios!$D$16,Precios!$E$16,IF(G41=Precios!$D$17,Precios!$E$17,IF(G41=Precios!$D$18,Precios!$E$18,0)))))))))))))))</f>
        <v>0</v>
      </c>
      <c r="J41" s="52"/>
      <c r="K41" s="218">
        <f>+IF(J41=1,I41,IF(J41=2,I41*(1-Precios!$J$3),0))</f>
        <v>0</v>
      </c>
      <c r="L41" s="218">
        <f t="shared" si="6"/>
        <v>0</v>
      </c>
      <c r="M41" s="50"/>
      <c r="N41" s="44"/>
      <c r="O41" s="44"/>
      <c r="P41" s="44"/>
      <c r="Q41" s="44"/>
      <c r="R41" s="44"/>
      <c r="S41" s="44"/>
      <c r="T41" s="44"/>
      <c r="U41" s="44"/>
      <c r="V41" s="93"/>
      <c r="W41" s="44"/>
      <c r="X41" s="44"/>
      <c r="Y41" s="44"/>
      <c r="Z41" s="39">
        <f>IF(G41=Precios!$D$4,Precios!$G$4,IF(G41=Precios!$D$5,Precios!$G$5,IF(G41=Precios!$D$6,Precios!$G$6,IF(G41=Precios!$D$7,Precios!$G$7,IF(G41=Precios!$D$8,Precios!$G$8,IF(G41=Precios!$D$9,Precios!$G$9,IF(G41=Precios!$D$10,Precios!$G$10,IF(G41=Precios!$D$11,Precios!$G$11,IF(G41=Precios!$D$12,Precios!$G$12,IF(G41=Precios!$D$13,Precios!$G$13,IF(G41=Precios!$D$14,Precios!$G$14,IF(G41=Precios!$D$15,Precios!$G$15,IF(G41=Precios!$D$16,Precios!$G$16,IF(G41=Precios!$D$17,Precios!$G$17,IF(G41=Precios!$D$18,Precios!$G$18,0)))))))))))))))*H41</f>
        <v>0</v>
      </c>
      <c r="AA41" s="47"/>
      <c r="AB41" s="330"/>
    </row>
    <row r="42" spans="1:28" ht="15.75" thickBot="1" x14ac:dyDescent="0.3">
      <c r="A42" s="293"/>
      <c r="B42" s="294"/>
      <c r="C42" s="304"/>
      <c r="D42" s="296"/>
      <c r="E42" s="296"/>
      <c r="F42" s="296"/>
      <c r="G42" s="297"/>
      <c r="H42" s="298"/>
      <c r="I42" s="299">
        <f>IF(G42=Precios!$D$4,Precios!$E$4,IF(G42=Precios!$D$5,Precios!$E$5,IF(G42=Precios!$D$6,Precios!$E$6,IF(G42=Precios!$D$7,Precios!$E$7,IF(G42=Precios!$D$8,Precios!$E$8,IF(G42=Precios!$D$9,Precios!$E$9,IF(G42=Precios!$D$10,Precios!$E$10,IF(G42=Precios!$D$11,Precios!$E$11,IF(G42=Precios!$D$12,Precios!$E$12,IF(G42=Precios!$D$13,Precios!$E$13,IF(G42=Precios!$D$14,Precios!$E$14,IF(G42=Precios!$D$15,Precios!$E$15,IF(G42=Precios!$D$16,Precios!$E$16,IF(G42=Precios!$D$17,Precios!$E$17,IF(G42=Precios!$D$18,Precios!$E$18,0)))))))))))))))</f>
        <v>0</v>
      </c>
      <c r="J42" s="298"/>
      <c r="K42" s="300">
        <f>+IF(J42=1,I42,IF(J42=2,I42*(1-Precios!$J$3),0))</f>
        <v>0</v>
      </c>
      <c r="L42" s="300">
        <f t="shared" si="6"/>
        <v>0</v>
      </c>
      <c r="M42" s="331"/>
      <c r="N42" s="332"/>
      <c r="O42" s="332"/>
      <c r="P42" s="332"/>
      <c r="Q42" s="332"/>
      <c r="R42" s="332"/>
      <c r="S42" s="332"/>
      <c r="T42" s="332"/>
      <c r="U42" s="332"/>
      <c r="V42" s="333"/>
      <c r="W42" s="332"/>
      <c r="X42" s="332"/>
      <c r="Y42" s="332"/>
      <c r="Z42" s="340">
        <f>IF(G42=Precios!$D$4,Precios!$G$4,IF(G42=Precios!$D$5,Precios!$G$5,IF(G42=Precios!$D$6,Precios!$G$6,IF(G42=Precios!$D$7,Precios!$G$7,IF(G42=Precios!$D$8,Precios!$G$8,IF(G42=Precios!$D$9,Precios!$G$9,IF(G42=Precios!$D$10,Precios!$G$10,IF(G42=Precios!$D$11,Precios!$G$11,IF(G42=Precios!$D$12,Precios!$G$12,IF(G42=Precios!$D$13,Precios!$G$13,IF(G42=Precios!$D$14,Precios!$G$14,IF(G42=Precios!$D$15,Precios!$G$15,IF(G42=Precios!$D$16,Precios!$G$16,IF(G42=Precios!$D$17,Precios!$G$17,IF(G42=Precios!$D$18,Precios!$G$18,0)))))))))))))))*H42</f>
        <v>0</v>
      </c>
      <c r="AA42" s="334"/>
      <c r="AB42" s="335"/>
    </row>
    <row r="43" spans="1:28" x14ac:dyDescent="0.25">
      <c r="A43" s="282"/>
      <c r="B43" s="283"/>
      <c r="C43" s="284"/>
      <c r="D43" s="285"/>
      <c r="E43" s="285"/>
      <c r="F43" s="285"/>
      <c r="G43" s="287"/>
      <c r="H43" s="288"/>
      <c r="I43" s="289">
        <f>IF(G43=Precios!$D$4,Precios!$E$4,IF(G43=Precios!$D$5,Precios!$E$5,IF(G43=Precios!$D$6,Precios!$E$6,IF(G43=Precios!$D$7,Precios!$E$7,IF(G43=Precios!$D$8,Precios!$E$8,IF(G43=Precios!$D$9,Precios!$E$9,IF(G43=Precios!$D$10,Precios!$E$10,IF(G43=Precios!$D$11,Precios!$E$11,IF(G43=Precios!$D$12,Precios!$E$12,IF(G43=Precios!$D$13,Precios!$E$13,IF(G43=Precios!$D$14,Precios!$E$14,IF(G43=Precios!$D$15,Precios!$E$15,IF(G43=Precios!$D$16,Precios!$E$16,IF(G43=Precios!$D$17,Precios!$E$17,IF(G43=Precios!$D$18,Precios!$E$18,0)))))))))))))))</f>
        <v>0</v>
      </c>
      <c r="J43" s="287"/>
      <c r="K43" s="290">
        <f>+IF(J43=1,I43,IF(J43=2,I43*(1-Precios!$J$3),0))</f>
        <v>0</v>
      </c>
      <c r="L43" s="290">
        <f t="shared" si="5"/>
        <v>0</v>
      </c>
      <c r="M43" s="317">
        <f>+SUM(L43:L47)</f>
        <v>0</v>
      </c>
      <c r="N43" s="318">
        <f>+M43+Q43+S43+T43</f>
        <v>0</v>
      </c>
      <c r="O43" s="319">
        <f>+IF(J43=1,N43*$O$2,0)</f>
        <v>0</v>
      </c>
      <c r="P43" s="320">
        <f>+N43*$P$2</f>
        <v>0</v>
      </c>
      <c r="Q43" s="321"/>
      <c r="R43" s="322">
        <f>+N43-SUM(O43:Q43)</f>
        <v>0</v>
      </c>
      <c r="S43" s="321"/>
      <c r="T43" s="321"/>
      <c r="U43" s="321"/>
      <c r="V43" s="323" t="e">
        <f>+(+O43+P43)/M43</f>
        <v>#DIV/0!</v>
      </c>
      <c r="W43" s="324">
        <f>+R43-SUM(S43:U43)</f>
        <v>0</v>
      </c>
      <c r="X43" s="325">
        <f>IF(J43=2,W43,0)</f>
        <v>0</v>
      </c>
      <c r="Y43" s="326">
        <f>IF(J43=1,W43,0)</f>
        <v>0</v>
      </c>
      <c r="Z43" s="327">
        <f>IF(G43=Precios!$D$4,Precios!$G$4,IF(G43=Precios!$D$5,Precios!$G$5,IF(G43=Precios!$D$6,Precios!$G$6,IF(G43=Precios!$D$7,Precios!$G$7,IF(G43=Precios!$D$8,Precios!$G$8,IF(G43=Precios!$D$9,Precios!$G$9,IF(G43=Precios!$D$10,Precios!$G$10,IF(G43=Precios!$D$11,Precios!$G$11,IF(G43=Precios!$D$12,Precios!$G$12,IF(G43=Precios!$D$13,Precios!$G$13,IF(G43=Precios!$D$14,Precios!$G$14,IF(G43=Precios!$D$15,Precios!$G$15,IF(G43=Precios!$D$16,Precios!$G$16,IF(G43=Precios!$D$17,Precios!$G$17,IF(G43=Precios!$D$18,Precios!$G$18,0)))))))))))))))*H43</f>
        <v>0</v>
      </c>
      <c r="AA43" s="328">
        <f>+W43-SUM(Z43:Z47)</f>
        <v>0</v>
      </c>
      <c r="AB43" s="329" t="e">
        <f>+AA43/M43</f>
        <v>#DIV/0!</v>
      </c>
    </row>
    <row r="44" spans="1:28" x14ac:dyDescent="0.25">
      <c r="A44" s="291"/>
      <c r="B44" s="41"/>
      <c r="C44" s="42"/>
      <c r="D44" s="43"/>
      <c r="E44" s="43"/>
      <c r="F44" s="43"/>
      <c r="G44" s="49"/>
      <c r="H44" s="52"/>
      <c r="I44" s="217">
        <f>IF(G44=Precios!$D$4,Precios!$E$4,IF(G44=Precios!$D$5,Precios!$E$5,IF(G44=Precios!$D$6,Precios!$E$6,IF(G44=Precios!$D$7,Precios!$E$7,IF(G44=Precios!$D$8,Precios!$E$8,IF(G44=Precios!$D$9,Precios!$E$9,IF(G44=Precios!$D$10,Precios!$E$10,IF(G44=Precios!$D$11,Precios!$E$11,IF(G44=Precios!$D$12,Precios!$E$12,IF(G44=Precios!$D$13,Precios!$E$13,IF(G44=Precios!$D$14,Precios!$E$14,IF(G44=Precios!$D$15,Precios!$E$15,IF(G44=Precios!$D$16,Precios!$E$16,IF(G44=Precios!$D$17,Precios!$E$17,IF(G44=Precios!$D$18,Precios!$E$18,0)))))))))))))))</f>
        <v>0</v>
      </c>
      <c r="J44" s="52"/>
      <c r="K44" s="218">
        <f>+IF(J44=1,I44,IF(J44=2,I44*(1-Precios!$J$3),0))</f>
        <v>0</v>
      </c>
      <c r="L44" s="218">
        <f t="shared" si="5"/>
        <v>0</v>
      </c>
      <c r="M44" s="50"/>
      <c r="N44" s="44"/>
      <c r="O44" s="44"/>
      <c r="P44" s="44"/>
      <c r="Q44" s="44"/>
      <c r="R44" s="44"/>
      <c r="S44" s="44"/>
      <c r="T44" s="44"/>
      <c r="U44" s="44"/>
      <c r="V44" s="93"/>
      <c r="W44" s="44"/>
      <c r="X44" s="44"/>
      <c r="Y44" s="44"/>
      <c r="Z44" s="39">
        <f>IF(G44=Precios!$D$4,Precios!$G$4,IF(G44=Precios!$D$5,Precios!$G$5,IF(G44=Precios!$D$6,Precios!$G$6,IF(G44=Precios!$D$7,Precios!$G$7,IF(G44=Precios!$D$8,Precios!$G$8,IF(G44=Precios!$D$9,Precios!$G$9,IF(G44=Precios!$D$10,Precios!$G$10,IF(G44=Precios!$D$11,Precios!$G$11,IF(G44=Precios!$D$12,Precios!$G$12,IF(G44=Precios!$D$13,Precios!$G$13,IF(G44=Precios!$D$14,Precios!$G$14,IF(G44=Precios!$D$15,Precios!$G$15,IF(G44=Precios!$D$16,Precios!$G$16,IF(G44=Precios!$D$17,Precios!$G$17,IF(G44=Precios!$D$18,Precios!$G$18,0)))))))))))))))*H44</f>
        <v>0</v>
      </c>
      <c r="AA44" s="47"/>
      <c r="AB44" s="330"/>
    </row>
    <row r="45" spans="1:28" x14ac:dyDescent="0.25">
      <c r="A45" s="291"/>
      <c r="B45" s="41"/>
      <c r="C45" s="292"/>
      <c r="D45" s="43"/>
      <c r="E45" s="43"/>
      <c r="F45" s="43"/>
      <c r="G45" s="49"/>
      <c r="H45" s="52"/>
      <c r="I45" s="217">
        <f>IF(G45=Precios!$D$4,Precios!$E$4,IF(G45=Precios!$D$5,Precios!$E$5,IF(G45=Precios!$D$6,Precios!$E$6,IF(G45=Precios!$D$7,Precios!$E$7,IF(G45=Precios!$D$8,Precios!$E$8,IF(G45=Precios!$D$9,Precios!$E$9,IF(G45=Precios!$D$10,Precios!$E$10,IF(G45=Precios!$D$11,Precios!$E$11,IF(G45=Precios!$D$12,Precios!$E$12,IF(G45=Precios!$D$13,Precios!$E$13,IF(G45=Precios!$D$14,Precios!$E$14,IF(G45=Precios!$D$15,Precios!$E$15,IF(G45=Precios!$D$16,Precios!$E$16,IF(G45=Precios!$D$17,Precios!$E$17,IF(G45=Precios!$D$18,Precios!$E$18,0)))))))))))))))</f>
        <v>0</v>
      </c>
      <c r="J45" s="52"/>
      <c r="K45" s="218">
        <f>+IF(J45=1,I45,IF(J45=2,I45*(1-Precios!$J$3),0))</f>
        <v>0</v>
      </c>
      <c r="L45" s="218">
        <f t="shared" si="5"/>
        <v>0</v>
      </c>
      <c r="M45" s="50"/>
      <c r="N45" s="44"/>
      <c r="O45" s="44"/>
      <c r="P45" s="44"/>
      <c r="Q45" s="44"/>
      <c r="R45" s="44"/>
      <c r="S45" s="44"/>
      <c r="T45" s="44"/>
      <c r="U45" s="44"/>
      <c r="V45" s="93"/>
      <c r="W45" s="44"/>
      <c r="X45" s="44"/>
      <c r="Y45" s="44"/>
      <c r="Z45" s="39">
        <f>IF(G45=Precios!$D$4,Precios!$G$4,IF(G45=Precios!$D$5,Precios!$G$5,IF(G45=Precios!$D$6,Precios!$G$6,IF(G45=Precios!$D$7,Precios!$G$7,IF(G45=Precios!$D$8,Precios!$G$8,IF(G45=Precios!$D$9,Precios!$G$9,IF(G45=Precios!$D$10,Precios!$G$10,IF(G45=Precios!$D$11,Precios!$G$11,IF(G45=Precios!$D$12,Precios!$G$12,IF(G45=Precios!$D$13,Precios!$G$13,IF(G45=Precios!$D$14,Precios!$G$14,IF(G45=Precios!$D$15,Precios!$G$15,IF(G45=Precios!$D$16,Precios!$G$16,IF(G45=Precios!$D$17,Precios!$G$17,IF(G45=Precios!$D$18,Precios!$G$18,0)))))))))))))))*H45</f>
        <v>0</v>
      </c>
      <c r="AA45" s="47"/>
      <c r="AB45" s="330"/>
    </row>
    <row r="46" spans="1:28" x14ac:dyDescent="0.25">
      <c r="A46" s="291"/>
      <c r="B46" s="41"/>
      <c r="C46" s="292"/>
      <c r="D46" s="43"/>
      <c r="E46" s="43"/>
      <c r="F46" s="43"/>
      <c r="G46" s="49"/>
      <c r="H46" s="52"/>
      <c r="I46" s="217">
        <f>IF(G46=Precios!$D$4,Precios!$E$4,IF(G46=Precios!$D$5,Precios!$E$5,IF(G46=Precios!$D$6,Precios!$E$6,IF(G46=Precios!$D$7,Precios!$E$7,IF(G46=Precios!$D$8,Precios!$E$8,IF(G46=Precios!$D$9,Precios!$E$9,IF(G46=Precios!$D$10,Precios!$E$10,IF(G46=Precios!$D$11,Precios!$E$11,IF(G46=Precios!$D$12,Precios!$E$12,IF(G46=Precios!$D$13,Precios!$E$13,IF(G46=Precios!$D$14,Precios!$E$14,IF(G46=Precios!$D$15,Precios!$E$15,IF(G46=Precios!$D$16,Precios!$E$16,IF(G46=Precios!$D$17,Precios!$E$17,IF(G46=Precios!$D$18,Precios!$E$18,0)))))))))))))))</f>
        <v>0</v>
      </c>
      <c r="J46" s="52"/>
      <c r="K46" s="218">
        <f>+IF(J46=1,I46,IF(J46=2,I46*(1-Precios!$J$3),0))</f>
        <v>0</v>
      </c>
      <c r="L46" s="218">
        <f t="shared" si="5"/>
        <v>0</v>
      </c>
      <c r="M46" s="50"/>
      <c r="N46" s="44"/>
      <c r="O46" s="44"/>
      <c r="P46" s="44"/>
      <c r="Q46" s="44"/>
      <c r="R46" s="44"/>
      <c r="S46" s="44"/>
      <c r="T46" s="44"/>
      <c r="U46" s="44"/>
      <c r="V46" s="93"/>
      <c r="W46" s="44"/>
      <c r="X46" s="44"/>
      <c r="Y46" s="44"/>
      <c r="Z46" s="39">
        <f>IF(G46=Precios!$D$4,Precios!$G$4,IF(G46=Precios!$D$5,Precios!$G$5,IF(G46=Precios!$D$6,Precios!$G$6,IF(G46=Precios!$D$7,Precios!$G$7,IF(G46=Precios!$D$8,Precios!$G$8,IF(G46=Precios!$D$9,Precios!$G$9,IF(G46=Precios!$D$10,Precios!$G$10,IF(G46=Precios!$D$11,Precios!$G$11,IF(G46=Precios!$D$12,Precios!$G$12,IF(G46=Precios!$D$13,Precios!$G$13,IF(G46=Precios!$D$14,Precios!$G$14,IF(G46=Precios!$D$15,Precios!$G$15,IF(G46=Precios!$D$16,Precios!$G$16,IF(G46=Precios!$D$17,Precios!$G$17,IF(G46=Precios!$D$18,Precios!$G$18,0)))))))))))))))*H46</f>
        <v>0</v>
      </c>
      <c r="AA46" s="47"/>
      <c r="AB46" s="330"/>
    </row>
    <row r="47" spans="1:28" ht="15.75" thickBot="1" x14ac:dyDescent="0.3">
      <c r="A47" s="293"/>
      <c r="B47" s="294"/>
      <c r="C47" s="304"/>
      <c r="D47" s="296"/>
      <c r="E47" s="296"/>
      <c r="F47" s="296"/>
      <c r="G47" s="297"/>
      <c r="H47" s="298"/>
      <c r="I47" s="299">
        <f>IF(G47=Precios!$D$4,Precios!$E$4,IF(G47=Precios!$D$5,Precios!$E$5,IF(G47=Precios!$D$6,Precios!$E$6,IF(G47=Precios!$D$7,Precios!$E$7,IF(G47=Precios!$D$8,Precios!$E$8,IF(G47=Precios!$D$9,Precios!$E$9,IF(G47=Precios!$D$10,Precios!$E$10,IF(G47=Precios!$D$11,Precios!$E$11,IF(G47=Precios!$D$12,Precios!$E$12,IF(G47=Precios!$D$13,Precios!$E$13,IF(G47=Precios!$D$14,Precios!$E$14,IF(G47=Precios!$D$15,Precios!$E$15,IF(G47=Precios!$D$16,Precios!$E$16,IF(G47=Precios!$D$17,Precios!$E$17,IF(G47=Precios!$D$18,Precios!$E$18,0)))))))))))))))</f>
        <v>0</v>
      </c>
      <c r="J47" s="298"/>
      <c r="K47" s="300">
        <f>+IF(J47=1,I47,IF(J47=2,I47*(1-Precios!$J$3),0))</f>
        <v>0</v>
      </c>
      <c r="L47" s="300">
        <f t="shared" si="5"/>
        <v>0</v>
      </c>
      <c r="M47" s="331"/>
      <c r="N47" s="332"/>
      <c r="O47" s="332"/>
      <c r="P47" s="332"/>
      <c r="Q47" s="332"/>
      <c r="R47" s="332"/>
      <c r="S47" s="332"/>
      <c r="T47" s="332"/>
      <c r="U47" s="332"/>
      <c r="V47" s="333"/>
      <c r="W47" s="332"/>
      <c r="X47" s="332"/>
      <c r="Y47" s="332"/>
      <c r="Z47" s="340">
        <f>IF(G47=Precios!$D$4,Precios!$G$4,IF(G47=Precios!$D$5,Precios!$G$5,IF(G47=Precios!$D$6,Precios!$G$6,IF(G47=Precios!$D$7,Precios!$G$7,IF(G47=Precios!$D$8,Precios!$G$8,IF(G47=Precios!$D$9,Precios!$G$9,IF(G47=Precios!$D$10,Precios!$G$10,IF(G47=Precios!$D$11,Precios!$G$11,IF(G47=Precios!$D$12,Precios!$G$12,IF(G47=Precios!$D$13,Precios!$G$13,IF(G47=Precios!$D$14,Precios!$G$14,IF(G47=Precios!$D$15,Precios!$G$15,IF(G47=Precios!$D$16,Precios!$G$16,IF(G47=Precios!$D$17,Precios!$G$17,IF(G47=Precios!$D$18,Precios!$G$18,0)))))))))))))))*H47</f>
        <v>0</v>
      </c>
      <c r="AA47" s="334"/>
      <c r="AB47" s="335"/>
    </row>
    <row r="48" spans="1:28" x14ac:dyDescent="0.25">
      <c r="A48" s="282"/>
      <c r="B48" s="283"/>
      <c r="C48" s="284"/>
      <c r="D48" s="285"/>
      <c r="E48" s="285"/>
      <c r="F48" s="285"/>
      <c r="G48" s="287"/>
      <c r="H48" s="288"/>
      <c r="I48" s="289">
        <f>IF(G48=Precios!$D$4,Precios!$E$4,IF(G48=Precios!$D$5,Precios!$E$5,IF(G48=Precios!$D$6,Precios!$E$6,IF(G48=Precios!$D$7,Precios!$E$7,IF(G48=Precios!$D$8,Precios!$E$8,IF(G48=Precios!$D$9,Precios!$E$9,IF(G48=Precios!$D$10,Precios!$E$10,IF(G48=Precios!$D$11,Precios!$E$11,IF(G48=Precios!$D$12,Precios!$E$12,IF(G48=Precios!$D$13,Precios!$E$13,IF(G48=Precios!$D$14,Precios!$E$14,IF(G48=Precios!$D$15,Precios!$E$15,IF(G48=Precios!$D$16,Precios!$E$16,IF(G48=Precios!$D$17,Precios!$E$17,IF(G48=Precios!$D$18,Precios!$E$18,0)))))))))))))))</f>
        <v>0</v>
      </c>
      <c r="J48" s="287"/>
      <c r="K48" s="290">
        <f>+IF(J48=1,I48,IF(J48=2,I48*(1-Precios!$J$3),0))</f>
        <v>0</v>
      </c>
      <c r="L48" s="290">
        <f t="shared" si="5"/>
        <v>0</v>
      </c>
      <c r="M48" s="317">
        <f>+SUM(L48:L52)</f>
        <v>0</v>
      </c>
      <c r="N48" s="318">
        <f>+M48+Q48+S48+T48</f>
        <v>0</v>
      </c>
      <c r="O48" s="319">
        <f>+IF(J48=1,N48*$O$2,0)</f>
        <v>0</v>
      </c>
      <c r="P48" s="320">
        <f>+N48*$P$2</f>
        <v>0</v>
      </c>
      <c r="Q48" s="321"/>
      <c r="R48" s="322">
        <f>+N48-SUM(O48:Q48)</f>
        <v>0</v>
      </c>
      <c r="S48" s="321"/>
      <c r="T48" s="321"/>
      <c r="U48" s="321"/>
      <c r="V48" s="323" t="e">
        <f>+(+O48+P48)/M48</f>
        <v>#DIV/0!</v>
      </c>
      <c r="W48" s="324">
        <f>+R48-SUM(S48:U48)</f>
        <v>0</v>
      </c>
      <c r="X48" s="325">
        <f>IF(J48=2,W48,0)</f>
        <v>0</v>
      </c>
      <c r="Y48" s="326">
        <f>IF(J48=1,W48,0)</f>
        <v>0</v>
      </c>
      <c r="Z48" s="327">
        <f>IF(G48=Precios!$D$4,Precios!$G$4,IF(G48=Precios!$D$5,Precios!$G$5,IF(G48=Precios!$D$6,Precios!$G$6,IF(G48=Precios!$D$7,Precios!$G$7,IF(G48=Precios!$D$8,Precios!$G$8,IF(G48=Precios!$D$9,Precios!$G$9,IF(G48=Precios!$D$10,Precios!$G$10,IF(G48=Precios!$D$11,Precios!$G$11,IF(G48=Precios!$D$12,Precios!$G$12,IF(G48=Precios!$D$13,Precios!$G$13,IF(G48=Precios!$D$14,Precios!$G$14,IF(G48=Precios!$D$15,Precios!$G$15,IF(G48=Precios!$D$16,Precios!$G$16,IF(G48=Precios!$D$17,Precios!$G$17,IF(G48=Precios!$D$18,Precios!$G$18,0)))))))))))))))*H48</f>
        <v>0</v>
      </c>
      <c r="AA48" s="328">
        <f>+W48-SUM(Z48:Z52)</f>
        <v>0</v>
      </c>
      <c r="AB48" s="329" t="e">
        <f>+AA48/M48</f>
        <v>#DIV/0!</v>
      </c>
    </row>
    <row r="49" spans="1:28" x14ac:dyDescent="0.25">
      <c r="A49" s="291"/>
      <c r="B49" s="41"/>
      <c r="C49" s="42"/>
      <c r="D49" s="43"/>
      <c r="E49" s="43"/>
      <c r="F49" s="43"/>
      <c r="G49" s="49"/>
      <c r="H49" s="52"/>
      <c r="I49" s="217">
        <f>IF(G49=Precios!$D$4,Precios!$E$4,IF(G49=Precios!$D$5,Precios!$E$5,IF(G49=Precios!$D$6,Precios!$E$6,IF(G49=Precios!$D$7,Precios!$E$7,IF(G49=Precios!$D$8,Precios!$E$8,IF(G49=Precios!$D$9,Precios!$E$9,IF(G49=Precios!$D$10,Precios!$E$10,IF(G49=Precios!$D$11,Precios!$E$11,IF(G49=Precios!$D$12,Precios!$E$12,IF(G49=Precios!$D$13,Precios!$E$13,IF(G49=Precios!$D$14,Precios!$E$14,IF(G49=Precios!$D$15,Precios!$E$15,IF(G49=Precios!$D$16,Precios!$E$16,IF(G49=Precios!$D$17,Precios!$E$17,IF(G49=Precios!$D$18,Precios!$E$18,0)))))))))))))))</f>
        <v>0</v>
      </c>
      <c r="J49" s="52"/>
      <c r="K49" s="218">
        <f>+IF(J49=1,I49,IF(J49=2,I49*(1-Precios!$J$3),0))</f>
        <v>0</v>
      </c>
      <c r="L49" s="218">
        <f t="shared" si="5"/>
        <v>0</v>
      </c>
      <c r="M49" s="50"/>
      <c r="N49" s="44"/>
      <c r="O49" s="44"/>
      <c r="P49" s="44"/>
      <c r="Q49" s="44"/>
      <c r="R49" s="44"/>
      <c r="S49" s="44"/>
      <c r="T49" s="44"/>
      <c r="U49" s="44"/>
      <c r="V49" s="93"/>
      <c r="W49" s="44"/>
      <c r="X49" s="44"/>
      <c r="Y49" s="44"/>
      <c r="Z49" s="39">
        <f>IF(G49=Precios!$D$4,Precios!$G$4,IF(G49=Precios!$D$5,Precios!$G$5,IF(G49=Precios!$D$6,Precios!$G$6,IF(G49=Precios!$D$7,Precios!$G$7,IF(G49=Precios!$D$8,Precios!$G$8,IF(G49=Precios!$D$9,Precios!$G$9,IF(G49=Precios!$D$10,Precios!$G$10,IF(G49=Precios!$D$11,Precios!$G$11,IF(G49=Precios!$D$12,Precios!$G$12,IF(G49=Precios!$D$13,Precios!$G$13,IF(G49=Precios!$D$14,Precios!$G$14,IF(G49=Precios!$D$15,Precios!$G$15,IF(G49=Precios!$D$16,Precios!$G$16,IF(G49=Precios!$D$17,Precios!$G$17,IF(G49=Precios!$D$18,Precios!$G$18,0)))))))))))))))*H49</f>
        <v>0</v>
      </c>
      <c r="AA49" s="47"/>
      <c r="AB49" s="330"/>
    </row>
    <row r="50" spans="1:28" x14ac:dyDescent="0.25">
      <c r="A50" s="291"/>
      <c r="B50" s="41"/>
      <c r="C50" s="292"/>
      <c r="D50" s="43"/>
      <c r="E50" s="43"/>
      <c r="F50" s="43"/>
      <c r="G50" s="49"/>
      <c r="H50" s="52"/>
      <c r="I50" s="217">
        <f>IF(G50=Precios!$D$4,Precios!$E$4,IF(G50=Precios!$D$5,Precios!$E$5,IF(G50=Precios!$D$6,Precios!$E$6,IF(G50=Precios!$D$7,Precios!$E$7,IF(G50=Precios!$D$8,Precios!$E$8,IF(G50=Precios!$D$9,Precios!$E$9,IF(G50=Precios!$D$10,Precios!$E$10,IF(G50=Precios!$D$11,Precios!$E$11,IF(G50=Precios!$D$12,Precios!$E$12,IF(G50=Precios!$D$13,Precios!$E$13,IF(G50=Precios!$D$14,Precios!$E$14,IF(G50=Precios!$D$15,Precios!$E$15,IF(G50=Precios!$D$16,Precios!$E$16,IF(G50=Precios!$D$17,Precios!$E$17,IF(G50=Precios!$D$18,Precios!$E$18,0)))))))))))))))</f>
        <v>0</v>
      </c>
      <c r="J50" s="52"/>
      <c r="K50" s="218">
        <f>+IF(J50=1,I50,IF(J50=2,I50*(1-Precios!$J$3),0))</f>
        <v>0</v>
      </c>
      <c r="L50" s="218">
        <f t="shared" si="5"/>
        <v>0</v>
      </c>
      <c r="M50" s="50"/>
      <c r="N50" s="44"/>
      <c r="O50" s="44"/>
      <c r="P50" s="44"/>
      <c r="Q50" s="44"/>
      <c r="R50" s="44"/>
      <c r="S50" s="44"/>
      <c r="T50" s="44"/>
      <c r="U50" s="44"/>
      <c r="V50" s="93"/>
      <c r="W50" s="44"/>
      <c r="X50" s="44"/>
      <c r="Y50" s="44"/>
      <c r="Z50" s="39">
        <f>IF(G50=Precios!$D$4,Precios!$G$4,IF(G50=Precios!$D$5,Precios!$G$5,IF(G50=Precios!$D$6,Precios!$G$6,IF(G50=Precios!$D$7,Precios!$G$7,IF(G50=Precios!$D$8,Precios!$G$8,IF(G50=Precios!$D$9,Precios!$G$9,IF(G50=Precios!$D$10,Precios!$G$10,IF(G50=Precios!$D$11,Precios!$G$11,IF(G50=Precios!$D$12,Precios!$G$12,IF(G50=Precios!$D$13,Precios!$G$13,IF(G50=Precios!$D$14,Precios!$G$14,IF(G50=Precios!$D$15,Precios!$G$15,IF(G50=Precios!$D$16,Precios!$G$16,IF(G50=Precios!$D$17,Precios!$G$17,IF(G50=Precios!$D$18,Precios!$G$18,0)))))))))))))))*H50</f>
        <v>0</v>
      </c>
      <c r="AA50" s="47"/>
      <c r="AB50" s="330"/>
    </row>
    <row r="51" spans="1:28" x14ac:dyDescent="0.25">
      <c r="A51" s="291"/>
      <c r="B51" s="41"/>
      <c r="C51" s="292"/>
      <c r="D51" s="43"/>
      <c r="E51" s="43"/>
      <c r="F51" s="43"/>
      <c r="G51" s="49"/>
      <c r="H51" s="52"/>
      <c r="I51" s="217">
        <f>IF(G51=Precios!$D$4,Precios!$E$4,IF(G51=Precios!$D$5,Precios!$E$5,IF(G51=Precios!$D$6,Precios!$E$6,IF(G51=Precios!$D$7,Precios!$E$7,IF(G51=Precios!$D$8,Precios!$E$8,IF(G51=Precios!$D$9,Precios!$E$9,IF(G51=Precios!$D$10,Precios!$E$10,IF(G51=Precios!$D$11,Precios!$E$11,IF(G51=Precios!$D$12,Precios!$E$12,IF(G51=Precios!$D$13,Precios!$E$13,IF(G51=Precios!$D$14,Precios!$E$14,IF(G51=Precios!$D$15,Precios!$E$15,IF(G51=Precios!$D$16,Precios!$E$16,IF(G51=Precios!$D$17,Precios!$E$17,IF(G51=Precios!$D$18,Precios!$E$18,0)))))))))))))))</f>
        <v>0</v>
      </c>
      <c r="J51" s="52"/>
      <c r="K51" s="218">
        <f>+IF(J51=1,I51,IF(J51=2,I51*(1-Precios!$J$3),0))</f>
        <v>0</v>
      </c>
      <c r="L51" s="218">
        <f t="shared" si="5"/>
        <v>0</v>
      </c>
      <c r="M51" s="50"/>
      <c r="N51" s="44"/>
      <c r="O51" s="44"/>
      <c r="P51" s="44"/>
      <c r="Q51" s="44"/>
      <c r="R51" s="44"/>
      <c r="S51" s="44"/>
      <c r="T51" s="44"/>
      <c r="U51" s="44"/>
      <c r="V51" s="93"/>
      <c r="W51" s="44"/>
      <c r="X51" s="44"/>
      <c r="Y51" s="44"/>
      <c r="Z51" s="39">
        <f>IF(G51=Precios!$D$4,Precios!$G$4,IF(G51=Precios!$D$5,Precios!$G$5,IF(G51=Precios!$D$6,Precios!$G$6,IF(G51=Precios!$D$7,Precios!$G$7,IF(G51=Precios!$D$8,Precios!$G$8,IF(G51=Precios!$D$9,Precios!$G$9,IF(G51=Precios!$D$10,Precios!$G$10,IF(G51=Precios!$D$11,Precios!$G$11,IF(G51=Precios!$D$12,Precios!$G$12,IF(G51=Precios!$D$13,Precios!$G$13,IF(G51=Precios!$D$14,Precios!$G$14,IF(G51=Precios!$D$15,Precios!$G$15,IF(G51=Precios!$D$16,Precios!$G$16,IF(G51=Precios!$D$17,Precios!$G$17,IF(G51=Precios!$D$18,Precios!$G$18,0)))))))))))))))*H51</f>
        <v>0</v>
      </c>
      <c r="AA51" s="47"/>
      <c r="AB51" s="330"/>
    </row>
    <row r="52" spans="1:28" ht="15.75" thickBot="1" x14ac:dyDescent="0.3">
      <c r="A52" s="293"/>
      <c r="B52" s="294"/>
      <c r="C52" s="304"/>
      <c r="D52" s="296"/>
      <c r="E52" s="296"/>
      <c r="F52" s="296"/>
      <c r="G52" s="297"/>
      <c r="H52" s="298"/>
      <c r="I52" s="299">
        <f>IF(G52=Precios!$D$4,Precios!$E$4,IF(G52=Precios!$D$5,Precios!$E$5,IF(G52=Precios!$D$6,Precios!$E$6,IF(G52=Precios!$D$7,Precios!$E$7,IF(G52=Precios!$D$8,Precios!$E$8,IF(G52=Precios!$D$9,Precios!$E$9,IF(G52=Precios!$D$10,Precios!$E$10,IF(G52=Precios!$D$11,Precios!$E$11,IF(G52=Precios!$D$12,Precios!$E$12,IF(G52=Precios!$D$13,Precios!$E$13,IF(G52=Precios!$D$14,Precios!$E$14,IF(G52=Precios!$D$15,Precios!$E$15,IF(G52=Precios!$D$16,Precios!$E$16,IF(G52=Precios!$D$17,Precios!$E$17,IF(G52=Precios!$D$18,Precios!$E$18,0)))))))))))))))</f>
        <v>0</v>
      </c>
      <c r="J52" s="298"/>
      <c r="K52" s="300">
        <f>+IF(J52=1,I52,IF(J52=2,I52*(1-Precios!$J$3),0))</f>
        <v>0</v>
      </c>
      <c r="L52" s="300">
        <f t="shared" si="5"/>
        <v>0</v>
      </c>
      <c r="M52" s="331"/>
      <c r="N52" s="332"/>
      <c r="O52" s="332"/>
      <c r="P52" s="332"/>
      <c r="Q52" s="332"/>
      <c r="R52" s="332"/>
      <c r="S52" s="332"/>
      <c r="T52" s="332"/>
      <c r="U52" s="332"/>
      <c r="V52" s="333"/>
      <c r="W52" s="332"/>
      <c r="X52" s="332"/>
      <c r="Y52" s="332"/>
      <c r="Z52" s="340">
        <f>IF(G52=Precios!$D$4,Precios!$G$4,IF(G52=Precios!$D$5,Precios!$G$5,IF(G52=Precios!$D$6,Precios!$G$6,IF(G52=Precios!$D$7,Precios!$G$7,IF(G52=Precios!$D$8,Precios!$G$8,IF(G52=Precios!$D$9,Precios!$G$9,IF(G52=Precios!$D$10,Precios!$G$10,IF(G52=Precios!$D$11,Precios!$G$11,IF(G52=Precios!$D$12,Precios!$G$12,IF(G52=Precios!$D$13,Precios!$G$13,IF(G52=Precios!$D$14,Precios!$G$14,IF(G52=Precios!$D$15,Precios!$G$15,IF(G52=Precios!$D$16,Precios!$G$16,IF(G52=Precios!$D$17,Precios!$G$17,IF(G52=Precios!$D$18,Precios!$G$18,0)))))))))))))))*H52</f>
        <v>0</v>
      </c>
      <c r="AA52" s="334"/>
      <c r="AB52" s="335"/>
    </row>
    <row r="53" spans="1:28" x14ac:dyDescent="0.25">
      <c r="A53" s="282"/>
      <c r="B53" s="283"/>
      <c r="C53" s="284"/>
      <c r="D53" s="285"/>
      <c r="E53" s="285"/>
      <c r="F53" s="285"/>
      <c r="G53" s="287"/>
      <c r="H53" s="288"/>
      <c r="I53" s="289">
        <f>IF(G53=Precios!$D$4,Precios!$E$4,IF(G53=Precios!$D$5,Precios!$E$5,IF(G53=Precios!$D$6,Precios!$E$6,IF(G53=Precios!$D$7,Precios!$E$7,IF(G53=Precios!$D$8,Precios!$E$8,IF(G53=Precios!$D$9,Precios!$E$9,IF(G53=Precios!$D$10,Precios!$E$10,IF(G53=Precios!$D$11,Precios!$E$11,IF(G53=Precios!$D$12,Precios!$E$12,IF(G53=Precios!$D$13,Precios!$E$13,IF(G53=Precios!$D$14,Precios!$E$14,IF(G53=Precios!$D$15,Precios!$E$15,IF(G53=Precios!$D$16,Precios!$E$16,IF(G53=Precios!$D$17,Precios!$E$17,IF(G53=Precios!$D$18,Precios!$E$18,0)))))))))))))))</f>
        <v>0</v>
      </c>
      <c r="J53" s="287"/>
      <c r="K53" s="290">
        <f>+IF(J53=1,I53,IF(J53=2,I53*(1-Precios!$J$3),0))</f>
        <v>0</v>
      </c>
      <c r="L53" s="290">
        <f t="shared" si="5"/>
        <v>0</v>
      </c>
      <c r="M53" s="317">
        <f>+SUM(L53:L57)</f>
        <v>0</v>
      </c>
      <c r="N53" s="318">
        <f>+M53+Q53+S53+T53</f>
        <v>0</v>
      </c>
      <c r="O53" s="319">
        <f>+IF(J53=1,N53*$O$2,0)</f>
        <v>0</v>
      </c>
      <c r="P53" s="320">
        <f>+N53*$P$2</f>
        <v>0</v>
      </c>
      <c r="Q53" s="321"/>
      <c r="R53" s="322">
        <f>+N53-SUM(O53:Q53)</f>
        <v>0</v>
      </c>
      <c r="S53" s="321"/>
      <c r="T53" s="321"/>
      <c r="U53" s="321"/>
      <c r="V53" s="323" t="e">
        <f>+(+O53+P53)/M53</f>
        <v>#DIV/0!</v>
      </c>
      <c r="W53" s="324">
        <f>+R53-SUM(S53:U53)</f>
        <v>0</v>
      </c>
      <c r="X53" s="325">
        <f>IF(J53=2,W53,0)</f>
        <v>0</v>
      </c>
      <c r="Y53" s="326">
        <f>IF(J53=1,W53,0)</f>
        <v>0</v>
      </c>
      <c r="Z53" s="327">
        <f>IF(G53=Precios!$D$4,Precios!$G$4,IF(G53=Precios!$D$5,Precios!$G$5,IF(G53=Precios!$D$6,Precios!$G$6,IF(G53=Precios!$D$7,Precios!$G$7,IF(G53=Precios!$D$8,Precios!$G$8,IF(G53=Precios!$D$9,Precios!$G$9,IF(G53=Precios!$D$10,Precios!$G$10,IF(G53=Precios!$D$11,Precios!$G$11,IF(G53=Precios!$D$12,Precios!$G$12,IF(G53=Precios!$D$13,Precios!$G$13,IF(G53=Precios!$D$14,Precios!$G$14,IF(G53=Precios!$D$15,Precios!$G$15,IF(G53=Precios!$D$16,Precios!$G$16,IF(G53=Precios!$D$17,Precios!$G$17,IF(G53=Precios!$D$18,Precios!$G$18,0)))))))))))))))*H53</f>
        <v>0</v>
      </c>
      <c r="AA53" s="328">
        <f>+W53-SUM(Z53:Z57)</f>
        <v>0</v>
      </c>
      <c r="AB53" s="329" t="e">
        <f>+AA53/M53</f>
        <v>#DIV/0!</v>
      </c>
    </row>
    <row r="54" spans="1:28" x14ac:dyDescent="0.25">
      <c r="A54" s="291"/>
      <c r="B54" s="41"/>
      <c r="C54" s="42"/>
      <c r="D54" s="43"/>
      <c r="E54" s="43"/>
      <c r="F54" s="43"/>
      <c r="G54" s="49"/>
      <c r="H54" s="52"/>
      <c r="I54" s="217">
        <f>IF(G54=Precios!$D$4,Precios!$E$4,IF(G54=Precios!$D$5,Precios!$E$5,IF(G54=Precios!$D$6,Precios!$E$6,IF(G54=Precios!$D$7,Precios!$E$7,IF(G54=Precios!$D$8,Precios!$E$8,IF(G54=Precios!$D$9,Precios!$E$9,IF(G54=Precios!$D$10,Precios!$E$10,IF(G54=Precios!$D$11,Precios!$E$11,IF(G54=Precios!$D$12,Precios!$E$12,IF(G54=Precios!$D$13,Precios!$E$13,IF(G54=Precios!$D$14,Precios!$E$14,IF(G54=Precios!$D$15,Precios!$E$15,IF(G54=Precios!$D$16,Precios!$E$16,IF(G54=Precios!$D$17,Precios!$E$17,IF(G54=Precios!$D$18,Precios!$E$18,0)))))))))))))))</f>
        <v>0</v>
      </c>
      <c r="J54" s="52"/>
      <c r="K54" s="218">
        <f>+IF(J54=1,I54,IF(J54=2,I54*(1-Precios!$J$3),0))</f>
        <v>0</v>
      </c>
      <c r="L54" s="218">
        <f t="shared" si="5"/>
        <v>0</v>
      </c>
      <c r="M54" s="50"/>
      <c r="N54" s="44"/>
      <c r="O54" s="44"/>
      <c r="P54" s="44"/>
      <c r="Q54" s="44"/>
      <c r="R54" s="44"/>
      <c r="S54" s="44"/>
      <c r="T54" s="44"/>
      <c r="U54" s="44"/>
      <c r="V54" s="93"/>
      <c r="W54" s="44"/>
      <c r="X54" s="44"/>
      <c r="Y54" s="44"/>
      <c r="Z54" s="39">
        <f>IF(G54=Precios!$D$4,Precios!$G$4,IF(G54=Precios!$D$5,Precios!$G$5,IF(G54=Precios!$D$6,Precios!$G$6,IF(G54=Precios!$D$7,Precios!$G$7,IF(G54=Precios!$D$8,Precios!$G$8,IF(G54=Precios!$D$9,Precios!$G$9,IF(G54=Precios!$D$10,Precios!$G$10,IF(G54=Precios!$D$11,Precios!$G$11,IF(G54=Precios!$D$12,Precios!$G$12,IF(G54=Precios!$D$13,Precios!$G$13,IF(G54=Precios!$D$14,Precios!$G$14,IF(G54=Precios!$D$15,Precios!$G$15,IF(G54=Precios!$D$16,Precios!$G$16,IF(G54=Precios!$D$17,Precios!$G$17,IF(G54=Precios!$D$18,Precios!$G$18,0)))))))))))))))*H54</f>
        <v>0</v>
      </c>
      <c r="AA54" s="47"/>
      <c r="AB54" s="330"/>
    </row>
    <row r="55" spans="1:28" x14ac:dyDescent="0.25">
      <c r="A55" s="291"/>
      <c r="B55" s="41"/>
      <c r="C55" s="292"/>
      <c r="D55" s="43"/>
      <c r="E55" s="43"/>
      <c r="F55" s="43"/>
      <c r="G55" s="49"/>
      <c r="H55" s="52"/>
      <c r="I55" s="217">
        <f>IF(G55=Precios!$D$4,Precios!$E$4,IF(G55=Precios!$D$5,Precios!$E$5,IF(G55=Precios!$D$6,Precios!$E$6,IF(G55=Precios!$D$7,Precios!$E$7,IF(G55=Precios!$D$8,Precios!$E$8,IF(G55=Precios!$D$9,Precios!$E$9,IF(G55=Precios!$D$10,Precios!$E$10,IF(G55=Precios!$D$11,Precios!$E$11,IF(G55=Precios!$D$12,Precios!$E$12,IF(G55=Precios!$D$13,Precios!$E$13,IF(G55=Precios!$D$14,Precios!$E$14,IF(G55=Precios!$D$15,Precios!$E$15,IF(G55=Precios!$D$16,Precios!$E$16,IF(G55=Precios!$D$17,Precios!$E$17,IF(G55=Precios!$D$18,Precios!$E$18,0)))))))))))))))</f>
        <v>0</v>
      </c>
      <c r="J55" s="52"/>
      <c r="K55" s="218">
        <f>+IF(J55=1,I55,IF(J55=2,I55*(1-Precios!$J$3),0))</f>
        <v>0</v>
      </c>
      <c r="L55" s="218">
        <f t="shared" si="5"/>
        <v>0</v>
      </c>
      <c r="M55" s="50"/>
      <c r="N55" s="44"/>
      <c r="O55" s="44"/>
      <c r="P55" s="44"/>
      <c r="Q55" s="44"/>
      <c r="R55" s="44"/>
      <c r="S55" s="44"/>
      <c r="T55" s="44"/>
      <c r="U55" s="44"/>
      <c r="V55" s="93"/>
      <c r="W55" s="44"/>
      <c r="X55" s="44"/>
      <c r="Y55" s="44"/>
      <c r="Z55" s="39">
        <f>IF(G55=Precios!$D$4,Precios!$G$4,IF(G55=Precios!$D$5,Precios!$G$5,IF(G55=Precios!$D$6,Precios!$G$6,IF(G55=Precios!$D$7,Precios!$G$7,IF(G55=Precios!$D$8,Precios!$G$8,IF(G55=Precios!$D$9,Precios!$G$9,IF(G55=Precios!$D$10,Precios!$G$10,IF(G55=Precios!$D$11,Precios!$G$11,IF(G55=Precios!$D$12,Precios!$G$12,IF(G55=Precios!$D$13,Precios!$G$13,IF(G55=Precios!$D$14,Precios!$G$14,IF(G55=Precios!$D$15,Precios!$G$15,IF(G55=Precios!$D$16,Precios!$G$16,IF(G55=Precios!$D$17,Precios!$G$17,IF(G55=Precios!$D$18,Precios!$G$18,0)))))))))))))))*H55</f>
        <v>0</v>
      </c>
      <c r="AA55" s="47"/>
      <c r="AB55" s="330"/>
    </row>
    <row r="56" spans="1:28" x14ac:dyDescent="0.25">
      <c r="A56" s="291"/>
      <c r="B56" s="41"/>
      <c r="C56" s="292"/>
      <c r="D56" s="43"/>
      <c r="E56" s="43"/>
      <c r="F56" s="43"/>
      <c r="G56" s="49"/>
      <c r="H56" s="52"/>
      <c r="I56" s="217">
        <f>IF(G56=Precios!$D$4,Precios!$E$4,IF(G56=Precios!$D$5,Precios!$E$5,IF(G56=Precios!$D$6,Precios!$E$6,IF(G56=Precios!$D$7,Precios!$E$7,IF(G56=Precios!$D$8,Precios!$E$8,IF(G56=Precios!$D$9,Precios!$E$9,IF(G56=Precios!$D$10,Precios!$E$10,IF(G56=Precios!$D$11,Precios!$E$11,IF(G56=Precios!$D$12,Precios!$E$12,IF(G56=Precios!$D$13,Precios!$E$13,IF(G56=Precios!$D$14,Precios!$E$14,IF(G56=Precios!$D$15,Precios!$E$15,IF(G56=Precios!$D$16,Precios!$E$16,IF(G56=Precios!$D$17,Precios!$E$17,IF(G56=Precios!$D$18,Precios!$E$18,0)))))))))))))))</f>
        <v>0</v>
      </c>
      <c r="J56" s="52"/>
      <c r="K56" s="218">
        <f>+IF(J56=1,I56,IF(J56=2,I56*(1-Precios!$J$3),0))</f>
        <v>0</v>
      </c>
      <c r="L56" s="218">
        <f t="shared" si="5"/>
        <v>0</v>
      </c>
      <c r="M56" s="50"/>
      <c r="N56" s="44"/>
      <c r="O56" s="44"/>
      <c r="P56" s="44"/>
      <c r="Q56" s="44"/>
      <c r="R56" s="44"/>
      <c r="S56" s="44"/>
      <c r="T56" s="44"/>
      <c r="U56" s="44"/>
      <c r="V56" s="93"/>
      <c r="W56" s="44"/>
      <c r="X56" s="44"/>
      <c r="Y56" s="44"/>
      <c r="Z56" s="39">
        <f>IF(G56=Precios!$D$4,Precios!$G$4,IF(G56=Precios!$D$5,Precios!$G$5,IF(G56=Precios!$D$6,Precios!$G$6,IF(G56=Precios!$D$7,Precios!$G$7,IF(G56=Precios!$D$8,Precios!$G$8,IF(G56=Precios!$D$9,Precios!$G$9,IF(G56=Precios!$D$10,Precios!$G$10,IF(G56=Precios!$D$11,Precios!$G$11,IF(G56=Precios!$D$12,Precios!$G$12,IF(G56=Precios!$D$13,Precios!$G$13,IF(G56=Precios!$D$14,Precios!$G$14,IF(G56=Precios!$D$15,Precios!$G$15,IF(G56=Precios!$D$16,Precios!$G$16,IF(G56=Precios!$D$17,Precios!$G$17,IF(G56=Precios!$D$18,Precios!$G$18,0)))))))))))))))*H56</f>
        <v>0</v>
      </c>
      <c r="AA56" s="47"/>
      <c r="AB56" s="330"/>
    </row>
    <row r="57" spans="1:28" ht="15.75" thickBot="1" x14ac:dyDescent="0.3">
      <c r="A57" s="293"/>
      <c r="B57" s="294"/>
      <c r="C57" s="304"/>
      <c r="D57" s="296"/>
      <c r="E57" s="296"/>
      <c r="F57" s="296"/>
      <c r="G57" s="297"/>
      <c r="H57" s="298"/>
      <c r="I57" s="299">
        <f>IF(G57=Precios!$D$4,Precios!$E$4,IF(G57=Precios!$D$5,Precios!$E$5,IF(G57=Precios!$D$6,Precios!$E$6,IF(G57=Precios!$D$7,Precios!$E$7,IF(G57=Precios!$D$8,Precios!$E$8,IF(G57=Precios!$D$9,Precios!$E$9,IF(G57=Precios!$D$10,Precios!$E$10,IF(G57=Precios!$D$11,Precios!$E$11,IF(G57=Precios!$D$12,Precios!$E$12,IF(G57=Precios!$D$13,Precios!$E$13,IF(G57=Precios!$D$14,Precios!$E$14,IF(G57=Precios!$D$15,Precios!$E$15,IF(G57=Precios!$D$16,Precios!$E$16,IF(G57=Precios!$D$17,Precios!$E$17,IF(G57=Precios!$D$18,Precios!$E$18,0)))))))))))))))</f>
        <v>0</v>
      </c>
      <c r="J57" s="298"/>
      <c r="K57" s="300">
        <f>+IF(J57=1,I57,IF(J57=2,I57*(1-Precios!$J$3),0))</f>
        <v>0</v>
      </c>
      <c r="L57" s="300">
        <f t="shared" si="5"/>
        <v>0</v>
      </c>
      <c r="M57" s="331"/>
      <c r="N57" s="332"/>
      <c r="O57" s="332"/>
      <c r="P57" s="332"/>
      <c r="Q57" s="332"/>
      <c r="R57" s="332"/>
      <c r="S57" s="332"/>
      <c r="T57" s="332"/>
      <c r="U57" s="332"/>
      <c r="V57" s="333"/>
      <c r="W57" s="332"/>
      <c r="X57" s="332"/>
      <c r="Y57" s="332"/>
      <c r="Z57" s="340">
        <f>IF(G57=Precios!$D$4,Precios!$G$4,IF(G57=Precios!$D$5,Precios!$G$5,IF(G57=Precios!$D$6,Precios!$G$6,IF(G57=Precios!$D$7,Precios!$G$7,IF(G57=Precios!$D$8,Precios!$G$8,IF(G57=Precios!$D$9,Precios!$G$9,IF(G57=Precios!$D$10,Precios!$G$10,IF(G57=Precios!$D$11,Precios!$G$11,IF(G57=Precios!$D$12,Precios!$G$12,IF(G57=Precios!$D$13,Precios!$G$13,IF(G57=Precios!$D$14,Precios!$G$14,IF(G57=Precios!$D$15,Precios!$G$15,IF(G57=Precios!$D$16,Precios!$G$16,IF(G57=Precios!$D$17,Precios!$G$17,IF(G57=Precios!$D$18,Precios!$G$18,0)))))))))))))))*H57</f>
        <v>0</v>
      </c>
      <c r="AA57" s="334"/>
      <c r="AB57" s="335"/>
    </row>
    <row r="58" spans="1:28" x14ac:dyDescent="0.25">
      <c r="A58" s="282"/>
      <c r="B58" s="283"/>
      <c r="C58" s="284"/>
      <c r="D58" s="285"/>
      <c r="E58" s="285"/>
      <c r="F58" s="285"/>
      <c r="G58" s="287"/>
      <c r="H58" s="288"/>
      <c r="I58" s="289">
        <f>IF(G58=Precios!$D$4,Precios!$E$4,IF(G58=Precios!$D$5,Precios!$E$5,IF(G58=Precios!$D$6,Precios!$E$6,IF(G58=Precios!$D$7,Precios!$E$7,IF(G58=Precios!$D$8,Precios!$E$8,IF(G58=Precios!$D$9,Precios!$E$9,IF(G58=Precios!$D$10,Precios!$E$10,IF(G58=Precios!$D$11,Precios!$E$11,IF(G58=Precios!$D$12,Precios!$E$12,IF(G58=Precios!$D$13,Precios!$E$13,IF(G58=Precios!$D$14,Precios!$E$14,IF(G58=Precios!$D$15,Precios!$E$15,IF(G58=Precios!$D$16,Precios!$E$16,IF(G58=Precios!$D$17,Precios!$E$17,IF(G58=Precios!$D$18,Precios!$E$18,0)))))))))))))))</f>
        <v>0</v>
      </c>
      <c r="J58" s="287"/>
      <c r="K58" s="290">
        <f>+IF(J58=1,I58,IF(J58=2,I58*(1-Precios!$J$3),0))</f>
        <v>0</v>
      </c>
      <c r="L58" s="290">
        <f t="shared" ref="L58:L72" si="7">H58*K58</f>
        <v>0</v>
      </c>
      <c r="M58" s="317">
        <f>+SUM(L58:L62)</f>
        <v>0</v>
      </c>
      <c r="N58" s="318">
        <f>+M58+Q58+S58+T58</f>
        <v>0</v>
      </c>
      <c r="O58" s="319">
        <f>+IF(J58=1,N58*$O$2,0)</f>
        <v>0</v>
      </c>
      <c r="P58" s="320">
        <f>+N58*$P$2</f>
        <v>0</v>
      </c>
      <c r="Q58" s="321"/>
      <c r="R58" s="322">
        <f>+N58-SUM(O58:Q58)</f>
        <v>0</v>
      </c>
      <c r="S58" s="321"/>
      <c r="T58" s="321"/>
      <c r="U58" s="321"/>
      <c r="V58" s="323" t="e">
        <f>+(+O58+P58)/M58</f>
        <v>#DIV/0!</v>
      </c>
      <c r="W58" s="324">
        <f>+R58-SUM(S58:U58)</f>
        <v>0</v>
      </c>
      <c r="X58" s="325">
        <f>IF(J58=2,W58,0)</f>
        <v>0</v>
      </c>
      <c r="Y58" s="326">
        <f>IF(J58=1,W58,0)</f>
        <v>0</v>
      </c>
      <c r="Z58" s="327">
        <f>IF(G58=Precios!$D$4,Precios!$G$4,IF(G58=Precios!$D$5,Precios!$G$5,IF(G58=Precios!$D$6,Precios!$G$6,IF(G58=Precios!$D$7,Precios!$G$7,IF(G58=Precios!$D$8,Precios!$G$8,IF(G58=Precios!$D$9,Precios!$G$9,IF(G58=Precios!$D$10,Precios!$G$10,IF(G58=Precios!$D$11,Precios!$G$11,IF(G58=Precios!$D$12,Precios!$G$12,IF(G58=Precios!$D$13,Precios!$G$13,IF(G58=Precios!$D$14,Precios!$G$14,IF(G58=Precios!$D$15,Precios!$G$15,IF(G58=Precios!$D$16,Precios!$G$16,IF(G58=Precios!$D$17,Precios!$G$17,IF(G58=Precios!$D$18,Precios!$G$18,0)))))))))))))))*H58</f>
        <v>0</v>
      </c>
      <c r="AA58" s="328">
        <f>+W58-SUM(Z58:Z62)</f>
        <v>0</v>
      </c>
      <c r="AB58" s="329" t="e">
        <f>+AA58/M58</f>
        <v>#DIV/0!</v>
      </c>
    </row>
    <row r="59" spans="1:28" x14ac:dyDescent="0.25">
      <c r="A59" s="291"/>
      <c r="B59" s="41"/>
      <c r="C59" s="42"/>
      <c r="D59" s="43"/>
      <c r="E59" s="43"/>
      <c r="F59" s="43"/>
      <c r="G59" s="49"/>
      <c r="H59" s="52"/>
      <c r="I59" s="217">
        <f>IF(G59=Precios!$D$4,Precios!$E$4,IF(G59=Precios!$D$5,Precios!$E$5,IF(G59=Precios!$D$6,Precios!$E$6,IF(G59=Precios!$D$7,Precios!$E$7,IF(G59=Precios!$D$8,Precios!$E$8,IF(G59=Precios!$D$9,Precios!$E$9,IF(G59=Precios!$D$10,Precios!$E$10,IF(G59=Precios!$D$11,Precios!$E$11,IF(G59=Precios!$D$12,Precios!$E$12,IF(G59=Precios!$D$13,Precios!$E$13,IF(G59=Precios!$D$14,Precios!$E$14,IF(G59=Precios!$D$15,Precios!$E$15,IF(G59=Precios!$D$16,Precios!$E$16,IF(G59=Precios!$D$17,Precios!$E$17,IF(G59=Precios!$D$18,Precios!$E$18,0)))))))))))))))</f>
        <v>0</v>
      </c>
      <c r="J59" s="52"/>
      <c r="K59" s="218">
        <f>+IF(J59=1,I59,IF(J59=2,I59*(1-Precios!$J$3),0))</f>
        <v>0</v>
      </c>
      <c r="L59" s="218">
        <f t="shared" si="7"/>
        <v>0</v>
      </c>
      <c r="M59" s="50"/>
      <c r="N59" s="44"/>
      <c r="O59" s="44"/>
      <c r="P59" s="44"/>
      <c r="Q59" s="44"/>
      <c r="R59" s="44"/>
      <c r="S59" s="44"/>
      <c r="T59" s="44"/>
      <c r="U59" s="44"/>
      <c r="V59" s="93"/>
      <c r="W59" s="44"/>
      <c r="X59" s="44"/>
      <c r="Y59" s="44"/>
      <c r="Z59" s="39">
        <f>IF(G59=Precios!$D$4,Precios!$G$4,IF(G59=Precios!$D$5,Precios!$G$5,IF(G59=Precios!$D$6,Precios!$G$6,IF(G59=Precios!$D$7,Precios!$G$7,IF(G59=Precios!$D$8,Precios!$G$8,IF(G59=Precios!$D$9,Precios!$G$9,IF(G59=Precios!$D$10,Precios!$G$10,IF(G59=Precios!$D$11,Precios!$G$11,IF(G59=Precios!$D$12,Precios!$G$12,IF(G59=Precios!$D$13,Precios!$G$13,IF(G59=Precios!$D$14,Precios!$G$14,IF(G59=Precios!$D$15,Precios!$G$15,IF(G59=Precios!$D$16,Precios!$G$16,IF(G59=Precios!$D$17,Precios!$G$17,IF(G59=Precios!$D$18,Precios!$G$18,0)))))))))))))))*H59</f>
        <v>0</v>
      </c>
      <c r="AA59" s="47"/>
      <c r="AB59" s="330"/>
    </row>
    <row r="60" spans="1:28" x14ac:dyDescent="0.25">
      <c r="A60" s="291"/>
      <c r="B60" s="41"/>
      <c r="C60" s="292"/>
      <c r="D60" s="43"/>
      <c r="E60" s="43"/>
      <c r="F60" s="43"/>
      <c r="G60" s="49"/>
      <c r="H60" s="52"/>
      <c r="I60" s="217">
        <f>IF(G60=Precios!$D$4,Precios!$E$4,IF(G60=Precios!$D$5,Precios!$E$5,IF(G60=Precios!$D$6,Precios!$E$6,IF(G60=Precios!$D$7,Precios!$E$7,IF(G60=Precios!$D$8,Precios!$E$8,IF(G60=Precios!$D$9,Precios!$E$9,IF(G60=Precios!$D$10,Precios!$E$10,IF(G60=Precios!$D$11,Precios!$E$11,IF(G60=Precios!$D$12,Precios!$E$12,IF(G60=Precios!$D$13,Precios!$E$13,IF(G60=Precios!$D$14,Precios!$E$14,IF(G60=Precios!$D$15,Precios!$E$15,IF(G60=Precios!$D$16,Precios!$E$16,IF(G60=Precios!$D$17,Precios!$E$17,IF(G60=Precios!$D$18,Precios!$E$18,0)))))))))))))))</f>
        <v>0</v>
      </c>
      <c r="J60" s="52"/>
      <c r="K60" s="218">
        <f>+IF(J60=1,I60,IF(J60=2,I60*(1-Precios!$J$3),0))</f>
        <v>0</v>
      </c>
      <c r="L60" s="218">
        <f t="shared" si="7"/>
        <v>0</v>
      </c>
      <c r="M60" s="50"/>
      <c r="N60" s="44"/>
      <c r="O60" s="44"/>
      <c r="P60" s="44"/>
      <c r="Q60" s="44"/>
      <c r="R60" s="44"/>
      <c r="S60" s="44"/>
      <c r="T60" s="44"/>
      <c r="U60" s="44"/>
      <c r="V60" s="93"/>
      <c r="W60" s="44"/>
      <c r="X60" s="44"/>
      <c r="Y60" s="44"/>
      <c r="Z60" s="39">
        <f>IF(G60=Precios!$D$4,Precios!$G$4,IF(G60=Precios!$D$5,Precios!$G$5,IF(G60=Precios!$D$6,Precios!$G$6,IF(G60=Precios!$D$7,Precios!$G$7,IF(G60=Precios!$D$8,Precios!$G$8,IF(G60=Precios!$D$9,Precios!$G$9,IF(G60=Precios!$D$10,Precios!$G$10,IF(G60=Precios!$D$11,Precios!$G$11,IF(G60=Precios!$D$12,Precios!$G$12,IF(G60=Precios!$D$13,Precios!$G$13,IF(G60=Precios!$D$14,Precios!$G$14,IF(G60=Precios!$D$15,Precios!$G$15,IF(G60=Precios!$D$16,Precios!$G$16,IF(G60=Precios!$D$17,Precios!$G$17,IF(G60=Precios!$D$18,Precios!$G$18,0)))))))))))))))*H60</f>
        <v>0</v>
      </c>
      <c r="AA60" s="47"/>
      <c r="AB60" s="330"/>
    </row>
    <row r="61" spans="1:28" x14ac:dyDescent="0.25">
      <c r="A61" s="291"/>
      <c r="B61" s="41"/>
      <c r="C61" s="292"/>
      <c r="D61" s="43"/>
      <c r="E61" s="43"/>
      <c r="F61" s="43"/>
      <c r="G61" s="49"/>
      <c r="H61" s="52"/>
      <c r="I61" s="217">
        <f>IF(G61=Precios!$D$4,Precios!$E$4,IF(G61=Precios!$D$5,Precios!$E$5,IF(G61=Precios!$D$6,Precios!$E$6,IF(G61=Precios!$D$7,Precios!$E$7,IF(G61=Precios!$D$8,Precios!$E$8,IF(G61=Precios!$D$9,Precios!$E$9,IF(G61=Precios!$D$10,Precios!$E$10,IF(G61=Precios!$D$11,Precios!$E$11,IF(G61=Precios!$D$12,Precios!$E$12,IF(G61=Precios!$D$13,Precios!$E$13,IF(G61=Precios!$D$14,Precios!$E$14,IF(G61=Precios!$D$15,Precios!$E$15,IF(G61=Precios!$D$16,Precios!$E$16,IF(G61=Precios!$D$17,Precios!$E$17,IF(G61=Precios!$D$18,Precios!$E$18,0)))))))))))))))</f>
        <v>0</v>
      </c>
      <c r="J61" s="52"/>
      <c r="K61" s="218">
        <f>+IF(J61=1,I61,IF(J61=2,I61*(1-Precios!$J$3),0))</f>
        <v>0</v>
      </c>
      <c r="L61" s="218">
        <f t="shared" si="7"/>
        <v>0</v>
      </c>
      <c r="M61" s="50"/>
      <c r="N61" s="44"/>
      <c r="O61" s="44"/>
      <c r="P61" s="44"/>
      <c r="Q61" s="44"/>
      <c r="R61" s="44"/>
      <c r="S61" s="44"/>
      <c r="T61" s="44"/>
      <c r="U61" s="44"/>
      <c r="V61" s="93"/>
      <c r="W61" s="44"/>
      <c r="X61" s="44"/>
      <c r="Y61" s="44"/>
      <c r="Z61" s="39">
        <f>IF(G61=Precios!$D$4,Precios!$G$4,IF(G61=Precios!$D$5,Precios!$G$5,IF(G61=Precios!$D$6,Precios!$G$6,IF(G61=Precios!$D$7,Precios!$G$7,IF(G61=Precios!$D$8,Precios!$G$8,IF(G61=Precios!$D$9,Precios!$G$9,IF(G61=Precios!$D$10,Precios!$G$10,IF(G61=Precios!$D$11,Precios!$G$11,IF(G61=Precios!$D$12,Precios!$G$12,IF(G61=Precios!$D$13,Precios!$G$13,IF(G61=Precios!$D$14,Precios!$G$14,IF(G61=Precios!$D$15,Precios!$G$15,IF(G61=Precios!$D$16,Precios!$G$16,IF(G61=Precios!$D$17,Precios!$G$17,IF(G61=Precios!$D$18,Precios!$G$18,0)))))))))))))))*H61</f>
        <v>0</v>
      </c>
      <c r="AA61" s="47"/>
      <c r="AB61" s="330"/>
    </row>
    <row r="62" spans="1:28" ht="15.75" thickBot="1" x14ac:dyDescent="0.3">
      <c r="A62" s="293"/>
      <c r="B62" s="294"/>
      <c r="C62" s="304"/>
      <c r="D62" s="296"/>
      <c r="E62" s="296"/>
      <c r="F62" s="296"/>
      <c r="G62" s="297"/>
      <c r="H62" s="298"/>
      <c r="I62" s="299">
        <f>IF(G62=Precios!$D$4,Precios!$E$4,IF(G62=Precios!$D$5,Precios!$E$5,IF(G62=Precios!$D$6,Precios!$E$6,IF(G62=Precios!$D$7,Precios!$E$7,IF(G62=Precios!$D$8,Precios!$E$8,IF(G62=Precios!$D$9,Precios!$E$9,IF(G62=Precios!$D$10,Precios!$E$10,IF(G62=Precios!$D$11,Precios!$E$11,IF(G62=Precios!$D$12,Precios!$E$12,IF(G62=Precios!$D$13,Precios!$E$13,IF(G62=Precios!$D$14,Precios!$E$14,IF(G62=Precios!$D$15,Precios!$E$15,IF(G62=Precios!$D$16,Precios!$E$16,IF(G62=Precios!$D$17,Precios!$E$17,IF(G62=Precios!$D$18,Precios!$E$18,0)))))))))))))))</f>
        <v>0</v>
      </c>
      <c r="J62" s="298"/>
      <c r="K62" s="300">
        <f>+IF(J62=1,I62,IF(J62=2,I62*(1-Precios!$J$3),0))</f>
        <v>0</v>
      </c>
      <c r="L62" s="300">
        <f t="shared" si="7"/>
        <v>0</v>
      </c>
      <c r="M62" s="331"/>
      <c r="N62" s="332"/>
      <c r="O62" s="332"/>
      <c r="P62" s="332"/>
      <c r="Q62" s="332"/>
      <c r="R62" s="332"/>
      <c r="S62" s="332"/>
      <c r="T62" s="332"/>
      <c r="U62" s="332"/>
      <c r="V62" s="333"/>
      <c r="W62" s="332"/>
      <c r="X62" s="332"/>
      <c r="Y62" s="332"/>
      <c r="Z62" s="340">
        <f>IF(G62=Precios!$D$4,Precios!$G$4,IF(G62=Precios!$D$5,Precios!$G$5,IF(G62=Precios!$D$6,Precios!$G$6,IF(G62=Precios!$D$7,Precios!$G$7,IF(G62=Precios!$D$8,Precios!$G$8,IF(G62=Precios!$D$9,Precios!$G$9,IF(G62=Precios!$D$10,Precios!$G$10,IF(G62=Precios!$D$11,Precios!$G$11,IF(G62=Precios!$D$12,Precios!$G$12,IF(G62=Precios!$D$13,Precios!$G$13,IF(G62=Precios!$D$14,Precios!$G$14,IF(G62=Precios!$D$15,Precios!$G$15,IF(G62=Precios!$D$16,Precios!$G$16,IF(G62=Precios!$D$17,Precios!$G$17,IF(G62=Precios!$D$18,Precios!$G$18,0)))))))))))))))*H62</f>
        <v>0</v>
      </c>
      <c r="AA62" s="334"/>
      <c r="AB62" s="335"/>
    </row>
    <row r="63" spans="1:28" x14ac:dyDescent="0.25">
      <c r="A63" s="282"/>
      <c r="B63" s="283"/>
      <c r="C63" s="284"/>
      <c r="D63" s="285"/>
      <c r="E63" s="285"/>
      <c r="F63" s="285"/>
      <c r="G63" s="287"/>
      <c r="H63" s="288"/>
      <c r="I63" s="289">
        <f>IF(G63=Precios!$D$4,Precios!$E$4,IF(G63=Precios!$D$5,Precios!$E$5,IF(G63=Precios!$D$6,Precios!$E$6,IF(G63=Precios!$D$7,Precios!$E$7,IF(G63=Precios!$D$8,Precios!$E$8,IF(G63=Precios!$D$9,Precios!$E$9,IF(G63=Precios!$D$10,Precios!$E$10,IF(G63=Precios!$D$11,Precios!$E$11,IF(G63=Precios!$D$12,Precios!$E$12,IF(G63=Precios!$D$13,Precios!$E$13,IF(G63=Precios!$D$14,Precios!$E$14,IF(G63=Precios!$D$15,Precios!$E$15,IF(G63=Precios!$D$16,Precios!$E$16,IF(G63=Precios!$D$17,Precios!$E$17,IF(G63=Precios!$D$18,Precios!$E$18,0)))))))))))))))</f>
        <v>0</v>
      </c>
      <c r="J63" s="287"/>
      <c r="K63" s="290">
        <f>+IF(J63=1,I63,IF(J63=2,I63*(1-Precios!$J$3),0))</f>
        <v>0</v>
      </c>
      <c r="L63" s="290">
        <f t="shared" si="7"/>
        <v>0</v>
      </c>
      <c r="M63" s="317">
        <f>+SUM(L63:L67)</f>
        <v>0</v>
      </c>
      <c r="N63" s="318">
        <f>+M63+Q63+S63+T63</f>
        <v>0</v>
      </c>
      <c r="O63" s="319">
        <f>+IF(J63=1,N63*$O$2,0)</f>
        <v>0</v>
      </c>
      <c r="P63" s="320">
        <f>+N63*$P$2</f>
        <v>0</v>
      </c>
      <c r="Q63" s="321"/>
      <c r="R63" s="322">
        <f>+N63-SUM(O63:Q63)</f>
        <v>0</v>
      </c>
      <c r="S63" s="321"/>
      <c r="T63" s="321"/>
      <c r="U63" s="321"/>
      <c r="V63" s="323" t="e">
        <f>+(+O63+P63)/M63</f>
        <v>#DIV/0!</v>
      </c>
      <c r="W63" s="324">
        <f>+R63-SUM(S63:U63)</f>
        <v>0</v>
      </c>
      <c r="X63" s="325">
        <f>IF(J63=2,W63,0)</f>
        <v>0</v>
      </c>
      <c r="Y63" s="326">
        <f>IF(J63=1,W63,0)</f>
        <v>0</v>
      </c>
      <c r="Z63" s="327">
        <f>IF(G63=Precios!$D$4,Precios!$G$4,IF(G63=Precios!$D$5,Precios!$G$5,IF(G63=Precios!$D$6,Precios!$G$6,IF(G63=Precios!$D$7,Precios!$G$7,IF(G63=Precios!$D$8,Precios!$G$8,IF(G63=Precios!$D$9,Precios!$G$9,IF(G63=Precios!$D$10,Precios!$G$10,IF(G63=Precios!$D$11,Precios!$G$11,IF(G63=Precios!$D$12,Precios!$G$12,IF(G63=Precios!$D$13,Precios!$G$13,IF(G63=Precios!$D$14,Precios!$G$14,IF(G63=Precios!$D$15,Precios!$G$15,IF(G63=Precios!$D$16,Precios!$G$16,IF(G63=Precios!$D$17,Precios!$G$17,IF(G63=Precios!$D$18,Precios!$G$18,0)))))))))))))))*H63</f>
        <v>0</v>
      </c>
      <c r="AA63" s="328">
        <f>+W63-SUM(Z63:Z67)</f>
        <v>0</v>
      </c>
      <c r="AB63" s="329" t="e">
        <f>+AA63/M63</f>
        <v>#DIV/0!</v>
      </c>
    </row>
    <row r="64" spans="1:28" x14ac:dyDescent="0.25">
      <c r="A64" s="291"/>
      <c r="B64" s="41"/>
      <c r="C64" s="42"/>
      <c r="D64" s="43"/>
      <c r="E64" s="43"/>
      <c r="F64" s="43"/>
      <c r="G64" s="49"/>
      <c r="H64" s="52"/>
      <c r="I64" s="217">
        <f>IF(G64=Precios!$D$4,Precios!$E$4,IF(G64=Precios!$D$5,Precios!$E$5,IF(G64=Precios!$D$6,Precios!$E$6,IF(G64=Precios!$D$7,Precios!$E$7,IF(G64=Precios!$D$8,Precios!$E$8,IF(G64=Precios!$D$9,Precios!$E$9,IF(G64=Precios!$D$10,Precios!$E$10,IF(G64=Precios!$D$11,Precios!$E$11,IF(G64=Precios!$D$12,Precios!$E$12,IF(G64=Precios!$D$13,Precios!$E$13,IF(G64=Precios!$D$14,Precios!$E$14,IF(G64=Precios!$D$15,Precios!$E$15,IF(G64=Precios!$D$16,Precios!$E$16,IF(G64=Precios!$D$17,Precios!$E$17,IF(G64=Precios!$D$18,Precios!$E$18,0)))))))))))))))</f>
        <v>0</v>
      </c>
      <c r="J64" s="52"/>
      <c r="K64" s="218">
        <f>+IF(J64=1,I64,IF(J64=2,I64*(1-Precios!$J$3),0))</f>
        <v>0</v>
      </c>
      <c r="L64" s="218">
        <f t="shared" si="7"/>
        <v>0</v>
      </c>
      <c r="M64" s="50"/>
      <c r="N64" s="44"/>
      <c r="O64" s="44"/>
      <c r="P64" s="44"/>
      <c r="Q64" s="44"/>
      <c r="R64" s="44"/>
      <c r="S64" s="44"/>
      <c r="T64" s="44"/>
      <c r="U64" s="44"/>
      <c r="V64" s="93"/>
      <c r="W64" s="44"/>
      <c r="X64" s="44"/>
      <c r="Y64" s="44"/>
      <c r="Z64" s="39">
        <f>IF(G64=Precios!$D$4,Precios!$G$4,IF(G64=Precios!$D$5,Precios!$G$5,IF(G64=Precios!$D$6,Precios!$G$6,IF(G64=Precios!$D$7,Precios!$G$7,IF(G64=Precios!$D$8,Precios!$G$8,IF(G64=Precios!$D$9,Precios!$G$9,IF(G64=Precios!$D$10,Precios!$G$10,IF(G64=Precios!$D$11,Precios!$G$11,IF(G64=Precios!$D$12,Precios!$G$12,IF(G64=Precios!$D$13,Precios!$G$13,IF(G64=Precios!$D$14,Precios!$G$14,IF(G64=Precios!$D$15,Precios!$G$15,IF(G64=Precios!$D$16,Precios!$G$16,IF(G64=Precios!$D$17,Precios!$G$17,IF(G64=Precios!$D$18,Precios!$G$18,0)))))))))))))))*H64</f>
        <v>0</v>
      </c>
      <c r="AA64" s="47"/>
      <c r="AB64" s="330"/>
    </row>
    <row r="65" spans="1:28" x14ac:dyDescent="0.25">
      <c r="A65" s="291"/>
      <c r="B65" s="41"/>
      <c r="C65" s="292"/>
      <c r="D65" s="43"/>
      <c r="E65" s="43"/>
      <c r="F65" s="43"/>
      <c r="G65" s="49"/>
      <c r="H65" s="52"/>
      <c r="I65" s="217">
        <f>IF(G65=Precios!$D$4,Precios!$E$4,IF(G65=Precios!$D$5,Precios!$E$5,IF(G65=Precios!$D$6,Precios!$E$6,IF(G65=Precios!$D$7,Precios!$E$7,IF(G65=Precios!$D$8,Precios!$E$8,IF(G65=Precios!$D$9,Precios!$E$9,IF(G65=Precios!$D$10,Precios!$E$10,IF(G65=Precios!$D$11,Precios!$E$11,IF(G65=Precios!$D$12,Precios!$E$12,IF(G65=Precios!$D$13,Precios!$E$13,IF(G65=Precios!$D$14,Precios!$E$14,IF(G65=Precios!$D$15,Precios!$E$15,IF(G65=Precios!$D$16,Precios!$E$16,IF(G65=Precios!$D$17,Precios!$E$17,IF(G65=Precios!$D$18,Precios!$E$18,0)))))))))))))))</f>
        <v>0</v>
      </c>
      <c r="J65" s="52"/>
      <c r="K65" s="218">
        <f>+IF(J65=1,I65,IF(J65=2,I65*(1-Precios!$J$3),0))</f>
        <v>0</v>
      </c>
      <c r="L65" s="218">
        <f t="shared" si="7"/>
        <v>0</v>
      </c>
      <c r="M65" s="50"/>
      <c r="N65" s="44"/>
      <c r="O65" s="44"/>
      <c r="P65" s="44"/>
      <c r="Q65" s="44"/>
      <c r="R65" s="44"/>
      <c r="S65" s="44"/>
      <c r="T65" s="44"/>
      <c r="U65" s="44"/>
      <c r="V65" s="93"/>
      <c r="W65" s="44"/>
      <c r="X65" s="44"/>
      <c r="Y65" s="44"/>
      <c r="Z65" s="39">
        <f>IF(G65=Precios!$D$4,Precios!$G$4,IF(G65=Precios!$D$5,Precios!$G$5,IF(G65=Precios!$D$6,Precios!$G$6,IF(G65=Precios!$D$7,Precios!$G$7,IF(G65=Precios!$D$8,Precios!$G$8,IF(G65=Precios!$D$9,Precios!$G$9,IF(G65=Precios!$D$10,Precios!$G$10,IF(G65=Precios!$D$11,Precios!$G$11,IF(G65=Precios!$D$12,Precios!$G$12,IF(G65=Precios!$D$13,Precios!$G$13,IF(G65=Precios!$D$14,Precios!$G$14,IF(G65=Precios!$D$15,Precios!$G$15,IF(G65=Precios!$D$16,Precios!$G$16,IF(G65=Precios!$D$17,Precios!$G$17,IF(G65=Precios!$D$18,Precios!$G$18,0)))))))))))))))*H65</f>
        <v>0</v>
      </c>
      <c r="AA65" s="47"/>
      <c r="AB65" s="330"/>
    </row>
    <row r="66" spans="1:28" x14ac:dyDescent="0.25">
      <c r="A66" s="291"/>
      <c r="B66" s="41"/>
      <c r="C66" s="292"/>
      <c r="D66" s="43"/>
      <c r="E66" s="43"/>
      <c r="F66" s="43"/>
      <c r="G66" s="49"/>
      <c r="H66" s="52"/>
      <c r="I66" s="217">
        <f>IF(G66=Precios!$D$4,Precios!$E$4,IF(G66=Precios!$D$5,Precios!$E$5,IF(G66=Precios!$D$6,Precios!$E$6,IF(G66=Precios!$D$7,Precios!$E$7,IF(G66=Precios!$D$8,Precios!$E$8,IF(G66=Precios!$D$9,Precios!$E$9,IF(G66=Precios!$D$10,Precios!$E$10,IF(G66=Precios!$D$11,Precios!$E$11,IF(G66=Precios!$D$12,Precios!$E$12,IF(G66=Precios!$D$13,Precios!$E$13,IF(G66=Precios!$D$14,Precios!$E$14,IF(G66=Precios!$D$15,Precios!$E$15,IF(G66=Precios!$D$16,Precios!$E$16,IF(G66=Precios!$D$17,Precios!$E$17,IF(G66=Precios!$D$18,Precios!$E$18,0)))))))))))))))</f>
        <v>0</v>
      </c>
      <c r="J66" s="52"/>
      <c r="K66" s="218">
        <f>+IF(J66=1,I66,IF(J66=2,I66*(1-Precios!$J$3),0))</f>
        <v>0</v>
      </c>
      <c r="L66" s="218">
        <f t="shared" si="7"/>
        <v>0</v>
      </c>
      <c r="M66" s="50"/>
      <c r="N66" s="44"/>
      <c r="O66" s="44"/>
      <c r="P66" s="44"/>
      <c r="Q66" s="44"/>
      <c r="R66" s="44"/>
      <c r="S66" s="44"/>
      <c r="T66" s="44"/>
      <c r="U66" s="44"/>
      <c r="V66" s="93"/>
      <c r="W66" s="44"/>
      <c r="X66" s="44"/>
      <c r="Y66" s="44"/>
      <c r="Z66" s="39">
        <f>IF(G66=Precios!$D$4,Precios!$G$4,IF(G66=Precios!$D$5,Precios!$G$5,IF(G66=Precios!$D$6,Precios!$G$6,IF(G66=Precios!$D$7,Precios!$G$7,IF(G66=Precios!$D$8,Precios!$G$8,IF(G66=Precios!$D$9,Precios!$G$9,IF(G66=Precios!$D$10,Precios!$G$10,IF(G66=Precios!$D$11,Precios!$G$11,IF(G66=Precios!$D$12,Precios!$G$12,IF(G66=Precios!$D$13,Precios!$G$13,IF(G66=Precios!$D$14,Precios!$G$14,IF(G66=Precios!$D$15,Precios!$G$15,IF(G66=Precios!$D$16,Precios!$G$16,IF(G66=Precios!$D$17,Precios!$G$17,IF(G66=Precios!$D$18,Precios!$G$18,0)))))))))))))))*H66</f>
        <v>0</v>
      </c>
      <c r="AA66" s="47"/>
      <c r="AB66" s="330"/>
    </row>
    <row r="67" spans="1:28" ht="15.75" thickBot="1" x14ac:dyDescent="0.3">
      <c r="A67" s="293"/>
      <c r="B67" s="294"/>
      <c r="C67" s="304"/>
      <c r="D67" s="296"/>
      <c r="E67" s="296"/>
      <c r="F67" s="296"/>
      <c r="G67" s="297"/>
      <c r="H67" s="298"/>
      <c r="I67" s="299">
        <f>IF(G67=Precios!$D$4,Precios!$E$4,IF(G67=Precios!$D$5,Precios!$E$5,IF(G67=Precios!$D$6,Precios!$E$6,IF(G67=Precios!$D$7,Precios!$E$7,IF(G67=Precios!$D$8,Precios!$E$8,IF(G67=Precios!$D$9,Precios!$E$9,IF(G67=Precios!$D$10,Precios!$E$10,IF(G67=Precios!$D$11,Precios!$E$11,IF(G67=Precios!$D$12,Precios!$E$12,IF(G67=Precios!$D$13,Precios!$E$13,IF(G67=Precios!$D$14,Precios!$E$14,IF(G67=Precios!$D$15,Precios!$E$15,IF(G67=Precios!$D$16,Precios!$E$16,IF(G67=Precios!$D$17,Precios!$E$17,IF(G67=Precios!$D$18,Precios!$E$18,0)))))))))))))))</f>
        <v>0</v>
      </c>
      <c r="J67" s="298"/>
      <c r="K67" s="300">
        <f>+IF(J67=1,I67,IF(J67=2,I67*(1-Precios!$J$3),0))</f>
        <v>0</v>
      </c>
      <c r="L67" s="300">
        <f t="shared" si="7"/>
        <v>0</v>
      </c>
      <c r="M67" s="331"/>
      <c r="N67" s="332"/>
      <c r="O67" s="332"/>
      <c r="P67" s="332"/>
      <c r="Q67" s="332"/>
      <c r="R67" s="332"/>
      <c r="S67" s="332"/>
      <c r="T67" s="332"/>
      <c r="U67" s="332"/>
      <c r="V67" s="333"/>
      <c r="W67" s="332"/>
      <c r="X67" s="332"/>
      <c r="Y67" s="332"/>
      <c r="Z67" s="340">
        <f>IF(G67=Precios!$D$4,Precios!$G$4,IF(G67=Precios!$D$5,Precios!$G$5,IF(G67=Precios!$D$6,Precios!$G$6,IF(G67=Precios!$D$7,Precios!$G$7,IF(G67=Precios!$D$8,Precios!$G$8,IF(G67=Precios!$D$9,Precios!$G$9,IF(G67=Precios!$D$10,Precios!$G$10,IF(G67=Precios!$D$11,Precios!$G$11,IF(G67=Precios!$D$12,Precios!$G$12,IF(G67=Precios!$D$13,Precios!$G$13,IF(G67=Precios!$D$14,Precios!$G$14,IF(G67=Precios!$D$15,Precios!$G$15,IF(G67=Precios!$D$16,Precios!$G$16,IF(G67=Precios!$D$17,Precios!$G$17,IF(G67=Precios!$D$18,Precios!$G$18,0)))))))))))))))*H67</f>
        <v>0</v>
      </c>
      <c r="AA67" s="334"/>
      <c r="AB67" s="335"/>
    </row>
    <row r="68" spans="1:28" x14ac:dyDescent="0.25">
      <c r="A68" s="282"/>
      <c r="B68" s="283"/>
      <c r="C68" s="284"/>
      <c r="D68" s="285"/>
      <c r="E68" s="285"/>
      <c r="F68" s="285"/>
      <c r="G68" s="287"/>
      <c r="H68" s="288"/>
      <c r="I68" s="289">
        <f>IF(G68=Precios!$D$4,Precios!$E$4,IF(G68=Precios!$D$5,Precios!$E$5,IF(G68=Precios!$D$6,Precios!$E$6,IF(G68=Precios!$D$7,Precios!$E$7,IF(G68=Precios!$D$8,Precios!$E$8,IF(G68=Precios!$D$9,Precios!$E$9,IF(G68=Precios!$D$10,Precios!$E$10,IF(G68=Precios!$D$11,Precios!$E$11,IF(G68=Precios!$D$12,Precios!$E$12,IF(G68=Precios!$D$13,Precios!$E$13,IF(G68=Precios!$D$14,Precios!$E$14,IF(G68=Precios!$D$15,Precios!$E$15,IF(G68=Precios!$D$16,Precios!$E$16,IF(G68=Precios!$D$17,Precios!$E$17,IF(G68=Precios!$D$18,Precios!$E$18,0)))))))))))))))</f>
        <v>0</v>
      </c>
      <c r="J68" s="287"/>
      <c r="K68" s="290">
        <f>+IF(J68=1,I68,IF(J68=2,I68*(1-Precios!$J$3),0))</f>
        <v>0</v>
      </c>
      <c r="L68" s="290">
        <f t="shared" si="7"/>
        <v>0</v>
      </c>
      <c r="M68" s="317">
        <f>+SUM(L68:L72)</f>
        <v>0</v>
      </c>
      <c r="N68" s="318">
        <f>+M68+Q68+S68+T68</f>
        <v>0</v>
      </c>
      <c r="O68" s="319">
        <f>+IF(J68=1,N68*$O$2,0)</f>
        <v>0</v>
      </c>
      <c r="P68" s="320">
        <f>+N68*$P$2</f>
        <v>0</v>
      </c>
      <c r="Q68" s="321"/>
      <c r="R68" s="322">
        <f>+N68-SUM(O68:Q68)</f>
        <v>0</v>
      </c>
      <c r="S68" s="321"/>
      <c r="T68" s="321"/>
      <c r="U68" s="321"/>
      <c r="V68" s="323" t="e">
        <f>+(+O68+P68)/M68</f>
        <v>#DIV/0!</v>
      </c>
      <c r="W68" s="324">
        <f>+R68-SUM(S68:U68)</f>
        <v>0</v>
      </c>
      <c r="X68" s="325">
        <f>IF(J68=2,W68,0)</f>
        <v>0</v>
      </c>
      <c r="Y68" s="326">
        <f>IF(J68=1,W68,0)</f>
        <v>0</v>
      </c>
      <c r="Z68" s="327">
        <f>IF(G68=Precios!$D$4,Precios!$G$4,IF(G68=Precios!$D$5,Precios!$G$5,IF(G68=Precios!$D$6,Precios!$G$6,IF(G68=Precios!$D$7,Precios!$G$7,IF(G68=Precios!$D$8,Precios!$G$8,IF(G68=Precios!$D$9,Precios!$G$9,IF(G68=Precios!$D$10,Precios!$G$10,IF(G68=Precios!$D$11,Precios!$G$11,IF(G68=Precios!$D$12,Precios!$G$12,IF(G68=Precios!$D$13,Precios!$G$13,IF(G68=Precios!$D$14,Precios!$G$14,IF(G68=Precios!$D$15,Precios!$G$15,IF(G68=Precios!$D$16,Precios!$G$16,IF(G68=Precios!$D$17,Precios!$G$17,IF(G68=Precios!$D$18,Precios!$G$18,0)))))))))))))))*H68</f>
        <v>0</v>
      </c>
      <c r="AA68" s="328">
        <f>+W68-SUM(Z68:Z72)</f>
        <v>0</v>
      </c>
      <c r="AB68" s="329" t="e">
        <f>+AA68/M68</f>
        <v>#DIV/0!</v>
      </c>
    </row>
    <row r="69" spans="1:28" x14ac:dyDescent="0.25">
      <c r="A69" s="291"/>
      <c r="B69" s="41"/>
      <c r="C69" s="42"/>
      <c r="D69" s="43"/>
      <c r="E69" s="43"/>
      <c r="F69" s="43"/>
      <c r="G69" s="49"/>
      <c r="H69" s="52"/>
      <c r="I69" s="217">
        <f>IF(G69=Precios!$D$4,Precios!$E$4,IF(G69=Precios!$D$5,Precios!$E$5,IF(G69=Precios!$D$6,Precios!$E$6,IF(G69=Precios!$D$7,Precios!$E$7,IF(G69=Precios!$D$8,Precios!$E$8,IF(G69=Precios!$D$9,Precios!$E$9,IF(G69=Precios!$D$10,Precios!$E$10,IF(G69=Precios!$D$11,Precios!$E$11,IF(G69=Precios!$D$12,Precios!$E$12,IF(G69=Precios!$D$13,Precios!$E$13,IF(G69=Precios!$D$14,Precios!$E$14,IF(G69=Precios!$D$15,Precios!$E$15,IF(G69=Precios!$D$16,Precios!$E$16,IF(G69=Precios!$D$17,Precios!$E$17,IF(G69=Precios!$D$18,Precios!$E$18,0)))))))))))))))</f>
        <v>0</v>
      </c>
      <c r="J69" s="52"/>
      <c r="K69" s="218">
        <f>+IF(J69=1,I69,IF(J69=2,I69*(1-Precios!$J$3),0))</f>
        <v>0</v>
      </c>
      <c r="L69" s="218">
        <f t="shared" si="7"/>
        <v>0</v>
      </c>
      <c r="M69" s="50"/>
      <c r="N69" s="44"/>
      <c r="O69" s="44"/>
      <c r="P69" s="44"/>
      <c r="Q69" s="44"/>
      <c r="R69" s="44"/>
      <c r="S69" s="44"/>
      <c r="T69" s="44"/>
      <c r="U69" s="44"/>
      <c r="V69" s="93"/>
      <c r="W69" s="44"/>
      <c r="X69" s="44"/>
      <c r="Y69" s="44"/>
      <c r="Z69" s="39">
        <f>IF(G69=Precios!$D$4,Precios!$G$4,IF(G69=Precios!$D$5,Precios!$G$5,IF(G69=Precios!$D$6,Precios!$G$6,IF(G69=Precios!$D$7,Precios!$G$7,IF(G69=Precios!$D$8,Precios!$G$8,IF(G69=Precios!$D$9,Precios!$G$9,IF(G69=Precios!$D$10,Precios!$G$10,IF(G69=Precios!$D$11,Precios!$G$11,IF(G69=Precios!$D$12,Precios!$G$12,IF(G69=Precios!$D$13,Precios!$G$13,IF(G69=Precios!$D$14,Precios!$G$14,IF(G69=Precios!$D$15,Precios!$G$15,IF(G69=Precios!$D$16,Precios!$G$16,IF(G69=Precios!$D$17,Precios!$G$17,IF(G69=Precios!$D$18,Precios!$G$18,0)))))))))))))))*H69</f>
        <v>0</v>
      </c>
      <c r="AA69" s="47"/>
      <c r="AB69" s="330"/>
    </row>
    <row r="70" spans="1:28" x14ac:dyDescent="0.25">
      <c r="A70" s="291"/>
      <c r="B70" s="41"/>
      <c r="C70" s="292"/>
      <c r="D70" s="43"/>
      <c r="E70" s="43"/>
      <c r="F70" s="43"/>
      <c r="G70" s="49"/>
      <c r="H70" s="52"/>
      <c r="I70" s="217">
        <f>IF(G70=Precios!$D$4,Precios!$E$4,IF(G70=Precios!$D$5,Precios!$E$5,IF(G70=Precios!$D$6,Precios!$E$6,IF(G70=Precios!$D$7,Precios!$E$7,IF(G70=Precios!$D$8,Precios!$E$8,IF(G70=Precios!$D$9,Precios!$E$9,IF(G70=Precios!$D$10,Precios!$E$10,IF(G70=Precios!$D$11,Precios!$E$11,IF(G70=Precios!$D$12,Precios!$E$12,IF(G70=Precios!$D$13,Precios!$E$13,IF(G70=Precios!$D$14,Precios!$E$14,IF(G70=Precios!$D$15,Precios!$E$15,IF(G70=Precios!$D$16,Precios!$E$16,IF(G70=Precios!$D$17,Precios!$E$17,IF(G70=Precios!$D$18,Precios!$E$18,0)))))))))))))))</f>
        <v>0</v>
      </c>
      <c r="J70" s="52"/>
      <c r="K70" s="218">
        <f>+IF(J70=1,I70,IF(J70=2,I70*(1-Precios!$J$3),0))</f>
        <v>0</v>
      </c>
      <c r="L70" s="218">
        <f t="shared" si="7"/>
        <v>0</v>
      </c>
      <c r="M70" s="50"/>
      <c r="N70" s="44"/>
      <c r="O70" s="44"/>
      <c r="P70" s="44"/>
      <c r="Q70" s="44"/>
      <c r="R70" s="44"/>
      <c r="S70" s="44"/>
      <c r="T70" s="44"/>
      <c r="U70" s="44"/>
      <c r="V70" s="93"/>
      <c r="W70" s="44"/>
      <c r="X70" s="44"/>
      <c r="Y70" s="44"/>
      <c r="Z70" s="39">
        <f>IF(G70=Precios!$D$4,Precios!$G$4,IF(G70=Precios!$D$5,Precios!$G$5,IF(G70=Precios!$D$6,Precios!$G$6,IF(G70=Precios!$D$7,Precios!$G$7,IF(G70=Precios!$D$8,Precios!$G$8,IF(G70=Precios!$D$9,Precios!$G$9,IF(G70=Precios!$D$10,Precios!$G$10,IF(G70=Precios!$D$11,Precios!$G$11,IF(G70=Precios!$D$12,Precios!$G$12,IF(G70=Precios!$D$13,Precios!$G$13,IF(G70=Precios!$D$14,Precios!$G$14,IF(G70=Precios!$D$15,Precios!$G$15,IF(G70=Precios!$D$16,Precios!$G$16,IF(G70=Precios!$D$17,Precios!$G$17,IF(G70=Precios!$D$18,Precios!$G$18,0)))))))))))))))*H70</f>
        <v>0</v>
      </c>
      <c r="AA70" s="47"/>
      <c r="AB70" s="330"/>
    </row>
    <row r="71" spans="1:28" x14ac:dyDescent="0.25">
      <c r="A71" s="291"/>
      <c r="B71" s="41"/>
      <c r="C71" s="292"/>
      <c r="D71" s="43"/>
      <c r="E71" s="43"/>
      <c r="F71" s="43"/>
      <c r="G71" s="49"/>
      <c r="H71" s="52"/>
      <c r="I71" s="217">
        <f>IF(G71=Precios!$D$4,Precios!$E$4,IF(G71=Precios!$D$5,Precios!$E$5,IF(G71=Precios!$D$6,Precios!$E$6,IF(G71=Precios!$D$7,Precios!$E$7,IF(G71=Precios!$D$8,Precios!$E$8,IF(G71=Precios!$D$9,Precios!$E$9,IF(G71=Precios!$D$10,Precios!$E$10,IF(G71=Precios!$D$11,Precios!$E$11,IF(G71=Precios!$D$12,Precios!$E$12,IF(G71=Precios!$D$13,Precios!$E$13,IF(G71=Precios!$D$14,Precios!$E$14,IF(G71=Precios!$D$15,Precios!$E$15,IF(G71=Precios!$D$16,Precios!$E$16,IF(G71=Precios!$D$17,Precios!$E$17,IF(G71=Precios!$D$18,Precios!$E$18,0)))))))))))))))</f>
        <v>0</v>
      </c>
      <c r="J71" s="52"/>
      <c r="K71" s="218">
        <f>+IF(J71=1,I71,IF(J71=2,I71*(1-Precios!$J$3),0))</f>
        <v>0</v>
      </c>
      <c r="L71" s="218">
        <f t="shared" si="7"/>
        <v>0</v>
      </c>
      <c r="M71" s="50"/>
      <c r="N71" s="44"/>
      <c r="O71" s="44"/>
      <c r="P71" s="44"/>
      <c r="Q71" s="44"/>
      <c r="R71" s="44"/>
      <c r="S71" s="44"/>
      <c r="T71" s="44"/>
      <c r="U71" s="44"/>
      <c r="V71" s="93"/>
      <c r="W71" s="44"/>
      <c r="X71" s="44"/>
      <c r="Y71" s="44"/>
      <c r="Z71" s="39">
        <f>IF(G71=Precios!$D$4,Precios!$G$4,IF(G71=Precios!$D$5,Precios!$G$5,IF(G71=Precios!$D$6,Precios!$G$6,IF(G71=Precios!$D$7,Precios!$G$7,IF(G71=Precios!$D$8,Precios!$G$8,IF(G71=Precios!$D$9,Precios!$G$9,IF(G71=Precios!$D$10,Precios!$G$10,IF(G71=Precios!$D$11,Precios!$G$11,IF(G71=Precios!$D$12,Precios!$G$12,IF(G71=Precios!$D$13,Precios!$G$13,IF(G71=Precios!$D$14,Precios!$G$14,IF(G71=Precios!$D$15,Precios!$G$15,IF(G71=Precios!$D$16,Precios!$G$16,IF(G71=Precios!$D$17,Precios!$G$17,IF(G71=Precios!$D$18,Precios!$G$18,0)))))))))))))))*H71</f>
        <v>0</v>
      </c>
      <c r="AA71" s="47"/>
      <c r="AB71" s="330"/>
    </row>
    <row r="72" spans="1:28" ht="15.75" thickBot="1" x14ac:dyDescent="0.3">
      <c r="A72" s="293"/>
      <c r="B72" s="294"/>
      <c r="C72" s="304"/>
      <c r="D72" s="296"/>
      <c r="E72" s="296"/>
      <c r="F72" s="296"/>
      <c r="G72" s="297"/>
      <c r="H72" s="298"/>
      <c r="I72" s="299">
        <f>IF(G72=Precios!$D$4,Precios!$E$4,IF(G72=Precios!$D$5,Precios!$E$5,IF(G72=Precios!$D$6,Precios!$E$6,IF(G72=Precios!$D$7,Precios!$E$7,IF(G72=Precios!$D$8,Precios!$E$8,IF(G72=Precios!$D$9,Precios!$E$9,IF(G72=Precios!$D$10,Precios!$E$10,IF(G72=Precios!$D$11,Precios!$E$11,IF(G72=Precios!$D$12,Precios!$E$12,IF(G72=Precios!$D$13,Precios!$E$13,IF(G72=Precios!$D$14,Precios!$E$14,IF(G72=Precios!$D$15,Precios!$E$15,IF(G72=Precios!$D$16,Precios!$E$16,IF(G72=Precios!$D$17,Precios!$E$17,IF(G72=Precios!$D$18,Precios!$E$18,0)))))))))))))))</f>
        <v>0</v>
      </c>
      <c r="J72" s="298"/>
      <c r="K72" s="300">
        <f>+IF(J72=1,I72,IF(J72=2,I72*(1-Precios!$J$3),0))</f>
        <v>0</v>
      </c>
      <c r="L72" s="300">
        <f t="shared" si="7"/>
        <v>0</v>
      </c>
      <c r="M72" s="331"/>
      <c r="N72" s="332"/>
      <c r="O72" s="332"/>
      <c r="P72" s="332"/>
      <c r="Q72" s="332"/>
      <c r="R72" s="332"/>
      <c r="S72" s="332"/>
      <c r="T72" s="332"/>
      <c r="U72" s="332"/>
      <c r="V72" s="333"/>
      <c r="W72" s="332"/>
      <c r="X72" s="332"/>
      <c r="Y72" s="332"/>
      <c r="Z72" s="340">
        <f>IF(G72=Precios!$D$4,Precios!$G$4,IF(G72=Precios!$D$5,Precios!$G$5,IF(G72=Precios!$D$6,Precios!$G$6,IF(G72=Precios!$D$7,Precios!$G$7,IF(G72=Precios!$D$8,Precios!$G$8,IF(G72=Precios!$D$9,Precios!$G$9,IF(G72=Precios!$D$10,Precios!$G$10,IF(G72=Precios!$D$11,Precios!$G$11,IF(G72=Precios!$D$12,Precios!$G$12,IF(G72=Precios!$D$13,Precios!$G$13,IF(G72=Precios!$D$14,Precios!$G$14,IF(G72=Precios!$D$15,Precios!$G$15,IF(G72=Precios!$D$16,Precios!$G$16,IF(G72=Precios!$D$17,Precios!$G$17,IF(G72=Precios!$D$18,Precios!$G$18,0)))))))))))))))*H72</f>
        <v>0</v>
      </c>
      <c r="AA72" s="334"/>
      <c r="AB72" s="335"/>
    </row>
    <row r="73" spans="1:28" x14ac:dyDescent="0.25">
      <c r="A73" s="282"/>
      <c r="B73" s="283"/>
      <c r="C73" s="284"/>
      <c r="D73" s="285"/>
      <c r="E73" s="285"/>
      <c r="F73" s="285"/>
      <c r="G73" s="287"/>
      <c r="H73" s="288"/>
      <c r="I73" s="289">
        <f>IF(G73=Precios!$D$4,Precios!$E$4,IF(G73=Precios!$D$5,Precios!$E$5,IF(G73=Precios!$D$6,Precios!$E$6,IF(G73=Precios!$D$7,Precios!$E$7,IF(G73=Precios!$D$8,Precios!$E$8,IF(G73=Precios!$D$9,Precios!$E$9,IF(G73=Precios!$D$10,Precios!$E$10,IF(G73=Precios!$D$11,Precios!$E$11,IF(G73=Precios!$D$12,Precios!$E$12,IF(G73=Precios!$D$13,Precios!$E$13,IF(G73=Precios!$D$14,Precios!$E$14,IF(G73=Precios!$D$15,Precios!$E$15,IF(G73=Precios!$D$16,Precios!$E$16,IF(G73=Precios!$D$17,Precios!$E$17,IF(G73=Precios!$D$18,Precios!$E$18,0)))))))))))))))</f>
        <v>0</v>
      </c>
      <c r="J73" s="287"/>
      <c r="K73" s="290">
        <f>+IF(J73=1,I73,IF(J73=2,I73*(1-Precios!$J$3),0))</f>
        <v>0</v>
      </c>
      <c r="L73" s="290">
        <f t="shared" si="5"/>
        <v>0</v>
      </c>
      <c r="M73" s="317">
        <f>+SUM(L73:L77)</f>
        <v>0</v>
      </c>
      <c r="N73" s="318">
        <f>+M73+Q73+S73+T73</f>
        <v>0</v>
      </c>
      <c r="O73" s="319">
        <f>+IF(J73=1,N73*$O$2,0)</f>
        <v>0</v>
      </c>
      <c r="P73" s="320">
        <f>+N73*$P$2</f>
        <v>0</v>
      </c>
      <c r="Q73" s="321"/>
      <c r="R73" s="322">
        <f>+N73-SUM(O73:Q73)</f>
        <v>0</v>
      </c>
      <c r="S73" s="321"/>
      <c r="T73" s="321"/>
      <c r="U73" s="321"/>
      <c r="V73" s="323" t="e">
        <f>+(+O73+P73)/M73</f>
        <v>#DIV/0!</v>
      </c>
      <c r="W73" s="324">
        <f>+R73-SUM(S73:U73)</f>
        <v>0</v>
      </c>
      <c r="X73" s="325">
        <f>IF(J73=2,W73,0)</f>
        <v>0</v>
      </c>
      <c r="Y73" s="326">
        <f>IF(J73=1,W73,0)</f>
        <v>0</v>
      </c>
      <c r="Z73" s="327">
        <f>IF(G73=Precios!$D$4,Precios!$G$4,IF(G73=Precios!$D$5,Precios!$G$5,IF(G73=Precios!$D$6,Precios!$G$6,IF(G73=Precios!$D$7,Precios!$G$7,IF(G73=Precios!$D$8,Precios!$G$8,IF(G73=Precios!$D$9,Precios!$G$9,IF(G73=Precios!$D$10,Precios!$G$10,IF(G73=Precios!$D$11,Precios!$G$11,IF(G73=Precios!$D$12,Precios!$G$12,IF(G73=Precios!$D$13,Precios!$G$13,IF(G73=Precios!$D$14,Precios!$G$14,IF(G73=Precios!$D$15,Precios!$G$15,IF(G73=Precios!$D$16,Precios!$G$16,IF(G73=Precios!$D$17,Precios!$G$17,IF(G73=Precios!$D$18,Precios!$G$18,0)))))))))))))))*H73</f>
        <v>0</v>
      </c>
      <c r="AA73" s="328">
        <f>+W73-SUM(Z73:Z77)</f>
        <v>0</v>
      </c>
      <c r="AB73" s="329" t="e">
        <f>+AA73/M73</f>
        <v>#DIV/0!</v>
      </c>
    </row>
    <row r="74" spans="1:28" x14ac:dyDescent="0.25">
      <c r="A74" s="291"/>
      <c r="B74" s="41"/>
      <c r="C74" s="42"/>
      <c r="D74" s="43"/>
      <c r="E74" s="43"/>
      <c r="F74" s="43"/>
      <c r="G74" s="49"/>
      <c r="H74" s="52"/>
      <c r="I74" s="217">
        <f>IF(G74=Precios!$D$4,Precios!$E$4,IF(G74=Precios!$D$5,Precios!$E$5,IF(G74=Precios!$D$6,Precios!$E$6,IF(G74=Precios!$D$7,Precios!$E$7,IF(G74=Precios!$D$8,Precios!$E$8,IF(G74=Precios!$D$9,Precios!$E$9,IF(G74=Precios!$D$10,Precios!$E$10,IF(G74=Precios!$D$11,Precios!$E$11,IF(G74=Precios!$D$12,Precios!$E$12,IF(G74=Precios!$D$13,Precios!$E$13,IF(G74=Precios!$D$14,Precios!$E$14,IF(G74=Precios!$D$15,Precios!$E$15,IF(G74=Precios!$D$16,Precios!$E$16,IF(G74=Precios!$D$17,Precios!$E$17,IF(G74=Precios!$D$18,Precios!$E$18,0)))))))))))))))</f>
        <v>0</v>
      </c>
      <c r="J74" s="52"/>
      <c r="K74" s="218">
        <f>+IF(J74=1,I74,IF(J74=2,I74*(1-Precios!$J$3),0))</f>
        <v>0</v>
      </c>
      <c r="L74" s="218">
        <f t="shared" si="5"/>
        <v>0</v>
      </c>
      <c r="M74" s="50"/>
      <c r="N74" s="44"/>
      <c r="O74" s="44"/>
      <c r="P74" s="44"/>
      <c r="Q74" s="44"/>
      <c r="R74" s="44"/>
      <c r="S74" s="44"/>
      <c r="T74" s="44"/>
      <c r="U74" s="44"/>
      <c r="V74" s="93"/>
      <c r="W74" s="44"/>
      <c r="X74" s="44"/>
      <c r="Y74" s="44"/>
      <c r="Z74" s="39">
        <f>IF(G74=Precios!$D$4,Precios!$G$4,IF(G74=Precios!$D$5,Precios!$G$5,IF(G74=Precios!$D$6,Precios!$G$6,IF(G74=Precios!$D$7,Precios!$G$7,IF(G74=Precios!$D$8,Precios!$G$8,IF(G74=Precios!$D$9,Precios!$G$9,IF(G74=Precios!$D$10,Precios!$G$10,IF(G74=Precios!$D$11,Precios!$G$11,IF(G74=Precios!$D$12,Precios!$G$12,IF(G74=Precios!$D$13,Precios!$G$13,IF(G74=Precios!$D$14,Precios!$G$14,IF(G74=Precios!$D$15,Precios!$G$15,IF(G74=Precios!$D$16,Precios!$G$16,IF(G74=Precios!$D$17,Precios!$G$17,IF(G74=Precios!$D$18,Precios!$G$18,0)))))))))))))))*H74</f>
        <v>0</v>
      </c>
      <c r="AA74" s="47"/>
      <c r="AB74" s="330"/>
    </row>
    <row r="75" spans="1:28" x14ac:dyDescent="0.25">
      <c r="A75" s="291"/>
      <c r="B75" s="41"/>
      <c r="C75" s="292"/>
      <c r="D75" s="43"/>
      <c r="E75" s="43"/>
      <c r="F75" s="43"/>
      <c r="G75" s="49"/>
      <c r="H75" s="52"/>
      <c r="I75" s="217">
        <f>IF(G75=Precios!$D$4,Precios!$E$4,IF(G75=Precios!$D$5,Precios!$E$5,IF(G75=Precios!$D$6,Precios!$E$6,IF(G75=Precios!$D$7,Precios!$E$7,IF(G75=Precios!$D$8,Precios!$E$8,IF(G75=Precios!$D$9,Precios!$E$9,IF(G75=Precios!$D$10,Precios!$E$10,IF(G75=Precios!$D$11,Precios!$E$11,IF(G75=Precios!$D$12,Precios!$E$12,IF(G75=Precios!$D$13,Precios!$E$13,IF(G75=Precios!$D$14,Precios!$E$14,IF(G75=Precios!$D$15,Precios!$E$15,IF(G75=Precios!$D$16,Precios!$E$16,IF(G75=Precios!$D$17,Precios!$E$17,IF(G75=Precios!$D$18,Precios!$E$18,0)))))))))))))))</f>
        <v>0</v>
      </c>
      <c r="J75" s="52"/>
      <c r="K75" s="218">
        <f>+IF(J75=1,I75,IF(J75=2,I75*(1-Precios!$J$3),0))</f>
        <v>0</v>
      </c>
      <c r="L75" s="218">
        <f t="shared" si="5"/>
        <v>0</v>
      </c>
      <c r="M75" s="50"/>
      <c r="N75" s="44"/>
      <c r="O75" s="44"/>
      <c r="P75" s="44"/>
      <c r="Q75" s="44"/>
      <c r="R75" s="44"/>
      <c r="S75" s="44"/>
      <c r="T75" s="44"/>
      <c r="U75" s="44"/>
      <c r="V75" s="93"/>
      <c r="W75" s="44"/>
      <c r="X75" s="44"/>
      <c r="Y75" s="44"/>
      <c r="Z75" s="39">
        <f>IF(G75=Precios!$D$4,Precios!$G$4,IF(G75=Precios!$D$5,Precios!$G$5,IF(G75=Precios!$D$6,Precios!$G$6,IF(G75=Precios!$D$7,Precios!$G$7,IF(G75=Precios!$D$8,Precios!$G$8,IF(G75=Precios!$D$9,Precios!$G$9,IF(G75=Precios!$D$10,Precios!$G$10,IF(G75=Precios!$D$11,Precios!$G$11,IF(G75=Precios!$D$12,Precios!$G$12,IF(G75=Precios!$D$13,Precios!$G$13,IF(G75=Precios!$D$14,Precios!$G$14,IF(G75=Precios!$D$15,Precios!$G$15,IF(G75=Precios!$D$16,Precios!$G$16,IF(G75=Precios!$D$17,Precios!$G$17,IF(G75=Precios!$D$18,Precios!$G$18,0)))))))))))))))*H75</f>
        <v>0</v>
      </c>
      <c r="AA75" s="47"/>
      <c r="AB75" s="330"/>
    </row>
    <row r="76" spans="1:28" x14ac:dyDescent="0.25">
      <c r="A76" s="291"/>
      <c r="B76" s="41"/>
      <c r="C76" s="292"/>
      <c r="D76" s="43"/>
      <c r="E76" s="43"/>
      <c r="F76" s="43"/>
      <c r="G76" s="49"/>
      <c r="H76" s="52"/>
      <c r="I76" s="217">
        <f>IF(G76=Precios!$D$4,Precios!$E$4,IF(G76=Precios!$D$5,Precios!$E$5,IF(G76=Precios!$D$6,Precios!$E$6,IF(G76=Precios!$D$7,Precios!$E$7,IF(G76=Precios!$D$8,Precios!$E$8,IF(G76=Precios!$D$9,Precios!$E$9,IF(G76=Precios!$D$10,Precios!$E$10,IF(G76=Precios!$D$11,Precios!$E$11,IF(G76=Precios!$D$12,Precios!$E$12,IF(G76=Precios!$D$13,Precios!$E$13,IF(G76=Precios!$D$14,Precios!$E$14,IF(G76=Precios!$D$15,Precios!$E$15,IF(G76=Precios!$D$16,Precios!$E$16,IF(G76=Precios!$D$17,Precios!$E$17,IF(G76=Precios!$D$18,Precios!$E$18,0)))))))))))))))</f>
        <v>0</v>
      </c>
      <c r="J76" s="52"/>
      <c r="K76" s="218">
        <f>+IF(J76=1,I76,IF(J76=2,I76*(1-Precios!$J$3),0))</f>
        <v>0</v>
      </c>
      <c r="L76" s="218">
        <f t="shared" si="5"/>
        <v>0</v>
      </c>
      <c r="M76" s="50"/>
      <c r="N76" s="44"/>
      <c r="O76" s="44"/>
      <c r="P76" s="44"/>
      <c r="Q76" s="44"/>
      <c r="R76" s="44"/>
      <c r="S76" s="44"/>
      <c r="T76" s="44"/>
      <c r="U76" s="44"/>
      <c r="V76" s="93"/>
      <c r="W76" s="44"/>
      <c r="X76" s="44"/>
      <c r="Y76" s="44"/>
      <c r="Z76" s="39">
        <f>IF(G76=Precios!$D$4,Precios!$G$4,IF(G76=Precios!$D$5,Precios!$G$5,IF(G76=Precios!$D$6,Precios!$G$6,IF(G76=Precios!$D$7,Precios!$G$7,IF(G76=Precios!$D$8,Precios!$G$8,IF(G76=Precios!$D$9,Precios!$G$9,IF(G76=Precios!$D$10,Precios!$G$10,IF(G76=Precios!$D$11,Precios!$G$11,IF(G76=Precios!$D$12,Precios!$G$12,IF(G76=Precios!$D$13,Precios!$G$13,IF(G76=Precios!$D$14,Precios!$G$14,IF(G76=Precios!$D$15,Precios!$G$15,IF(G76=Precios!$D$16,Precios!$G$16,IF(G76=Precios!$D$17,Precios!$G$17,IF(G76=Precios!$D$18,Precios!$G$18,0)))))))))))))))*H76</f>
        <v>0</v>
      </c>
      <c r="AA76" s="47"/>
      <c r="AB76" s="330"/>
    </row>
    <row r="77" spans="1:28" ht="15.75" thickBot="1" x14ac:dyDescent="0.3">
      <c r="A77" s="293"/>
      <c r="B77" s="294"/>
      <c r="C77" s="304"/>
      <c r="D77" s="296"/>
      <c r="E77" s="296"/>
      <c r="F77" s="296"/>
      <c r="G77" s="297"/>
      <c r="H77" s="298"/>
      <c r="I77" s="299">
        <f>IF(G77=Precios!$D$4,Precios!$E$4,IF(G77=Precios!$D$5,Precios!$E$5,IF(G77=Precios!$D$6,Precios!$E$6,IF(G77=Precios!$D$7,Precios!$E$7,IF(G77=Precios!$D$8,Precios!$E$8,IF(G77=Precios!$D$9,Precios!$E$9,IF(G77=Precios!$D$10,Precios!$E$10,IF(G77=Precios!$D$11,Precios!$E$11,IF(G77=Precios!$D$12,Precios!$E$12,IF(G77=Precios!$D$13,Precios!$E$13,IF(G77=Precios!$D$14,Precios!$E$14,IF(G77=Precios!$D$15,Precios!$E$15,IF(G77=Precios!$D$16,Precios!$E$16,IF(G77=Precios!$D$17,Precios!$E$17,IF(G77=Precios!$D$18,Precios!$E$18,0)))))))))))))))</f>
        <v>0</v>
      </c>
      <c r="J77" s="298"/>
      <c r="K77" s="300">
        <f>+IF(J77=1,I77,IF(J77=2,I77*(1-Precios!$J$3),0))</f>
        <v>0</v>
      </c>
      <c r="L77" s="300">
        <f t="shared" si="5"/>
        <v>0</v>
      </c>
      <c r="M77" s="331"/>
      <c r="N77" s="332"/>
      <c r="O77" s="332"/>
      <c r="P77" s="332"/>
      <c r="Q77" s="332"/>
      <c r="R77" s="332"/>
      <c r="S77" s="332"/>
      <c r="T77" s="332"/>
      <c r="U77" s="332"/>
      <c r="V77" s="333"/>
      <c r="W77" s="332"/>
      <c r="X77" s="332"/>
      <c r="Y77" s="332"/>
      <c r="Z77" s="340">
        <f>IF(G77=Precios!$D$4,Precios!$G$4,IF(G77=Precios!$D$5,Precios!$G$5,IF(G77=Precios!$D$6,Precios!$G$6,IF(G77=Precios!$D$7,Precios!$G$7,IF(G77=Precios!$D$8,Precios!$G$8,IF(G77=Precios!$D$9,Precios!$G$9,IF(G77=Precios!$D$10,Precios!$G$10,IF(G77=Precios!$D$11,Precios!$G$11,IF(G77=Precios!$D$12,Precios!$G$12,IF(G77=Precios!$D$13,Precios!$G$13,IF(G77=Precios!$D$14,Precios!$G$14,IF(G77=Precios!$D$15,Precios!$G$15,IF(G77=Precios!$D$16,Precios!$G$16,IF(G77=Precios!$D$17,Precios!$G$17,IF(G77=Precios!$D$18,Precios!$G$18,0)))))))))))))))*H77</f>
        <v>0</v>
      </c>
      <c r="AA77" s="334"/>
      <c r="AB77" s="335"/>
    </row>
    <row r="78" spans="1:28" x14ac:dyDescent="0.25">
      <c r="A78" s="282"/>
      <c r="B78" s="283"/>
      <c r="C78" s="284"/>
      <c r="D78" s="285"/>
      <c r="E78" s="285"/>
      <c r="F78" s="285"/>
      <c r="G78" s="287"/>
      <c r="H78" s="288"/>
      <c r="I78" s="289">
        <f>IF(G78=Precios!$D$4,Precios!$E$4,IF(G78=Precios!$D$5,Precios!$E$5,IF(G78=Precios!$D$6,Precios!$E$6,IF(G78=Precios!$D$7,Precios!$E$7,IF(G78=Precios!$D$8,Precios!$E$8,IF(G78=Precios!$D$9,Precios!$E$9,IF(G78=Precios!$D$10,Precios!$E$10,IF(G78=Precios!$D$11,Precios!$E$11,IF(G78=Precios!$D$12,Precios!$E$12,IF(G78=Precios!$D$13,Precios!$E$13,IF(G78=Precios!$D$14,Precios!$E$14,IF(G78=Precios!$D$15,Precios!$E$15,IF(G78=Precios!$D$16,Precios!$E$16,IF(G78=Precios!$D$17,Precios!$E$17,IF(G78=Precios!$D$18,Precios!$E$18,0)))))))))))))))</f>
        <v>0</v>
      </c>
      <c r="J78" s="287"/>
      <c r="K78" s="290">
        <f>+IF(J78=1,I78,IF(J78=2,I78*(1-Precios!$J$3),0))</f>
        <v>0</v>
      </c>
      <c r="L78" s="290">
        <f t="shared" ref="L78:L82" si="8">H78*K78</f>
        <v>0</v>
      </c>
      <c r="M78" s="317">
        <f>+SUM(L78:L82)</f>
        <v>0</v>
      </c>
      <c r="N78" s="318">
        <f>+M78+Q78+S78+T78</f>
        <v>0</v>
      </c>
      <c r="O78" s="319">
        <f>+IF(J78=1,N78*$O$2,0)</f>
        <v>0</v>
      </c>
      <c r="P78" s="320">
        <f>+N78*$P$2</f>
        <v>0</v>
      </c>
      <c r="Q78" s="321"/>
      <c r="R78" s="322">
        <f>+N78-SUM(O78:Q78)</f>
        <v>0</v>
      </c>
      <c r="S78" s="321"/>
      <c r="T78" s="321"/>
      <c r="U78" s="321"/>
      <c r="V78" s="323" t="e">
        <f>+(+O78+P78)/M78</f>
        <v>#DIV/0!</v>
      </c>
      <c r="W78" s="324">
        <f>+R78-SUM(S78:U78)</f>
        <v>0</v>
      </c>
      <c r="X78" s="325">
        <f>IF(J78=2,W78,0)</f>
        <v>0</v>
      </c>
      <c r="Y78" s="326">
        <f>IF(J78=1,W78,0)</f>
        <v>0</v>
      </c>
      <c r="Z78" s="327">
        <f>IF(G78=Precios!$D$4,Precios!$G$4,IF(G78=Precios!$D$5,Precios!$G$5,IF(G78=Precios!$D$6,Precios!$G$6,IF(G78=Precios!$D$7,Precios!$G$7,IF(G78=Precios!$D$8,Precios!$G$8,IF(G78=Precios!$D$9,Precios!$G$9,IF(G78=Precios!$D$10,Precios!$G$10,IF(G78=Precios!$D$11,Precios!$G$11,IF(G78=Precios!$D$12,Precios!$G$12,IF(G78=Precios!$D$13,Precios!$G$13,IF(G78=Precios!$D$14,Precios!$G$14,IF(G78=Precios!$D$15,Precios!$G$15,IF(G78=Precios!$D$16,Precios!$G$16,IF(G78=Precios!$D$17,Precios!$G$17,IF(G78=Precios!$D$18,Precios!$G$18,0)))))))))))))))*H78</f>
        <v>0</v>
      </c>
      <c r="AA78" s="328">
        <f>+W78-SUM(Z78:Z82)</f>
        <v>0</v>
      </c>
      <c r="AB78" s="329" t="e">
        <f>+AA78/M78</f>
        <v>#DIV/0!</v>
      </c>
    </row>
    <row r="79" spans="1:28" x14ac:dyDescent="0.25">
      <c r="A79" s="291"/>
      <c r="B79" s="41"/>
      <c r="C79" s="42"/>
      <c r="D79" s="43"/>
      <c r="E79" s="43"/>
      <c r="F79" s="43"/>
      <c r="G79" s="49"/>
      <c r="H79" s="52"/>
      <c r="I79" s="217">
        <f>IF(G79=Precios!$D$4,Precios!$E$4,IF(G79=Precios!$D$5,Precios!$E$5,IF(G79=Precios!$D$6,Precios!$E$6,IF(G79=Precios!$D$7,Precios!$E$7,IF(G79=Precios!$D$8,Precios!$E$8,IF(G79=Precios!$D$9,Precios!$E$9,IF(G79=Precios!$D$10,Precios!$E$10,IF(G79=Precios!$D$11,Precios!$E$11,IF(G79=Precios!$D$12,Precios!$E$12,IF(G79=Precios!$D$13,Precios!$E$13,IF(G79=Precios!$D$14,Precios!$E$14,IF(G79=Precios!$D$15,Precios!$E$15,IF(G79=Precios!$D$16,Precios!$E$16,IF(G79=Precios!$D$17,Precios!$E$17,IF(G79=Precios!$D$18,Precios!$E$18,0)))))))))))))))</f>
        <v>0</v>
      </c>
      <c r="J79" s="52"/>
      <c r="K79" s="218">
        <f>+IF(J79=1,I79,IF(J79=2,I79*(1-Precios!$J$3),0))</f>
        <v>0</v>
      </c>
      <c r="L79" s="218">
        <f t="shared" si="8"/>
        <v>0</v>
      </c>
      <c r="M79" s="50"/>
      <c r="N79" s="44"/>
      <c r="O79" s="44"/>
      <c r="P79" s="44"/>
      <c r="Q79" s="44"/>
      <c r="R79" s="44"/>
      <c r="S79" s="44"/>
      <c r="T79" s="44"/>
      <c r="U79" s="44"/>
      <c r="V79" s="93"/>
      <c r="W79" s="44"/>
      <c r="X79" s="44"/>
      <c r="Y79" s="44"/>
      <c r="Z79" s="39">
        <f>IF(G79=Precios!$D$4,Precios!$G$4,IF(G79=Precios!$D$5,Precios!$G$5,IF(G79=Precios!$D$6,Precios!$G$6,IF(G79=Precios!$D$7,Precios!$G$7,IF(G79=Precios!$D$8,Precios!$G$8,IF(G79=Precios!$D$9,Precios!$G$9,IF(G79=Precios!$D$10,Precios!$G$10,IF(G79=Precios!$D$11,Precios!$G$11,IF(G79=Precios!$D$12,Precios!$G$12,IF(G79=Precios!$D$13,Precios!$G$13,IF(G79=Precios!$D$14,Precios!$G$14,IF(G79=Precios!$D$15,Precios!$G$15,IF(G79=Precios!$D$16,Precios!$G$16,IF(G79=Precios!$D$17,Precios!$G$17,IF(G79=Precios!$D$18,Precios!$G$18,0)))))))))))))))*H79</f>
        <v>0</v>
      </c>
      <c r="AA79" s="47"/>
      <c r="AB79" s="330"/>
    </row>
    <row r="80" spans="1:28" x14ac:dyDescent="0.25">
      <c r="A80" s="291"/>
      <c r="B80" s="41"/>
      <c r="C80" s="292"/>
      <c r="D80" s="43"/>
      <c r="E80" s="43"/>
      <c r="F80" s="43"/>
      <c r="G80" s="49"/>
      <c r="H80" s="52"/>
      <c r="I80" s="217">
        <f>IF(G80=Precios!$D$4,Precios!$E$4,IF(G80=Precios!$D$5,Precios!$E$5,IF(G80=Precios!$D$6,Precios!$E$6,IF(G80=Precios!$D$7,Precios!$E$7,IF(G80=Precios!$D$8,Precios!$E$8,IF(G80=Precios!$D$9,Precios!$E$9,IF(G80=Precios!$D$10,Precios!$E$10,IF(G80=Precios!$D$11,Precios!$E$11,IF(G80=Precios!$D$12,Precios!$E$12,IF(G80=Precios!$D$13,Precios!$E$13,IF(G80=Precios!$D$14,Precios!$E$14,IF(G80=Precios!$D$15,Precios!$E$15,IF(G80=Precios!$D$16,Precios!$E$16,IF(G80=Precios!$D$17,Precios!$E$17,IF(G80=Precios!$D$18,Precios!$E$18,0)))))))))))))))</f>
        <v>0</v>
      </c>
      <c r="J80" s="52"/>
      <c r="K80" s="218">
        <f>+IF(J80=1,I80,IF(J80=2,I80*(1-Precios!$J$3),0))</f>
        <v>0</v>
      </c>
      <c r="L80" s="218">
        <f t="shared" si="8"/>
        <v>0</v>
      </c>
      <c r="M80" s="50"/>
      <c r="N80" s="44"/>
      <c r="O80" s="44"/>
      <c r="P80" s="44"/>
      <c r="Q80" s="44"/>
      <c r="R80" s="44"/>
      <c r="S80" s="44"/>
      <c r="T80" s="44"/>
      <c r="U80" s="44"/>
      <c r="V80" s="93"/>
      <c r="W80" s="44"/>
      <c r="X80" s="44"/>
      <c r="Y80" s="44"/>
      <c r="Z80" s="39">
        <f>IF(G80=Precios!$D$4,Precios!$G$4,IF(G80=Precios!$D$5,Precios!$G$5,IF(G80=Precios!$D$6,Precios!$G$6,IF(G80=Precios!$D$7,Precios!$G$7,IF(G80=Precios!$D$8,Precios!$G$8,IF(G80=Precios!$D$9,Precios!$G$9,IF(G80=Precios!$D$10,Precios!$G$10,IF(G80=Precios!$D$11,Precios!$G$11,IF(G80=Precios!$D$12,Precios!$G$12,IF(G80=Precios!$D$13,Precios!$G$13,IF(G80=Precios!$D$14,Precios!$G$14,IF(G80=Precios!$D$15,Precios!$G$15,IF(G80=Precios!$D$16,Precios!$G$16,IF(G80=Precios!$D$17,Precios!$G$17,IF(G80=Precios!$D$18,Precios!$G$18,0)))))))))))))))*H80</f>
        <v>0</v>
      </c>
      <c r="AA80" s="47"/>
      <c r="AB80" s="330"/>
    </row>
    <row r="81" spans="1:28" x14ac:dyDescent="0.25">
      <c r="A81" s="291"/>
      <c r="B81" s="41"/>
      <c r="C81" s="292"/>
      <c r="D81" s="43"/>
      <c r="E81" s="43"/>
      <c r="F81" s="43"/>
      <c r="G81" s="49"/>
      <c r="H81" s="52"/>
      <c r="I81" s="217">
        <f>IF(G81=Precios!$D$4,Precios!$E$4,IF(G81=Precios!$D$5,Precios!$E$5,IF(G81=Precios!$D$6,Precios!$E$6,IF(G81=Precios!$D$7,Precios!$E$7,IF(G81=Precios!$D$8,Precios!$E$8,IF(G81=Precios!$D$9,Precios!$E$9,IF(G81=Precios!$D$10,Precios!$E$10,IF(G81=Precios!$D$11,Precios!$E$11,IF(G81=Precios!$D$12,Precios!$E$12,IF(G81=Precios!$D$13,Precios!$E$13,IF(G81=Precios!$D$14,Precios!$E$14,IF(G81=Precios!$D$15,Precios!$E$15,IF(G81=Precios!$D$16,Precios!$E$16,IF(G81=Precios!$D$17,Precios!$E$17,IF(G81=Precios!$D$18,Precios!$E$18,0)))))))))))))))</f>
        <v>0</v>
      </c>
      <c r="J81" s="52"/>
      <c r="K81" s="218">
        <f>+IF(J81=1,I81,IF(J81=2,I81*(1-Precios!$J$3),0))</f>
        <v>0</v>
      </c>
      <c r="L81" s="218">
        <f t="shared" si="8"/>
        <v>0</v>
      </c>
      <c r="M81" s="50"/>
      <c r="N81" s="44"/>
      <c r="O81" s="44"/>
      <c r="P81" s="44"/>
      <c r="Q81" s="44"/>
      <c r="R81" s="44"/>
      <c r="S81" s="44"/>
      <c r="T81" s="44"/>
      <c r="U81" s="44"/>
      <c r="V81" s="93"/>
      <c r="W81" s="44"/>
      <c r="X81" s="44"/>
      <c r="Y81" s="44"/>
      <c r="Z81" s="39">
        <f>IF(G81=Precios!$D$4,Precios!$G$4,IF(G81=Precios!$D$5,Precios!$G$5,IF(G81=Precios!$D$6,Precios!$G$6,IF(G81=Precios!$D$7,Precios!$G$7,IF(G81=Precios!$D$8,Precios!$G$8,IF(G81=Precios!$D$9,Precios!$G$9,IF(G81=Precios!$D$10,Precios!$G$10,IF(G81=Precios!$D$11,Precios!$G$11,IF(G81=Precios!$D$12,Precios!$G$12,IF(G81=Precios!$D$13,Precios!$G$13,IF(G81=Precios!$D$14,Precios!$G$14,IF(G81=Precios!$D$15,Precios!$G$15,IF(G81=Precios!$D$16,Precios!$G$16,IF(G81=Precios!$D$17,Precios!$G$17,IF(G81=Precios!$D$18,Precios!$G$18,0)))))))))))))))*H81</f>
        <v>0</v>
      </c>
      <c r="AA81" s="47"/>
      <c r="AB81" s="330"/>
    </row>
    <row r="82" spans="1:28" ht="15.75" thickBot="1" x14ac:dyDescent="0.3">
      <c r="A82" s="293"/>
      <c r="B82" s="294"/>
      <c r="C82" s="304"/>
      <c r="D82" s="296"/>
      <c r="E82" s="296"/>
      <c r="F82" s="296"/>
      <c r="G82" s="297"/>
      <c r="H82" s="298"/>
      <c r="I82" s="299">
        <f>IF(G82=Precios!$D$4,Precios!$E$4,IF(G82=Precios!$D$5,Precios!$E$5,IF(G82=Precios!$D$6,Precios!$E$6,IF(G82=Precios!$D$7,Precios!$E$7,IF(G82=Precios!$D$8,Precios!$E$8,IF(G82=Precios!$D$9,Precios!$E$9,IF(G82=Precios!$D$10,Precios!$E$10,IF(G82=Precios!$D$11,Precios!$E$11,IF(G82=Precios!$D$12,Precios!$E$12,IF(G82=Precios!$D$13,Precios!$E$13,IF(G82=Precios!$D$14,Precios!$E$14,IF(G82=Precios!$D$15,Precios!$E$15,IF(G82=Precios!$D$16,Precios!$E$16,IF(G82=Precios!$D$17,Precios!$E$17,IF(G82=Precios!$D$18,Precios!$E$18,0)))))))))))))))</f>
        <v>0</v>
      </c>
      <c r="J82" s="298"/>
      <c r="K82" s="300">
        <f>+IF(J82=1,I82,IF(J82=2,I82*(1-Precios!$J$3),0))</f>
        <v>0</v>
      </c>
      <c r="L82" s="300">
        <f t="shared" si="8"/>
        <v>0</v>
      </c>
      <c r="M82" s="331"/>
      <c r="N82" s="332"/>
      <c r="O82" s="332"/>
      <c r="P82" s="332"/>
      <c r="Q82" s="332"/>
      <c r="R82" s="332"/>
      <c r="S82" s="332"/>
      <c r="T82" s="332"/>
      <c r="U82" s="332"/>
      <c r="V82" s="333"/>
      <c r="W82" s="332"/>
      <c r="X82" s="332"/>
      <c r="Y82" s="332"/>
      <c r="Z82" s="340">
        <f>IF(G82=Precios!$D$4,Precios!$G$4,IF(G82=Precios!$D$5,Precios!$G$5,IF(G82=Precios!$D$6,Precios!$G$6,IF(G82=Precios!$D$7,Precios!$G$7,IF(G82=Precios!$D$8,Precios!$G$8,IF(G82=Precios!$D$9,Precios!$G$9,IF(G82=Precios!$D$10,Precios!$G$10,IF(G82=Precios!$D$11,Precios!$G$11,IF(G82=Precios!$D$12,Precios!$G$12,IF(G82=Precios!$D$13,Precios!$G$13,IF(G82=Precios!$D$14,Precios!$G$14,IF(G82=Precios!$D$15,Precios!$G$15,IF(G82=Precios!$D$16,Precios!$G$16,IF(G82=Precios!$D$17,Precios!$G$17,IF(G82=Precios!$D$18,Precios!$G$18,0)))))))))))))))*H82</f>
        <v>0</v>
      </c>
      <c r="AA82" s="334"/>
      <c r="AB82" s="335"/>
    </row>
    <row r="83" spans="1:28" x14ac:dyDescent="0.25">
      <c r="A83" s="282"/>
      <c r="B83" s="283"/>
      <c r="C83" s="284"/>
      <c r="D83" s="285"/>
      <c r="E83" s="285"/>
      <c r="F83" s="285"/>
      <c r="G83" s="287"/>
      <c r="H83" s="288"/>
      <c r="I83" s="289">
        <f>IF(G83=Precios!$D$4,Precios!$E$4,IF(G83=Precios!$D$5,Precios!$E$5,IF(G83=Precios!$D$6,Precios!$E$6,IF(G83=Precios!$D$7,Precios!$E$7,IF(G83=Precios!$D$8,Precios!$E$8,IF(G83=Precios!$D$9,Precios!$E$9,IF(G83=Precios!$D$10,Precios!$E$10,IF(G83=Precios!$D$11,Precios!$E$11,IF(G83=Precios!$D$12,Precios!$E$12,IF(G83=Precios!$D$13,Precios!$E$13,IF(G83=Precios!$D$14,Precios!$E$14,IF(G83=Precios!$D$15,Precios!$E$15,IF(G83=Precios!$D$16,Precios!$E$16,IF(G83=Precios!$D$17,Precios!$E$17,IF(G83=Precios!$D$18,Precios!$E$18,0)))))))))))))))</f>
        <v>0</v>
      </c>
      <c r="J83" s="287"/>
      <c r="K83" s="290">
        <f>+IF(J83=1,I83,IF(J83=2,I83*(1-Precios!$J$3),0))</f>
        <v>0</v>
      </c>
      <c r="L83" s="290">
        <f t="shared" si="0"/>
        <v>0</v>
      </c>
      <c r="M83" s="317">
        <f>+SUM(L83:L87)</f>
        <v>0</v>
      </c>
      <c r="N83" s="318">
        <f>+M83+Q83+S83+T83</f>
        <v>0</v>
      </c>
      <c r="O83" s="319">
        <f>+IF(J83=1,N83*$O$2,0)</f>
        <v>0</v>
      </c>
      <c r="P83" s="320">
        <f>+N83*$P$2</f>
        <v>0</v>
      </c>
      <c r="Q83" s="321"/>
      <c r="R83" s="322">
        <f>+N83-SUM(O83:Q83)</f>
        <v>0</v>
      </c>
      <c r="S83" s="321"/>
      <c r="T83" s="321"/>
      <c r="U83" s="321"/>
      <c r="V83" s="323" t="e">
        <f>+(+O83+P83)/M83</f>
        <v>#DIV/0!</v>
      </c>
      <c r="W83" s="324">
        <f>+R83-SUM(S83:U83)</f>
        <v>0</v>
      </c>
      <c r="X83" s="325">
        <f>IF(J83=2,W83,0)</f>
        <v>0</v>
      </c>
      <c r="Y83" s="326">
        <f>IF(J83=1,W83,0)</f>
        <v>0</v>
      </c>
      <c r="Z83" s="327">
        <f>IF(G83=Precios!$D$4,Precios!$G$4,IF(G83=Precios!$D$5,Precios!$G$5,IF(G83=Precios!$D$6,Precios!$G$6,IF(G83=Precios!$D$7,Precios!$G$7,IF(G83=Precios!$D$8,Precios!$G$8,IF(G83=Precios!$D$9,Precios!$G$9,IF(G83=Precios!$D$10,Precios!$G$10,IF(G83=Precios!$D$11,Precios!$G$11,IF(G83=Precios!$D$12,Precios!$G$12,IF(G83=Precios!$D$13,Precios!$G$13,IF(G83=Precios!$D$14,Precios!$G$14,IF(G83=Precios!$D$15,Precios!$G$15,IF(G83=Precios!$D$16,Precios!$G$16,IF(G83=Precios!$D$17,Precios!$G$17,IF(G83=Precios!$D$18,Precios!$G$18,0)))))))))))))))*H83</f>
        <v>0</v>
      </c>
      <c r="AA83" s="328">
        <f>+W83-SUM(Z83:Z87)</f>
        <v>0</v>
      </c>
      <c r="AB83" s="329" t="e">
        <f>+AA83/M83</f>
        <v>#DIV/0!</v>
      </c>
    </row>
    <row r="84" spans="1:28" x14ac:dyDescent="0.25">
      <c r="A84" s="291"/>
      <c r="B84" s="41"/>
      <c r="C84" s="42"/>
      <c r="D84" s="43"/>
      <c r="E84" s="43"/>
      <c r="F84" s="43"/>
      <c r="G84" s="49"/>
      <c r="H84" s="52"/>
      <c r="I84" s="217">
        <f>IF(G84=Precios!$D$4,Precios!$E$4,IF(G84=Precios!$D$5,Precios!$E$5,IF(G84=Precios!$D$6,Precios!$E$6,IF(G84=Precios!$D$7,Precios!$E$7,IF(G84=Precios!$D$8,Precios!$E$8,IF(G84=Precios!$D$9,Precios!$E$9,IF(G84=Precios!$D$10,Precios!$E$10,IF(G84=Precios!$D$11,Precios!$E$11,IF(G84=Precios!$D$12,Precios!$E$12,IF(G84=Precios!$D$13,Precios!$E$13,IF(G84=Precios!$D$14,Precios!$E$14,IF(G84=Precios!$D$15,Precios!$E$15,IF(G84=Precios!$D$16,Precios!$E$16,IF(G84=Precios!$D$17,Precios!$E$17,IF(G84=Precios!$D$18,Precios!$E$18,0)))))))))))))))</f>
        <v>0</v>
      </c>
      <c r="J84" s="52"/>
      <c r="K84" s="218">
        <f>+IF(J84=1,I84,IF(J84=2,I84*(1-Precios!$J$3),0))</f>
        <v>0</v>
      </c>
      <c r="L84" s="218">
        <f t="shared" si="0"/>
        <v>0</v>
      </c>
      <c r="M84" s="50"/>
      <c r="N84" s="44"/>
      <c r="O84" s="44"/>
      <c r="P84" s="44"/>
      <c r="Q84" s="44"/>
      <c r="R84" s="44"/>
      <c r="S84" s="44"/>
      <c r="T84" s="44"/>
      <c r="U84" s="44"/>
      <c r="V84" s="93"/>
      <c r="W84" s="44"/>
      <c r="X84" s="44"/>
      <c r="Y84" s="44"/>
      <c r="Z84" s="39">
        <f>IF(G84=Precios!$D$4,Precios!$G$4,IF(G84=Precios!$D$5,Precios!$G$5,IF(G84=Precios!$D$6,Precios!$G$6,IF(G84=Precios!$D$7,Precios!$G$7,IF(G84=Precios!$D$8,Precios!$G$8,IF(G84=Precios!$D$9,Precios!$G$9,IF(G84=Precios!$D$10,Precios!$G$10,IF(G84=Precios!$D$11,Precios!$G$11,IF(G84=Precios!$D$12,Precios!$G$12,IF(G84=Precios!$D$13,Precios!$G$13,IF(G84=Precios!$D$14,Precios!$G$14,IF(G84=Precios!$D$15,Precios!$G$15,IF(G84=Precios!$D$16,Precios!$G$16,IF(G84=Precios!$D$17,Precios!$G$17,IF(G84=Precios!$D$18,Precios!$G$18,0)))))))))))))))*H84</f>
        <v>0</v>
      </c>
      <c r="AA84" s="47"/>
      <c r="AB84" s="330"/>
    </row>
    <row r="85" spans="1:28" x14ac:dyDescent="0.25">
      <c r="A85" s="291"/>
      <c r="B85" s="41"/>
      <c r="C85" s="292"/>
      <c r="D85" s="43"/>
      <c r="E85" s="43"/>
      <c r="F85" s="43"/>
      <c r="G85" s="49"/>
      <c r="H85" s="52"/>
      <c r="I85" s="217">
        <f>IF(G85=Precios!$D$4,Precios!$E$4,IF(G85=Precios!$D$5,Precios!$E$5,IF(G85=Precios!$D$6,Precios!$E$6,IF(G85=Precios!$D$7,Precios!$E$7,IF(G85=Precios!$D$8,Precios!$E$8,IF(G85=Precios!$D$9,Precios!$E$9,IF(G85=Precios!$D$10,Precios!$E$10,IF(G85=Precios!$D$11,Precios!$E$11,IF(G85=Precios!$D$12,Precios!$E$12,IF(G85=Precios!$D$13,Precios!$E$13,IF(G85=Precios!$D$14,Precios!$E$14,IF(G85=Precios!$D$15,Precios!$E$15,IF(G85=Precios!$D$16,Precios!$E$16,IF(G85=Precios!$D$17,Precios!$E$17,IF(G85=Precios!$D$18,Precios!$E$18,0)))))))))))))))</f>
        <v>0</v>
      </c>
      <c r="J85" s="52"/>
      <c r="K85" s="218">
        <f>+IF(J85=1,I85,IF(J85=2,I85*(1-Precios!$J$3),0))</f>
        <v>0</v>
      </c>
      <c r="L85" s="218">
        <f t="shared" si="0"/>
        <v>0</v>
      </c>
      <c r="M85" s="50"/>
      <c r="N85" s="44"/>
      <c r="O85" s="44"/>
      <c r="P85" s="44"/>
      <c r="Q85" s="44"/>
      <c r="R85" s="44"/>
      <c r="S85" s="44"/>
      <c r="T85" s="44"/>
      <c r="U85" s="44"/>
      <c r="V85" s="93"/>
      <c r="W85" s="44"/>
      <c r="X85" s="44"/>
      <c r="Y85" s="44"/>
      <c r="Z85" s="39">
        <f>IF(G85=Precios!$D$4,Precios!$G$4,IF(G85=Precios!$D$5,Precios!$G$5,IF(G85=Precios!$D$6,Precios!$G$6,IF(G85=Precios!$D$7,Precios!$G$7,IF(G85=Precios!$D$8,Precios!$G$8,IF(G85=Precios!$D$9,Precios!$G$9,IF(G85=Precios!$D$10,Precios!$G$10,IF(G85=Precios!$D$11,Precios!$G$11,IF(G85=Precios!$D$12,Precios!$G$12,IF(G85=Precios!$D$13,Precios!$G$13,IF(G85=Precios!$D$14,Precios!$G$14,IF(G85=Precios!$D$15,Precios!$G$15,IF(G85=Precios!$D$16,Precios!$G$16,IF(G85=Precios!$D$17,Precios!$G$17,IF(G85=Precios!$D$18,Precios!$G$18,0)))))))))))))))*H85</f>
        <v>0</v>
      </c>
      <c r="AA85" s="47"/>
      <c r="AB85" s="330"/>
    </row>
    <row r="86" spans="1:28" x14ac:dyDescent="0.25">
      <c r="A86" s="291"/>
      <c r="B86" s="41"/>
      <c r="C86" s="292"/>
      <c r="D86" s="43"/>
      <c r="E86" s="43"/>
      <c r="F86" s="43"/>
      <c r="G86" s="49"/>
      <c r="H86" s="52"/>
      <c r="I86" s="217">
        <f>IF(G86=Precios!$D$4,Precios!$E$4,IF(G86=Precios!$D$5,Precios!$E$5,IF(G86=Precios!$D$6,Precios!$E$6,IF(G86=Precios!$D$7,Precios!$E$7,IF(G86=Precios!$D$8,Precios!$E$8,IF(G86=Precios!$D$9,Precios!$E$9,IF(G86=Precios!$D$10,Precios!$E$10,IF(G86=Precios!$D$11,Precios!$E$11,IF(G86=Precios!$D$12,Precios!$E$12,IF(G86=Precios!$D$13,Precios!$E$13,IF(G86=Precios!$D$14,Precios!$E$14,IF(G86=Precios!$D$15,Precios!$E$15,IF(G86=Precios!$D$16,Precios!$E$16,IF(G86=Precios!$D$17,Precios!$E$17,IF(G86=Precios!$D$18,Precios!$E$18,0)))))))))))))))</f>
        <v>0</v>
      </c>
      <c r="J86" s="52"/>
      <c r="K86" s="218">
        <f>+IF(J86=1,I86,IF(J86=2,I86*(1-Precios!$J$3),0))</f>
        <v>0</v>
      </c>
      <c r="L86" s="218">
        <f t="shared" si="0"/>
        <v>0</v>
      </c>
      <c r="M86" s="50"/>
      <c r="N86" s="44"/>
      <c r="O86" s="44"/>
      <c r="P86" s="44"/>
      <c r="Q86" s="44"/>
      <c r="R86" s="44"/>
      <c r="S86" s="44"/>
      <c r="T86" s="44"/>
      <c r="U86" s="44"/>
      <c r="V86" s="93"/>
      <c r="W86" s="44"/>
      <c r="X86" s="44"/>
      <c r="Y86" s="44"/>
      <c r="Z86" s="39">
        <f>IF(G86=Precios!$D$4,Precios!$G$4,IF(G86=Precios!$D$5,Precios!$G$5,IF(G86=Precios!$D$6,Precios!$G$6,IF(G86=Precios!$D$7,Precios!$G$7,IF(G86=Precios!$D$8,Precios!$G$8,IF(G86=Precios!$D$9,Precios!$G$9,IF(G86=Precios!$D$10,Precios!$G$10,IF(G86=Precios!$D$11,Precios!$G$11,IF(G86=Precios!$D$12,Precios!$G$12,IF(G86=Precios!$D$13,Precios!$G$13,IF(G86=Precios!$D$14,Precios!$G$14,IF(G86=Precios!$D$15,Precios!$G$15,IF(G86=Precios!$D$16,Precios!$G$16,IF(G86=Precios!$D$17,Precios!$G$17,IF(G86=Precios!$D$18,Precios!$G$18,0)))))))))))))))*H86</f>
        <v>0</v>
      </c>
      <c r="AA86" s="47"/>
      <c r="AB86" s="330"/>
    </row>
    <row r="87" spans="1:28" ht="15.75" thickBot="1" x14ac:dyDescent="0.3">
      <c r="A87" s="293"/>
      <c r="B87" s="294"/>
      <c r="C87" s="304"/>
      <c r="D87" s="296"/>
      <c r="E87" s="296"/>
      <c r="F87" s="296"/>
      <c r="G87" s="297"/>
      <c r="H87" s="298"/>
      <c r="I87" s="299">
        <f>IF(G87=Precios!$D$4,Precios!$E$4,IF(G87=Precios!$D$5,Precios!$E$5,IF(G87=Precios!$D$6,Precios!$E$6,IF(G87=Precios!$D$7,Precios!$E$7,IF(G87=Precios!$D$8,Precios!$E$8,IF(G87=Precios!$D$9,Precios!$E$9,IF(G87=Precios!$D$10,Precios!$E$10,IF(G87=Precios!$D$11,Precios!$E$11,IF(G87=Precios!$D$12,Precios!$E$12,IF(G87=Precios!$D$13,Precios!$E$13,IF(G87=Precios!$D$14,Precios!$E$14,IF(G87=Precios!$D$15,Precios!$E$15,IF(G87=Precios!$D$16,Precios!$E$16,IF(G87=Precios!$D$17,Precios!$E$17,IF(G87=Precios!$D$18,Precios!$E$18,0)))))))))))))))</f>
        <v>0</v>
      </c>
      <c r="J87" s="298"/>
      <c r="K87" s="300">
        <f>+IF(J87=1,I87,IF(J87=2,I87*(1-Precios!$J$3),0))</f>
        <v>0</v>
      </c>
      <c r="L87" s="300">
        <f t="shared" si="0"/>
        <v>0</v>
      </c>
      <c r="M87" s="331"/>
      <c r="N87" s="332"/>
      <c r="O87" s="332"/>
      <c r="P87" s="332"/>
      <c r="Q87" s="332"/>
      <c r="R87" s="332"/>
      <c r="S87" s="332"/>
      <c r="T87" s="332"/>
      <c r="U87" s="332"/>
      <c r="V87" s="333"/>
      <c r="W87" s="332"/>
      <c r="X87" s="332"/>
      <c r="Y87" s="332"/>
      <c r="Z87" s="340">
        <f>IF(G87=Precios!$D$4,Precios!$G$4,IF(G87=Precios!$D$5,Precios!$G$5,IF(G87=Precios!$D$6,Precios!$G$6,IF(G87=Precios!$D$7,Precios!$G$7,IF(G87=Precios!$D$8,Precios!$G$8,IF(G87=Precios!$D$9,Precios!$G$9,IF(G87=Precios!$D$10,Precios!$G$10,IF(G87=Precios!$D$11,Precios!$G$11,IF(G87=Precios!$D$12,Precios!$G$12,IF(G87=Precios!$D$13,Precios!$G$13,IF(G87=Precios!$D$14,Precios!$G$14,IF(G87=Precios!$D$15,Precios!$G$15,IF(G87=Precios!$D$16,Precios!$G$16,IF(G87=Precios!$D$17,Precios!$G$17,IF(G87=Precios!$D$18,Precios!$G$18,0)))))))))))))))*H87</f>
        <v>0</v>
      </c>
      <c r="AA87" s="334"/>
      <c r="AB87" s="335"/>
    </row>
    <row r="88" spans="1:28" s="21" customFormat="1" x14ac:dyDescent="0.25">
      <c r="A88" s="305" t="s">
        <v>146</v>
      </c>
      <c r="B88" s="306">
        <f>COUNT(A3:A87)</f>
        <v>0</v>
      </c>
      <c r="C88" s="91"/>
      <c r="D88" s="91"/>
      <c r="E88" s="91"/>
      <c r="F88" s="91"/>
      <c r="G88" s="307"/>
      <c r="H88" s="92">
        <f>SUM(H3:H87)</f>
        <v>0</v>
      </c>
      <c r="I88" s="91"/>
      <c r="J88" s="92"/>
      <c r="K88" s="91"/>
      <c r="L88" s="91"/>
      <c r="M88" s="91">
        <f t="shared" ref="M88:U88" si="9">SUM(M3:M87)</f>
        <v>0</v>
      </c>
      <c r="N88" s="91">
        <f t="shared" si="9"/>
        <v>0</v>
      </c>
      <c r="O88" s="91">
        <f t="shared" si="9"/>
        <v>0</v>
      </c>
      <c r="P88" s="91">
        <f t="shared" si="9"/>
        <v>0</v>
      </c>
      <c r="Q88" s="91">
        <f t="shared" si="9"/>
        <v>0</v>
      </c>
      <c r="R88" s="91">
        <f t="shared" si="9"/>
        <v>0</v>
      </c>
      <c r="S88" s="91">
        <f t="shared" si="9"/>
        <v>0</v>
      </c>
      <c r="T88" s="91">
        <f t="shared" si="9"/>
        <v>0</v>
      </c>
      <c r="U88" s="91">
        <f t="shared" si="9"/>
        <v>0</v>
      </c>
      <c r="V88" s="336" t="e">
        <f>AVERAGE(V3:V87)</f>
        <v>#DIV/0!</v>
      </c>
      <c r="W88" s="91">
        <f>SUM(W3:W87)</f>
        <v>0</v>
      </c>
      <c r="X88" s="91">
        <f>SUM(X3:X87)</f>
        <v>0</v>
      </c>
      <c r="Y88" s="91">
        <f>SUM(Y3:Y87)</f>
        <v>0</v>
      </c>
      <c r="Z88" s="91">
        <f>SUM(Z3:Z87)</f>
        <v>0</v>
      </c>
      <c r="AA88" s="91">
        <f>SUM(AA3:AA87)</f>
        <v>0</v>
      </c>
      <c r="AB88" s="336" t="e">
        <f>AVERAGE(AB3:AB87)</f>
        <v>#DIV/0!</v>
      </c>
    </row>
    <row r="89" spans="1:28" s="55" customFormat="1" ht="15.75" thickBot="1" x14ac:dyDescent="0.3">
      <c r="A89" s="100" t="s">
        <v>147</v>
      </c>
      <c r="B89" s="70">
        <f>+B88</f>
        <v>0</v>
      </c>
      <c r="C89" s="72"/>
      <c r="D89" s="71"/>
      <c r="E89" s="71"/>
      <c r="F89" s="190"/>
      <c r="G89" s="339"/>
      <c r="H89" s="70">
        <f>+H88</f>
        <v>0</v>
      </c>
      <c r="I89" s="53"/>
      <c r="J89" s="213"/>
      <c r="K89" s="214"/>
      <c r="L89" s="214"/>
      <c r="M89" s="53">
        <f>+M88</f>
        <v>0</v>
      </c>
      <c r="N89" s="53">
        <f>+N88</f>
        <v>0</v>
      </c>
      <c r="O89" s="265">
        <v>2.41E-2</v>
      </c>
      <c r="P89" s="265">
        <v>0.02</v>
      </c>
      <c r="Q89" s="53">
        <f>+Q88</f>
        <v>0</v>
      </c>
      <c r="R89" s="53">
        <f t="shared" ref="R89:W89" si="10">+R88</f>
        <v>0</v>
      </c>
      <c r="S89" s="53">
        <f t="shared" si="10"/>
        <v>0</v>
      </c>
      <c r="T89" s="53">
        <f t="shared" si="10"/>
        <v>0</v>
      </c>
      <c r="U89" s="53">
        <f t="shared" si="10"/>
        <v>0</v>
      </c>
      <c r="V89" s="233" t="e">
        <f>AVERAGE(V88)</f>
        <v>#DIV/0!</v>
      </c>
      <c r="W89" s="53">
        <f t="shared" si="10"/>
        <v>0</v>
      </c>
      <c r="X89" s="53">
        <f t="shared" ref="X89" si="11">+X88</f>
        <v>0</v>
      </c>
      <c r="Y89" s="53">
        <f t="shared" ref="Y89" si="12">+Y88</f>
        <v>0</v>
      </c>
      <c r="Z89" s="53">
        <f t="shared" ref="Z89" si="13">+Z88</f>
        <v>0</v>
      </c>
      <c r="AA89" s="53">
        <f t="shared" ref="AA89" si="14">+AA88</f>
        <v>0</v>
      </c>
      <c r="AB89" s="233" t="e">
        <f>AVERAGE(AB88)</f>
        <v>#DIV/0!</v>
      </c>
    </row>
    <row r="90" spans="1:28" x14ac:dyDescent="0.25">
      <c r="A90" s="282"/>
      <c r="B90" s="283"/>
      <c r="C90" s="284"/>
      <c r="D90" s="285"/>
      <c r="E90" s="285"/>
      <c r="F90" s="286"/>
      <c r="G90" s="287"/>
      <c r="H90" s="288"/>
      <c r="I90" s="289">
        <f>IF(G90=Precios!$S$4,Precios!$T$4,IF(G90=Precios!$S$5,Precios!$T$5,IF(G90=Precios!$S$6,Precios!$T$6,IF(G90=Precios!$S$7,Precios!$T$7,IF(G90=Precios!$S$8,Precios!$T$8,IF(G90=Precios!$S$9,Precios!$T$9,IF(G90=Precios!$S$10,Precios!$T$10,IF(G90=Precios!$S$11,Precios!$T$11,IF(G90=Precios!$S$12,Precios!$T$12,IF(G90=Precios!$S$120,Precios!$T$120,IF(G90=Precios!$S$14,Precios!$T$14,IF(G90=Precios!$S$15,Precios!$T$15,IF(G90=Precios!$S$16,Precios!$T$16,IF(G90=Precios!$S$17,Precios!$T$17,IF(G90=Precios!$S$18,Precios!$T$18,0)))))))))))))))</f>
        <v>0</v>
      </c>
      <c r="J90" s="287"/>
      <c r="K90" s="290">
        <f>+IF(J90=1,I90,IF(J90=2,I90*(1-Precios!$Y$3),0))</f>
        <v>0</v>
      </c>
      <c r="L90" s="290">
        <f>H90*K90</f>
        <v>0</v>
      </c>
      <c r="M90" s="317">
        <f>+SUM(L90:L94)</f>
        <v>0</v>
      </c>
      <c r="N90" s="318">
        <f>+M90+Q90+S90+T90</f>
        <v>0</v>
      </c>
      <c r="O90" s="319">
        <f>+IF(J90=1,N90*$O$89,0)</f>
        <v>0</v>
      </c>
      <c r="P90" s="320">
        <f>+N90*$P$89</f>
        <v>0</v>
      </c>
      <c r="Q90" s="321"/>
      <c r="R90" s="322">
        <f>+N90-SUM(O90:Q90)</f>
        <v>0</v>
      </c>
      <c r="S90" s="321"/>
      <c r="T90" s="321"/>
      <c r="U90" s="321"/>
      <c r="V90" s="323" t="e">
        <f>+(+O90+P90)/M90</f>
        <v>#DIV/0!</v>
      </c>
      <c r="W90" s="324">
        <f>+R90-SUM(S90:U90)</f>
        <v>0</v>
      </c>
      <c r="X90" s="325">
        <f>IF(J90=2,W90,0)</f>
        <v>0</v>
      </c>
      <c r="Y90" s="326">
        <f>IF(J90=1,W90,0)</f>
        <v>0</v>
      </c>
      <c r="Z90" s="327">
        <f>IF(G90=Precios!$S$4,Precios!$V$4,IF(G90=Precios!$S$5,Precios!$V$5,IF(G90=Precios!$S$6,Precios!$V$6,IF(G90=Precios!$S$7,Precios!$V$7,IF(G90=Precios!$S$8,Precios!$V$8,IF(G90=Precios!$S$9,Precios!$V$9,IF(G90=Precios!$S$10,Precios!$V$10,IF(G90=Precios!$S$11,Precios!$V$11,IF(G90=Precios!$S$12,Precios!$V$12,IF(G90=Precios!$S$120,Precios!$V$120,IF(G90=Precios!$S$14,Precios!$V$14,IF(G90=Precios!$S$15,Precios!$V$15,IF(G90=Precios!$S$16,Precios!$V$16,IF(G90=Precios!$S$17,Precios!$V$17,IF(G90=Precios!$S$18,Precios!$V$18,0)))))))))))))))*H90</f>
        <v>0</v>
      </c>
      <c r="AA90" s="328">
        <f>+W90-SUM(Z90:Z94)</f>
        <v>0</v>
      </c>
      <c r="AB90" s="329" t="e">
        <f>+AA90/M90</f>
        <v>#DIV/0!</v>
      </c>
    </row>
    <row r="91" spans="1:28" x14ac:dyDescent="0.25">
      <c r="A91" s="291"/>
      <c r="B91" s="41"/>
      <c r="C91" s="292"/>
      <c r="D91" s="43"/>
      <c r="E91" s="43"/>
      <c r="F91" s="43"/>
      <c r="G91" s="49"/>
      <c r="H91" s="52"/>
      <c r="I91" s="217">
        <f>IF(G91=Precios!$S$4,Precios!$T$4,IF(G91=Precios!$S$5,Precios!$T$5,IF(G91=Precios!$S$6,Precios!$T$6,IF(G91=Precios!$S$7,Precios!$T$7,IF(G91=Precios!$S$8,Precios!$T$8,IF(G91=Precios!$S$9,Precios!$T$9,IF(G91=Precios!$S$10,Precios!$T$10,IF(G91=Precios!$S$11,Precios!$T$11,IF(G91=Precios!$S$12,Precios!$T$12,IF(G91=Precios!$S$120,Precios!$T$120,IF(G91=Precios!$S$14,Precios!$T$14,IF(G91=Precios!$S$15,Precios!$T$15,IF(G91=Precios!$S$16,Precios!$T$16,IF(G91=Precios!$S$17,Precios!$T$17,IF(G91=Precios!$S$18,Precios!$T$18,0)))))))))))))))</f>
        <v>0</v>
      </c>
      <c r="J91" s="52"/>
      <c r="K91" s="218">
        <f>+IF(J91=1,I91,IF(J91=2,I91*(1-Precios!$Y$3),0))</f>
        <v>0</v>
      </c>
      <c r="L91" s="218">
        <f t="shared" ref="L91:L179" si="15">H91*K91</f>
        <v>0</v>
      </c>
      <c r="M91" s="50"/>
      <c r="N91" s="44"/>
      <c r="O91" s="44"/>
      <c r="P91" s="44"/>
      <c r="Q91" s="44"/>
      <c r="R91" s="44"/>
      <c r="S91" s="44"/>
      <c r="T91" s="44"/>
      <c r="U91" s="44"/>
      <c r="V91" s="93"/>
      <c r="W91" s="44"/>
      <c r="X91" s="44"/>
      <c r="Y91" s="44"/>
      <c r="Z91" s="39">
        <f>IF(G91=Precios!$S$4,Precios!$V$4,IF(G91=Precios!$S$5,Precios!$V$5,IF(G91=Precios!$S$6,Precios!$V$6,IF(G91=Precios!$S$7,Precios!$V$7,IF(G91=Precios!$S$8,Precios!$V$8,IF(G91=Precios!$S$9,Precios!$V$9,IF(G91=Precios!$S$10,Precios!$V$10,IF(G91=Precios!$S$11,Precios!$V$11,IF(G91=Precios!$S$12,Precios!$V$12,IF(G91=Precios!$S$120,Precios!$V$120,IF(G91=Precios!$S$14,Precios!$V$14,IF(G91=Precios!$S$15,Precios!$V$15,IF(G91=Precios!$S$16,Precios!$V$16,IF(G91=Precios!$S$17,Precios!$V$17,IF(G91=Precios!$S$18,Precios!$V$18,0)))))))))))))))*H91</f>
        <v>0</v>
      </c>
      <c r="AA91" s="47"/>
      <c r="AB91" s="330"/>
    </row>
    <row r="92" spans="1:28" x14ac:dyDescent="0.25">
      <c r="A92" s="291"/>
      <c r="B92" s="41"/>
      <c r="C92" s="292"/>
      <c r="D92" s="43"/>
      <c r="E92" s="43"/>
      <c r="F92" s="43"/>
      <c r="G92" s="49"/>
      <c r="H92" s="52"/>
      <c r="I92" s="217">
        <f>IF(G92=Precios!$S$4,Precios!$T$4,IF(G92=Precios!$S$5,Precios!$T$5,IF(G92=Precios!$S$6,Precios!$T$6,IF(G92=Precios!$S$7,Precios!$T$7,IF(G92=Precios!$S$8,Precios!$T$8,IF(G92=Precios!$S$9,Precios!$T$9,IF(G92=Precios!$S$10,Precios!$T$10,IF(G92=Precios!$S$11,Precios!$T$11,IF(G92=Precios!$S$12,Precios!$T$12,IF(G92=Precios!$S$120,Precios!$T$120,IF(G92=Precios!$S$14,Precios!$T$14,IF(G92=Precios!$S$15,Precios!$T$15,IF(G92=Precios!$S$16,Precios!$T$16,IF(G92=Precios!$S$17,Precios!$T$17,IF(G92=Precios!$S$18,Precios!$T$18,0)))))))))))))))</f>
        <v>0</v>
      </c>
      <c r="J92" s="52"/>
      <c r="K92" s="218">
        <f>+IF(J92=1,I92,IF(J92=2,I92*(1-Precios!$Y$3),0))</f>
        <v>0</v>
      </c>
      <c r="L92" s="218">
        <f t="shared" si="15"/>
        <v>0</v>
      </c>
      <c r="M92" s="50"/>
      <c r="N92" s="44"/>
      <c r="O92" s="44"/>
      <c r="P92" s="44"/>
      <c r="Q92" s="44"/>
      <c r="R92" s="44"/>
      <c r="S92" s="44"/>
      <c r="T92" s="44"/>
      <c r="U92" s="44"/>
      <c r="V92" s="93"/>
      <c r="W92" s="44"/>
      <c r="X92" s="44"/>
      <c r="Y92" s="44"/>
      <c r="Z92" s="39">
        <f>IF(G92=Precios!$S$4,Precios!$V$4,IF(G92=Precios!$S$5,Precios!$V$5,IF(G92=Precios!$S$6,Precios!$V$6,IF(G92=Precios!$S$7,Precios!$V$7,IF(G92=Precios!$S$8,Precios!$V$8,IF(G92=Precios!$S$9,Precios!$V$9,IF(G92=Precios!$S$10,Precios!$V$10,IF(G92=Precios!$S$11,Precios!$V$11,IF(G92=Precios!$S$12,Precios!$V$12,IF(G92=Precios!$S$120,Precios!$V$120,IF(G92=Precios!$S$14,Precios!$V$14,IF(G92=Precios!$S$15,Precios!$V$15,IF(G92=Precios!$S$16,Precios!$V$16,IF(G92=Precios!$S$17,Precios!$V$17,IF(G92=Precios!$S$18,Precios!$V$18,0)))))))))))))))*H92</f>
        <v>0</v>
      </c>
      <c r="AA92" s="47"/>
      <c r="AB92" s="330"/>
    </row>
    <row r="93" spans="1:28" x14ac:dyDescent="0.25">
      <c r="A93" s="291"/>
      <c r="B93" s="41"/>
      <c r="C93" s="292"/>
      <c r="D93" s="43"/>
      <c r="E93" s="43"/>
      <c r="F93" s="43"/>
      <c r="G93" s="49"/>
      <c r="H93" s="52"/>
      <c r="I93" s="217">
        <f>IF(G93=Precios!$S$4,Precios!$T$4,IF(G93=Precios!$S$5,Precios!$T$5,IF(G93=Precios!$S$6,Precios!$T$6,IF(G93=Precios!$S$7,Precios!$T$7,IF(G93=Precios!$S$8,Precios!$T$8,IF(G93=Precios!$S$9,Precios!$T$9,IF(G93=Precios!$S$10,Precios!$T$10,IF(G93=Precios!$S$11,Precios!$T$11,IF(G93=Precios!$S$12,Precios!$T$12,IF(G93=Precios!$S$120,Precios!$T$120,IF(G93=Precios!$S$14,Precios!$T$14,IF(G93=Precios!$S$15,Precios!$T$15,IF(G93=Precios!$S$16,Precios!$T$16,IF(G93=Precios!$S$17,Precios!$T$17,IF(G93=Precios!$S$18,Precios!$T$18,0)))))))))))))))</f>
        <v>0</v>
      </c>
      <c r="J93" s="52"/>
      <c r="K93" s="218">
        <f>+IF(J93=1,I93,IF(J93=2,I93*(1-Precios!$Y$3),0))</f>
        <v>0</v>
      </c>
      <c r="L93" s="218">
        <f t="shared" ref="L93" si="16">H93*K93</f>
        <v>0</v>
      </c>
      <c r="M93" s="50"/>
      <c r="N93" s="44"/>
      <c r="O93" s="44"/>
      <c r="P93" s="44"/>
      <c r="Q93" s="44"/>
      <c r="R93" s="44"/>
      <c r="S93" s="44"/>
      <c r="T93" s="44"/>
      <c r="U93" s="44"/>
      <c r="V93" s="93"/>
      <c r="W93" s="44"/>
      <c r="X93" s="44"/>
      <c r="Y93" s="44"/>
      <c r="Z93" s="39">
        <f>IF(G93=Precios!$S$4,Precios!$V$4,IF(G93=Precios!$S$5,Precios!$V$5,IF(G93=Precios!$S$6,Precios!$V$6,IF(G93=Precios!$S$7,Precios!$V$7,IF(G93=Precios!$S$8,Precios!$V$8,IF(G93=Precios!$S$9,Precios!$V$9,IF(G93=Precios!$S$10,Precios!$V$10,IF(G93=Precios!$S$11,Precios!$V$11,IF(G93=Precios!$S$12,Precios!$V$12,IF(G93=Precios!$S$120,Precios!$V$120,IF(G93=Precios!$S$14,Precios!$V$14,IF(G93=Precios!$S$15,Precios!$V$15,IF(G93=Precios!$S$16,Precios!$V$16,IF(G93=Precios!$S$17,Precios!$V$17,IF(G93=Precios!$S$18,Precios!$V$18,0)))))))))))))))*H93</f>
        <v>0</v>
      </c>
      <c r="AA93" s="47"/>
      <c r="AB93" s="330"/>
    </row>
    <row r="94" spans="1:28" ht="15.75" thickBot="1" x14ac:dyDescent="0.3">
      <c r="A94" s="293"/>
      <c r="B94" s="294"/>
      <c r="C94" s="295"/>
      <c r="D94" s="296"/>
      <c r="E94" s="296"/>
      <c r="F94" s="296"/>
      <c r="G94" s="297"/>
      <c r="H94" s="298"/>
      <c r="I94" s="217">
        <f>IF(G94=Precios!$S$4,Precios!$T$4,IF(G94=Precios!$S$5,Precios!$T$5,IF(G94=Precios!$S$6,Precios!$T$6,IF(G94=Precios!$S$7,Precios!$T$7,IF(G94=Precios!$S$8,Precios!$T$8,IF(G94=Precios!$S$9,Precios!$T$9,IF(G94=Precios!$S$10,Precios!$T$10,IF(G94=Precios!$S$11,Precios!$T$11,IF(G94=Precios!$S$12,Precios!$T$12,IF(G94=Precios!$S$120,Precios!$T$120,IF(G94=Precios!$S$14,Precios!$T$14,IF(G94=Precios!$S$15,Precios!$T$15,IF(G94=Precios!$S$16,Precios!$T$16,IF(G94=Precios!$S$17,Precios!$T$17,IF(G94=Precios!$S$18,Precios!$T$18,0)))))))))))))))</f>
        <v>0</v>
      </c>
      <c r="J94" s="298"/>
      <c r="K94" s="300">
        <f>+IF(J94=1,I94,IF(J94=2,I94*(1-Precios!$Y$3),0))</f>
        <v>0</v>
      </c>
      <c r="L94" s="300">
        <f t="shared" si="15"/>
        <v>0</v>
      </c>
      <c r="M94" s="331"/>
      <c r="N94" s="332"/>
      <c r="O94" s="332"/>
      <c r="P94" s="332"/>
      <c r="Q94" s="332"/>
      <c r="R94" s="332"/>
      <c r="S94" s="332"/>
      <c r="T94" s="332"/>
      <c r="U94" s="332"/>
      <c r="V94" s="333"/>
      <c r="W94" s="332"/>
      <c r="X94" s="332"/>
      <c r="Y94" s="332"/>
      <c r="Z94" s="340">
        <f>IF(G94=Precios!$S$4,Precios!$V$4,IF(G94=Precios!$S$5,Precios!$V$5,IF(G94=Precios!$S$6,Precios!$V$6,IF(G94=Precios!$S$7,Precios!$V$7,IF(G94=Precios!$S$8,Precios!$V$8,IF(G94=Precios!$S$9,Precios!$V$9,IF(G94=Precios!$S$10,Precios!$V$10,IF(G94=Precios!$S$11,Precios!$V$11,IF(G94=Precios!$S$12,Precios!$V$12,IF(G94=Precios!$S$120,Precios!$V$120,IF(G94=Precios!$S$14,Precios!$V$14,IF(G94=Precios!$S$15,Precios!$V$15,IF(G94=Precios!$S$16,Precios!$V$16,IF(G94=Precios!$S$17,Precios!$V$17,IF(G94=Precios!$S$18,Precios!$V$18,0)))))))))))))))*H94</f>
        <v>0</v>
      </c>
      <c r="AA94" s="334"/>
      <c r="AB94" s="335"/>
    </row>
    <row r="95" spans="1:28" x14ac:dyDescent="0.25">
      <c r="A95" s="337"/>
      <c r="B95" s="257"/>
      <c r="C95" s="276"/>
      <c r="D95" s="277"/>
      <c r="E95" s="277"/>
      <c r="F95" s="278"/>
      <c r="G95" s="279"/>
      <c r="H95" s="280"/>
      <c r="I95" s="289">
        <f>IF(G95=Precios!$S$4,Precios!$T$4,IF(G95=Precios!$S$5,Precios!$T$5,IF(G95=Precios!$S$6,Precios!$T$6,IF(G95=Precios!$S$7,Precios!$T$7,IF(G95=Precios!$S$8,Precios!$T$8,IF(G95=Precios!$S$9,Precios!$T$9,IF(G95=Precios!$S$10,Precios!$T$10,IF(G95=Precios!$S$11,Precios!$T$11,IF(G95=Precios!$S$12,Precios!$T$12,IF(G95=Precios!$S$120,Precios!$T$120,IF(G95=Precios!$S$14,Precios!$T$14,IF(G95=Precios!$S$15,Precios!$T$15,IF(G95=Precios!$S$16,Precios!$T$16,IF(G95=Precios!$S$17,Precios!$T$17,IF(G95=Precios!$S$18,Precios!$T$18,0)))))))))))))))</f>
        <v>0</v>
      </c>
      <c r="J95" s="279"/>
      <c r="K95" s="281">
        <f>+IF(J95=1,I95,IF(J95=2,I95*(1-Precios!$Y$3),0))</f>
        <v>0</v>
      </c>
      <c r="L95" s="281">
        <f t="shared" si="15"/>
        <v>0</v>
      </c>
      <c r="M95" s="308">
        <f>+SUM(L95:L99)</f>
        <v>0</v>
      </c>
      <c r="N95" s="309">
        <f>+M95+Q95+S95+T95</f>
        <v>0</v>
      </c>
      <c r="O95" s="310">
        <f>+IF(J95=1,N95*$O$89,0)</f>
        <v>0</v>
      </c>
      <c r="P95" s="311">
        <f>+N95*$P$89</f>
        <v>0</v>
      </c>
      <c r="Q95" s="40"/>
      <c r="R95" s="29">
        <f>+N95-SUM(O95:Q95)</f>
        <v>0</v>
      </c>
      <c r="S95" s="40"/>
      <c r="T95" s="40"/>
      <c r="U95" s="40"/>
      <c r="V95" s="312" t="e">
        <f>+(+O95+P95)/M95</f>
        <v>#DIV/0!</v>
      </c>
      <c r="W95" s="313">
        <f>+R95-SUM(S95:U95)</f>
        <v>0</v>
      </c>
      <c r="X95" s="314">
        <f>IF(J95=2,W95,0)</f>
        <v>0</v>
      </c>
      <c r="Y95" s="315">
        <f>IF(J95=1,W95,0)</f>
        <v>0</v>
      </c>
      <c r="Z95" s="327">
        <f>IF(G95=Precios!$S$4,Precios!$V$4,IF(G95=Precios!$S$5,Precios!$V$5,IF(G95=Precios!$S$6,Precios!$V$6,IF(G95=Precios!$S$7,Precios!$V$7,IF(G95=Precios!$S$8,Precios!$V$8,IF(G95=Precios!$S$9,Precios!$V$9,IF(G95=Precios!$S$10,Precios!$V$10,IF(G95=Precios!$S$11,Precios!$V$11,IF(G95=Precios!$S$12,Precios!$V$12,IF(G95=Precios!$S$120,Precios!$V$120,IF(G95=Precios!$S$14,Precios!$V$14,IF(G95=Precios!$S$15,Precios!$V$15,IF(G95=Precios!$S$16,Precios!$V$16,IF(G95=Precios!$S$17,Precios!$V$17,IF(G95=Precios!$S$18,Precios!$V$18,0)))))))))))))))*H95</f>
        <v>0</v>
      </c>
      <c r="AA95" s="316">
        <f>+W95-SUM(Z95:Z99)</f>
        <v>0</v>
      </c>
      <c r="AB95" s="338" t="e">
        <f>+AA95/M95</f>
        <v>#DIV/0!</v>
      </c>
    </row>
    <row r="96" spans="1:28" x14ac:dyDescent="0.25">
      <c r="A96" s="291"/>
      <c r="B96" s="41"/>
      <c r="C96" s="42"/>
      <c r="D96" s="43"/>
      <c r="E96" s="43"/>
      <c r="F96" s="43"/>
      <c r="G96" s="49"/>
      <c r="H96" s="52"/>
      <c r="I96" s="217">
        <f>IF(G96=Precios!$S$4,Precios!$T$4,IF(G96=Precios!$S$5,Precios!$T$5,IF(G96=Precios!$S$6,Precios!$T$6,IF(G96=Precios!$S$7,Precios!$T$7,IF(G96=Precios!$S$8,Precios!$T$8,IF(G96=Precios!$S$9,Precios!$T$9,IF(G96=Precios!$S$10,Precios!$T$10,IF(G96=Precios!$S$11,Precios!$T$11,IF(G96=Precios!$S$12,Precios!$T$12,IF(G96=Precios!$S$120,Precios!$T$120,IF(G96=Precios!$S$14,Precios!$T$14,IF(G96=Precios!$S$15,Precios!$T$15,IF(G96=Precios!$S$16,Precios!$T$16,IF(G96=Precios!$S$17,Precios!$T$17,IF(G96=Precios!$S$18,Precios!$T$18,0)))))))))))))))</f>
        <v>0</v>
      </c>
      <c r="J96" s="52"/>
      <c r="K96" s="218">
        <f>+IF(J96=1,I96,IF(J96=2,I96*(1-Precios!$Y$3),0))</f>
        <v>0</v>
      </c>
      <c r="L96" s="218">
        <f t="shared" ref="L96:L97" si="17">H96*K96</f>
        <v>0</v>
      </c>
      <c r="M96" s="50"/>
      <c r="N96" s="44"/>
      <c r="O96" s="44"/>
      <c r="P96" s="44"/>
      <c r="Q96" s="44"/>
      <c r="R96" s="44"/>
      <c r="S96" s="44"/>
      <c r="T96" s="44"/>
      <c r="U96" s="44"/>
      <c r="V96" s="93"/>
      <c r="W96" s="44"/>
      <c r="X96" s="44"/>
      <c r="Y96" s="44"/>
      <c r="Z96" s="39">
        <f>IF(G96=Precios!$S$4,Precios!$V$4,IF(G96=Precios!$S$5,Precios!$V$5,IF(G96=Precios!$S$6,Precios!$V$6,IF(G96=Precios!$S$7,Precios!$V$7,IF(G96=Precios!$S$8,Precios!$V$8,IF(G96=Precios!$S$9,Precios!$V$9,IF(G96=Precios!$S$10,Precios!$V$10,IF(G96=Precios!$S$11,Precios!$V$11,IF(G96=Precios!$S$12,Precios!$V$12,IF(G96=Precios!$S$120,Precios!$V$120,IF(G96=Precios!$S$14,Precios!$V$14,IF(G96=Precios!$S$15,Precios!$V$15,IF(G96=Precios!$S$16,Precios!$V$16,IF(G96=Precios!$S$17,Precios!$V$17,IF(G96=Precios!$S$18,Precios!$V$18,0)))))))))))))))*H96</f>
        <v>0</v>
      </c>
      <c r="AA96" s="47"/>
      <c r="AB96" s="330"/>
    </row>
    <row r="97" spans="1:28" x14ac:dyDescent="0.25">
      <c r="A97" s="291"/>
      <c r="B97" s="41"/>
      <c r="C97" s="42"/>
      <c r="D97" s="43"/>
      <c r="E97" s="43"/>
      <c r="F97" s="43"/>
      <c r="G97" s="49"/>
      <c r="H97" s="52"/>
      <c r="I97" s="217">
        <f>IF(G97=Precios!$S$4,Precios!$T$4,IF(G97=Precios!$S$5,Precios!$T$5,IF(G97=Precios!$S$6,Precios!$T$6,IF(G97=Precios!$S$7,Precios!$T$7,IF(G97=Precios!$S$8,Precios!$T$8,IF(G97=Precios!$S$9,Precios!$T$9,IF(G97=Precios!$S$10,Precios!$T$10,IF(G97=Precios!$S$11,Precios!$T$11,IF(G97=Precios!$S$12,Precios!$T$12,IF(G97=Precios!$S$120,Precios!$T$120,IF(G97=Precios!$S$14,Precios!$T$14,IF(G97=Precios!$S$15,Precios!$T$15,IF(G97=Precios!$S$16,Precios!$T$16,IF(G97=Precios!$S$17,Precios!$T$17,IF(G97=Precios!$S$18,Precios!$T$18,0)))))))))))))))</f>
        <v>0</v>
      </c>
      <c r="J97" s="52"/>
      <c r="K97" s="218">
        <f>+IF(J97=1,I97,IF(J97=2,I97*(1-Precios!$Y$3),0))</f>
        <v>0</v>
      </c>
      <c r="L97" s="218">
        <f t="shared" si="17"/>
        <v>0</v>
      </c>
      <c r="M97" s="50"/>
      <c r="N97" s="44"/>
      <c r="O97" s="44"/>
      <c r="P97" s="44"/>
      <c r="Q97" s="44"/>
      <c r="R97" s="44"/>
      <c r="S97" s="44"/>
      <c r="T97" s="44"/>
      <c r="U97" s="44"/>
      <c r="V97" s="93"/>
      <c r="W97" s="44"/>
      <c r="X97" s="44"/>
      <c r="Y97" s="44"/>
      <c r="Z97" s="39">
        <f>IF(G97=Precios!$S$4,Precios!$V$4,IF(G97=Precios!$S$5,Precios!$V$5,IF(G97=Precios!$S$6,Precios!$V$6,IF(G97=Precios!$S$7,Precios!$V$7,IF(G97=Precios!$S$8,Precios!$V$8,IF(G97=Precios!$S$9,Precios!$V$9,IF(G97=Precios!$S$10,Precios!$V$10,IF(G97=Precios!$S$11,Precios!$V$11,IF(G97=Precios!$S$12,Precios!$V$12,IF(G97=Precios!$S$120,Precios!$V$120,IF(G97=Precios!$S$14,Precios!$V$14,IF(G97=Precios!$S$15,Precios!$V$15,IF(G97=Precios!$S$16,Precios!$V$16,IF(G97=Precios!$S$17,Precios!$V$17,IF(G97=Precios!$S$18,Precios!$V$18,0)))))))))))))))*H97</f>
        <v>0</v>
      </c>
      <c r="AA97" s="47"/>
      <c r="AB97" s="330"/>
    </row>
    <row r="98" spans="1:28" x14ac:dyDescent="0.25">
      <c r="A98" s="291"/>
      <c r="B98" s="41"/>
      <c r="C98" s="42"/>
      <c r="D98" s="43"/>
      <c r="E98" s="43"/>
      <c r="F98" s="43"/>
      <c r="G98" s="49"/>
      <c r="H98" s="52"/>
      <c r="I98" s="217">
        <f>IF(G98=Precios!$S$4,Precios!$T$4,IF(G98=Precios!$S$5,Precios!$T$5,IF(G98=Precios!$S$6,Precios!$T$6,IF(G98=Precios!$S$7,Precios!$T$7,IF(G98=Precios!$S$8,Precios!$T$8,IF(G98=Precios!$S$9,Precios!$T$9,IF(G98=Precios!$S$10,Precios!$T$10,IF(G98=Precios!$S$11,Precios!$T$11,IF(G98=Precios!$S$12,Precios!$T$12,IF(G98=Precios!$S$120,Precios!$T$120,IF(G98=Precios!$S$14,Precios!$T$14,IF(G98=Precios!$S$15,Precios!$T$15,IF(G98=Precios!$S$16,Precios!$T$16,IF(G98=Precios!$S$17,Precios!$T$17,IF(G98=Precios!$S$18,Precios!$T$18,0)))))))))))))))</f>
        <v>0</v>
      </c>
      <c r="J98" s="52"/>
      <c r="K98" s="218">
        <f>+IF(J98=1,I98,IF(J98=2,I98*(1-Precios!$Y$3),0))</f>
        <v>0</v>
      </c>
      <c r="L98" s="218">
        <f t="shared" si="15"/>
        <v>0</v>
      </c>
      <c r="M98" s="50"/>
      <c r="N98" s="44"/>
      <c r="O98" s="44"/>
      <c r="P98" s="44"/>
      <c r="Q98" s="44"/>
      <c r="R98" s="44"/>
      <c r="S98" s="44"/>
      <c r="T98" s="44"/>
      <c r="U98" s="44"/>
      <c r="V98" s="93"/>
      <c r="W98" s="44"/>
      <c r="X98" s="44"/>
      <c r="Y98" s="44"/>
      <c r="Z98" s="39">
        <f>IF(G98=Precios!$S$4,Precios!$V$4,IF(G98=Precios!$S$5,Precios!$V$5,IF(G98=Precios!$S$6,Precios!$V$6,IF(G98=Precios!$S$7,Precios!$V$7,IF(G98=Precios!$S$8,Precios!$V$8,IF(G98=Precios!$S$9,Precios!$V$9,IF(G98=Precios!$S$10,Precios!$V$10,IF(G98=Precios!$S$11,Precios!$V$11,IF(G98=Precios!$S$12,Precios!$V$12,IF(G98=Precios!$S$120,Precios!$V$120,IF(G98=Precios!$S$14,Precios!$V$14,IF(G98=Precios!$S$15,Precios!$V$15,IF(G98=Precios!$S$16,Precios!$V$16,IF(G98=Precios!$S$17,Precios!$V$17,IF(G98=Precios!$S$18,Precios!$V$18,0)))))))))))))))*H98</f>
        <v>0</v>
      </c>
      <c r="AA98" s="47"/>
      <c r="AB98" s="330"/>
    </row>
    <row r="99" spans="1:28" ht="15.75" thickBot="1" x14ac:dyDescent="0.3">
      <c r="A99" s="291"/>
      <c r="B99" s="41"/>
      <c r="C99" s="42"/>
      <c r="D99" s="43"/>
      <c r="E99" s="43"/>
      <c r="F99" s="43"/>
      <c r="G99" s="301"/>
      <c r="H99" s="302"/>
      <c r="I99" s="217">
        <f>IF(G99=Precios!$S$4,Precios!$T$4,IF(G99=Precios!$S$5,Precios!$T$5,IF(G99=Precios!$S$6,Precios!$T$6,IF(G99=Precios!$S$7,Precios!$T$7,IF(G99=Precios!$S$8,Precios!$T$8,IF(G99=Precios!$S$9,Precios!$T$9,IF(G99=Precios!$S$10,Precios!$T$10,IF(G99=Precios!$S$11,Precios!$T$11,IF(G99=Precios!$S$12,Precios!$T$12,IF(G99=Precios!$S$120,Precios!$T$120,IF(G99=Precios!$S$14,Precios!$T$14,IF(G99=Precios!$S$15,Precios!$T$15,IF(G99=Precios!$S$16,Precios!$T$16,IF(G99=Precios!$S$17,Precios!$T$17,IF(G99=Precios!$S$18,Precios!$T$18,0)))))))))))))))</f>
        <v>0</v>
      </c>
      <c r="J99" s="302"/>
      <c r="K99" s="303">
        <f>+IF(J99=1,I99,IF(J99=2,I99*(1-Precios!$Y$3),0))</f>
        <v>0</v>
      </c>
      <c r="L99" s="303">
        <f t="shared" si="15"/>
        <v>0</v>
      </c>
      <c r="M99" s="50"/>
      <c r="N99" s="44"/>
      <c r="O99" s="44"/>
      <c r="P99" s="44"/>
      <c r="Q99" s="44"/>
      <c r="R99" s="44"/>
      <c r="S99" s="44"/>
      <c r="T99" s="44"/>
      <c r="U99" s="44"/>
      <c r="V99" s="93"/>
      <c r="W99" s="44"/>
      <c r="X99" s="44"/>
      <c r="Y99" s="44"/>
      <c r="Z99" s="340">
        <f>IF(G99=Precios!$S$4,Precios!$V$4,IF(G99=Precios!$S$5,Precios!$V$5,IF(G99=Precios!$S$6,Precios!$V$6,IF(G99=Precios!$S$7,Precios!$V$7,IF(G99=Precios!$S$8,Precios!$V$8,IF(G99=Precios!$S$9,Precios!$V$9,IF(G99=Precios!$S$10,Precios!$V$10,IF(G99=Precios!$S$11,Precios!$V$11,IF(G99=Precios!$S$12,Precios!$V$12,IF(G99=Precios!$S$120,Precios!$V$120,IF(G99=Precios!$S$14,Precios!$V$14,IF(G99=Precios!$S$15,Precios!$V$15,IF(G99=Precios!$S$16,Precios!$V$16,IF(G99=Precios!$S$17,Precios!$V$17,IF(G99=Precios!$S$18,Precios!$V$18,0)))))))))))))))*H99</f>
        <v>0</v>
      </c>
      <c r="AA99" s="47"/>
      <c r="AB99" s="330"/>
    </row>
    <row r="100" spans="1:28" x14ac:dyDescent="0.25">
      <c r="A100" s="282"/>
      <c r="B100" s="283"/>
      <c r="C100" s="284"/>
      <c r="D100" s="285"/>
      <c r="E100" s="285"/>
      <c r="F100" s="285"/>
      <c r="G100" s="287"/>
      <c r="H100" s="288"/>
      <c r="I100" s="289">
        <f>IF(G100=Precios!$S$4,Precios!$T$4,IF(G100=Precios!$S$5,Precios!$T$5,IF(G100=Precios!$S$6,Precios!$T$6,IF(G100=Precios!$S$7,Precios!$T$7,IF(G100=Precios!$S$8,Precios!$T$8,IF(G100=Precios!$S$9,Precios!$T$9,IF(G100=Precios!$S$10,Precios!$T$10,IF(G100=Precios!$S$11,Precios!$T$11,IF(G100=Precios!$S$12,Precios!$T$12,IF(G100=Precios!$S$120,Precios!$T$120,IF(G100=Precios!$S$14,Precios!$T$14,IF(G100=Precios!$S$15,Precios!$T$15,IF(G100=Precios!$S$16,Precios!$T$16,IF(G100=Precios!$S$17,Precios!$T$17,IF(G100=Precios!$S$18,Precios!$T$18,0)))))))))))))))</f>
        <v>0</v>
      </c>
      <c r="J100" s="287"/>
      <c r="K100" s="290">
        <f>+IF(J100=1,I100,IF(J100=2,I100*(1-Precios!$Y$3),0))</f>
        <v>0</v>
      </c>
      <c r="L100" s="290">
        <f t="shared" si="15"/>
        <v>0</v>
      </c>
      <c r="M100" s="317">
        <f>+SUM(L100:L104)</f>
        <v>0</v>
      </c>
      <c r="N100" s="318">
        <f>+M100+Q100+S100+T100</f>
        <v>0</v>
      </c>
      <c r="O100" s="319">
        <f>+IF(J100=1,N100*$O$89,0)</f>
        <v>0</v>
      </c>
      <c r="P100" s="320">
        <f>+N100*$P$89</f>
        <v>0</v>
      </c>
      <c r="Q100" s="321"/>
      <c r="R100" s="322">
        <f>+N100-SUM(O100:Q100)</f>
        <v>0</v>
      </c>
      <c r="S100" s="321"/>
      <c r="T100" s="321"/>
      <c r="U100" s="321"/>
      <c r="V100" s="323" t="e">
        <f>+(+O100+P100)/M100</f>
        <v>#DIV/0!</v>
      </c>
      <c r="W100" s="324">
        <f>+R100-SUM(S100:U100)</f>
        <v>0</v>
      </c>
      <c r="X100" s="325">
        <f>IF(J100=2,W100,0)</f>
        <v>0</v>
      </c>
      <c r="Y100" s="326">
        <f>IF(J100=1,W100,0)</f>
        <v>0</v>
      </c>
      <c r="Z100" s="327">
        <f>IF(G100=Precios!$S$4,Precios!$V$4,IF(G100=Precios!$S$5,Precios!$V$5,IF(G100=Precios!$S$6,Precios!$V$6,IF(G100=Precios!$S$7,Precios!$V$7,IF(G100=Precios!$S$8,Precios!$V$8,IF(G100=Precios!$S$9,Precios!$V$9,IF(G100=Precios!$S$10,Precios!$V$10,IF(G100=Precios!$S$11,Precios!$V$11,IF(G100=Precios!$S$12,Precios!$V$12,IF(G100=Precios!$S$120,Precios!$V$120,IF(G100=Precios!$S$14,Precios!$V$14,IF(G100=Precios!$S$15,Precios!$V$15,IF(G100=Precios!$S$16,Precios!$V$16,IF(G100=Precios!$S$17,Precios!$V$17,IF(G100=Precios!$S$18,Precios!$V$18,0)))))))))))))))*H100</f>
        <v>0</v>
      </c>
      <c r="AA100" s="328">
        <f>+W100-SUM(Z100:Z104)</f>
        <v>0</v>
      </c>
      <c r="AB100" s="329" t="e">
        <f>+AA100/M100</f>
        <v>#DIV/0!</v>
      </c>
    </row>
    <row r="101" spans="1:28" x14ac:dyDescent="0.25">
      <c r="A101" s="291"/>
      <c r="B101" s="41"/>
      <c r="C101" s="42"/>
      <c r="D101" s="43"/>
      <c r="E101" s="43"/>
      <c r="F101" s="43"/>
      <c r="G101" s="49"/>
      <c r="H101" s="52"/>
      <c r="I101" s="217">
        <f>IF(G101=Precios!$S$4,Precios!$T$4,IF(G101=Precios!$S$5,Precios!$T$5,IF(G101=Precios!$S$6,Precios!$T$6,IF(G101=Precios!$S$7,Precios!$T$7,IF(G101=Precios!$S$8,Precios!$T$8,IF(G101=Precios!$S$9,Precios!$T$9,IF(G101=Precios!$S$10,Precios!$T$10,IF(G101=Precios!$S$11,Precios!$T$11,IF(G101=Precios!$S$12,Precios!$T$12,IF(G101=Precios!$S$120,Precios!$T$120,IF(G101=Precios!$S$14,Precios!$T$14,IF(G101=Precios!$S$15,Precios!$T$15,IF(G101=Precios!$S$16,Precios!$T$16,IF(G101=Precios!$S$17,Precios!$T$17,IF(G101=Precios!$S$18,Precios!$T$18,0)))))))))))))))</f>
        <v>0</v>
      </c>
      <c r="J101" s="52"/>
      <c r="K101" s="218">
        <f>+IF(J101=1,I101,IF(J101=2,I101*(1-Precios!$Y$3),0))</f>
        <v>0</v>
      </c>
      <c r="L101" s="218">
        <f t="shared" ref="L101:L102" si="18">H101*K101</f>
        <v>0</v>
      </c>
      <c r="M101" s="50"/>
      <c r="N101" s="44"/>
      <c r="O101" s="44"/>
      <c r="P101" s="44"/>
      <c r="Q101" s="44"/>
      <c r="R101" s="44"/>
      <c r="S101" s="44"/>
      <c r="T101" s="44"/>
      <c r="U101" s="44"/>
      <c r="V101" s="93"/>
      <c r="W101" s="44"/>
      <c r="X101" s="44"/>
      <c r="Y101" s="44"/>
      <c r="Z101" s="39">
        <f>IF(G101=Precios!$S$4,Precios!$V$4,IF(G101=Precios!$S$5,Precios!$V$5,IF(G101=Precios!$S$6,Precios!$V$6,IF(G101=Precios!$S$7,Precios!$V$7,IF(G101=Precios!$S$8,Precios!$V$8,IF(G101=Precios!$S$9,Precios!$V$9,IF(G101=Precios!$S$10,Precios!$V$10,IF(G101=Precios!$S$11,Precios!$V$11,IF(G101=Precios!$S$12,Precios!$V$12,IF(G101=Precios!$S$120,Precios!$V$120,IF(G101=Precios!$S$14,Precios!$V$14,IF(G101=Precios!$S$15,Precios!$V$15,IF(G101=Precios!$S$16,Precios!$V$16,IF(G101=Precios!$S$17,Precios!$V$17,IF(G101=Precios!$S$18,Precios!$V$18,0)))))))))))))))*H101</f>
        <v>0</v>
      </c>
      <c r="AA101" s="47"/>
      <c r="AB101" s="330"/>
    </row>
    <row r="102" spans="1:28" x14ac:dyDescent="0.25">
      <c r="A102" s="291"/>
      <c r="B102" s="41"/>
      <c r="C102" s="42"/>
      <c r="D102" s="43"/>
      <c r="E102" s="43"/>
      <c r="F102" s="43"/>
      <c r="G102" s="49"/>
      <c r="H102" s="52"/>
      <c r="I102" s="217">
        <f>IF(G102=Precios!$S$4,Precios!$T$4,IF(G102=Precios!$S$5,Precios!$T$5,IF(G102=Precios!$S$6,Precios!$T$6,IF(G102=Precios!$S$7,Precios!$T$7,IF(G102=Precios!$S$8,Precios!$T$8,IF(G102=Precios!$S$9,Precios!$T$9,IF(G102=Precios!$S$10,Precios!$T$10,IF(G102=Precios!$S$11,Precios!$T$11,IF(G102=Precios!$S$12,Precios!$T$12,IF(G102=Precios!$S$120,Precios!$T$120,IF(G102=Precios!$S$14,Precios!$T$14,IF(G102=Precios!$S$15,Precios!$T$15,IF(G102=Precios!$S$16,Precios!$T$16,IF(G102=Precios!$S$17,Precios!$T$17,IF(G102=Precios!$S$18,Precios!$T$18,0)))))))))))))))</f>
        <v>0</v>
      </c>
      <c r="J102" s="52"/>
      <c r="K102" s="218">
        <f>+IF(J102=1,I102,IF(J102=2,I102*(1-Precios!$Y$3),0))</f>
        <v>0</v>
      </c>
      <c r="L102" s="218">
        <f t="shared" si="18"/>
        <v>0</v>
      </c>
      <c r="M102" s="50"/>
      <c r="N102" s="44"/>
      <c r="O102" s="44"/>
      <c r="P102" s="44"/>
      <c r="Q102" s="44"/>
      <c r="R102" s="44"/>
      <c r="S102" s="44"/>
      <c r="T102" s="44"/>
      <c r="U102" s="44"/>
      <c r="V102" s="93"/>
      <c r="W102" s="44"/>
      <c r="X102" s="44"/>
      <c r="Y102" s="44"/>
      <c r="Z102" s="39">
        <f>IF(G102=Precios!$S$4,Precios!$V$4,IF(G102=Precios!$S$5,Precios!$V$5,IF(G102=Precios!$S$6,Precios!$V$6,IF(G102=Precios!$S$7,Precios!$V$7,IF(G102=Precios!$S$8,Precios!$V$8,IF(G102=Precios!$S$9,Precios!$V$9,IF(G102=Precios!$S$10,Precios!$V$10,IF(G102=Precios!$S$11,Precios!$V$11,IF(G102=Precios!$S$12,Precios!$V$12,IF(G102=Precios!$S$120,Precios!$V$120,IF(G102=Precios!$S$14,Precios!$V$14,IF(G102=Precios!$S$15,Precios!$V$15,IF(G102=Precios!$S$16,Precios!$V$16,IF(G102=Precios!$S$17,Precios!$V$17,IF(G102=Precios!$S$18,Precios!$V$18,0)))))))))))))))*H102</f>
        <v>0</v>
      </c>
      <c r="AA102" s="47"/>
      <c r="AB102" s="330"/>
    </row>
    <row r="103" spans="1:28" x14ac:dyDescent="0.25">
      <c r="A103" s="291"/>
      <c r="B103" s="41"/>
      <c r="C103" s="42"/>
      <c r="D103" s="43"/>
      <c r="E103" s="43"/>
      <c r="F103" s="43"/>
      <c r="G103" s="49"/>
      <c r="H103" s="52"/>
      <c r="I103" s="217">
        <f>IF(G103=Precios!$S$4,Precios!$T$4,IF(G103=Precios!$S$5,Precios!$T$5,IF(G103=Precios!$S$6,Precios!$T$6,IF(G103=Precios!$S$7,Precios!$T$7,IF(G103=Precios!$S$8,Precios!$T$8,IF(G103=Precios!$S$9,Precios!$T$9,IF(G103=Precios!$S$10,Precios!$T$10,IF(G103=Precios!$S$11,Precios!$T$11,IF(G103=Precios!$S$12,Precios!$T$12,IF(G103=Precios!$S$120,Precios!$T$120,IF(G103=Precios!$S$14,Precios!$T$14,IF(G103=Precios!$S$15,Precios!$T$15,IF(G103=Precios!$S$16,Precios!$T$16,IF(G103=Precios!$S$17,Precios!$T$17,IF(G103=Precios!$S$18,Precios!$T$18,0)))))))))))))))</f>
        <v>0</v>
      </c>
      <c r="J103" s="52"/>
      <c r="K103" s="218">
        <f>+IF(J103=1,I103,IF(J103=2,I103*(1-Precios!$Y$3),0))</f>
        <v>0</v>
      </c>
      <c r="L103" s="218">
        <f t="shared" si="15"/>
        <v>0</v>
      </c>
      <c r="M103" s="50"/>
      <c r="N103" s="44"/>
      <c r="O103" s="44"/>
      <c r="P103" s="44"/>
      <c r="Q103" s="44"/>
      <c r="R103" s="44"/>
      <c r="S103" s="44"/>
      <c r="T103" s="44"/>
      <c r="U103" s="44"/>
      <c r="V103" s="93"/>
      <c r="W103" s="44"/>
      <c r="X103" s="44"/>
      <c r="Y103" s="44"/>
      <c r="Z103" s="39">
        <f>IF(G103=Precios!$S$4,Precios!$V$4,IF(G103=Precios!$S$5,Precios!$V$5,IF(G103=Precios!$S$6,Precios!$V$6,IF(G103=Precios!$S$7,Precios!$V$7,IF(G103=Precios!$S$8,Precios!$V$8,IF(G103=Precios!$S$9,Precios!$V$9,IF(G103=Precios!$S$10,Precios!$V$10,IF(G103=Precios!$S$11,Precios!$V$11,IF(G103=Precios!$S$12,Precios!$V$12,IF(G103=Precios!$S$120,Precios!$V$120,IF(G103=Precios!$S$14,Precios!$V$14,IF(G103=Precios!$S$15,Precios!$V$15,IF(G103=Precios!$S$16,Precios!$V$16,IF(G103=Precios!$S$17,Precios!$V$17,IF(G103=Precios!$S$18,Precios!$V$18,0)))))))))))))))*H103</f>
        <v>0</v>
      </c>
      <c r="AA103" s="47"/>
      <c r="AB103" s="330"/>
    </row>
    <row r="104" spans="1:28" ht="15.75" thickBot="1" x14ac:dyDescent="0.3">
      <c r="A104" s="293"/>
      <c r="B104" s="294"/>
      <c r="C104" s="304"/>
      <c r="D104" s="296"/>
      <c r="E104" s="296"/>
      <c r="F104" s="296"/>
      <c r="G104" s="297"/>
      <c r="H104" s="298"/>
      <c r="I104" s="217">
        <f>IF(G104=Precios!$S$4,Precios!$T$4,IF(G104=Precios!$S$5,Precios!$T$5,IF(G104=Precios!$S$6,Precios!$T$6,IF(G104=Precios!$S$7,Precios!$T$7,IF(G104=Precios!$S$8,Precios!$T$8,IF(G104=Precios!$S$9,Precios!$T$9,IF(G104=Precios!$S$10,Precios!$T$10,IF(G104=Precios!$S$11,Precios!$T$11,IF(G104=Precios!$S$12,Precios!$T$12,IF(G104=Precios!$S$120,Precios!$T$120,IF(G104=Precios!$S$14,Precios!$T$14,IF(G104=Precios!$S$15,Precios!$T$15,IF(G104=Precios!$S$16,Precios!$T$16,IF(G104=Precios!$S$17,Precios!$T$17,IF(G104=Precios!$S$18,Precios!$T$18,0)))))))))))))))</f>
        <v>0</v>
      </c>
      <c r="J104" s="298"/>
      <c r="K104" s="300">
        <f>+IF(J104=1,I104,IF(J104=2,I104*(1-Precios!$Y$3),0))</f>
        <v>0</v>
      </c>
      <c r="L104" s="300">
        <f t="shared" si="15"/>
        <v>0</v>
      </c>
      <c r="M104" s="331"/>
      <c r="N104" s="332"/>
      <c r="O104" s="332"/>
      <c r="P104" s="332"/>
      <c r="Q104" s="332"/>
      <c r="R104" s="332"/>
      <c r="S104" s="332"/>
      <c r="T104" s="332"/>
      <c r="U104" s="332"/>
      <c r="V104" s="333"/>
      <c r="W104" s="332"/>
      <c r="X104" s="332"/>
      <c r="Y104" s="332"/>
      <c r="Z104" s="340">
        <f>IF(G104=Precios!$S$4,Precios!$V$4,IF(G104=Precios!$S$5,Precios!$V$5,IF(G104=Precios!$S$6,Precios!$V$6,IF(G104=Precios!$S$7,Precios!$V$7,IF(G104=Precios!$S$8,Precios!$V$8,IF(G104=Precios!$S$9,Precios!$V$9,IF(G104=Precios!$S$10,Precios!$V$10,IF(G104=Precios!$S$11,Precios!$V$11,IF(G104=Precios!$S$12,Precios!$V$12,IF(G104=Precios!$S$120,Precios!$V$120,IF(G104=Precios!$S$14,Precios!$V$14,IF(G104=Precios!$S$15,Precios!$V$15,IF(G104=Precios!$S$16,Precios!$V$16,IF(G104=Precios!$S$17,Precios!$V$17,IF(G104=Precios!$S$18,Precios!$V$18,0)))))))))))))))*H104</f>
        <v>0</v>
      </c>
      <c r="AA104" s="334"/>
      <c r="AB104" s="335"/>
    </row>
    <row r="105" spans="1:28" x14ac:dyDescent="0.25">
      <c r="A105" s="337"/>
      <c r="B105" s="257"/>
      <c r="C105" s="276"/>
      <c r="D105" s="277"/>
      <c r="E105" s="277"/>
      <c r="F105" s="277"/>
      <c r="G105" s="279"/>
      <c r="H105" s="280"/>
      <c r="I105" s="289">
        <f>IF(G105=Precios!$S$4,Precios!$T$4,IF(G105=Precios!$S$5,Precios!$T$5,IF(G105=Precios!$S$6,Precios!$T$6,IF(G105=Precios!$S$7,Precios!$T$7,IF(G105=Precios!$S$8,Precios!$T$8,IF(G105=Precios!$S$9,Precios!$T$9,IF(G105=Precios!$S$10,Precios!$T$10,IF(G105=Precios!$S$11,Precios!$T$11,IF(G105=Precios!$S$12,Precios!$T$12,IF(G105=Precios!$S$120,Precios!$T$120,IF(G105=Precios!$S$14,Precios!$T$14,IF(G105=Precios!$S$15,Precios!$T$15,IF(G105=Precios!$S$16,Precios!$T$16,IF(G105=Precios!$S$17,Precios!$T$17,IF(G105=Precios!$S$18,Precios!$T$18,0)))))))))))))))</f>
        <v>0</v>
      </c>
      <c r="J105" s="279"/>
      <c r="K105" s="281">
        <f>+IF(J105=1,I105,IF(J105=2,I105*(1-Precios!$Y$3),0))</f>
        <v>0</v>
      </c>
      <c r="L105" s="281">
        <f t="shared" si="15"/>
        <v>0</v>
      </c>
      <c r="M105" s="308">
        <f>+SUM(L105:L109)</f>
        <v>0</v>
      </c>
      <c r="N105" s="309">
        <f>+M105+Q105+S105+T105</f>
        <v>0</v>
      </c>
      <c r="O105" s="310">
        <f>+IF(J105=1,N105*$O$89,0)</f>
        <v>0</v>
      </c>
      <c r="P105" s="311">
        <f>+N105*$P$89</f>
        <v>0</v>
      </c>
      <c r="Q105" s="40"/>
      <c r="R105" s="29">
        <f>+N105-SUM(O105:Q105)</f>
        <v>0</v>
      </c>
      <c r="S105" s="40"/>
      <c r="T105" s="40"/>
      <c r="U105" s="40"/>
      <c r="V105" s="312" t="e">
        <f>+(+O105+P105)/M105</f>
        <v>#DIV/0!</v>
      </c>
      <c r="W105" s="313">
        <f>+R105-SUM(S105:U105)</f>
        <v>0</v>
      </c>
      <c r="X105" s="314">
        <f>IF(J105=2,W105,0)</f>
        <v>0</v>
      </c>
      <c r="Y105" s="315">
        <f>IF(J105=1,W105,0)</f>
        <v>0</v>
      </c>
      <c r="Z105" s="327">
        <f>IF(G105=Precios!$S$4,Precios!$V$4,IF(G105=Precios!$S$5,Precios!$V$5,IF(G105=Precios!$S$6,Precios!$V$6,IF(G105=Precios!$S$7,Precios!$V$7,IF(G105=Precios!$S$8,Precios!$V$8,IF(G105=Precios!$S$9,Precios!$V$9,IF(G105=Precios!$S$10,Precios!$V$10,IF(G105=Precios!$S$11,Precios!$V$11,IF(G105=Precios!$S$12,Precios!$V$12,IF(G105=Precios!$S$120,Precios!$V$120,IF(G105=Precios!$S$14,Precios!$V$14,IF(G105=Precios!$S$15,Precios!$V$15,IF(G105=Precios!$S$16,Precios!$V$16,IF(G105=Precios!$S$17,Precios!$V$17,IF(G105=Precios!$S$18,Precios!$V$18,0)))))))))))))))*H105</f>
        <v>0</v>
      </c>
      <c r="AA105" s="316">
        <f>+W105-SUM(Z105:Z109)</f>
        <v>0</v>
      </c>
      <c r="AB105" s="338" t="e">
        <f>+AA105/M105</f>
        <v>#DIV/0!</v>
      </c>
    </row>
    <row r="106" spans="1:28" x14ac:dyDescent="0.25">
      <c r="A106" s="291"/>
      <c r="B106" s="41"/>
      <c r="C106" s="42"/>
      <c r="D106" s="43"/>
      <c r="E106" s="43"/>
      <c r="F106" s="43"/>
      <c r="G106" s="49"/>
      <c r="H106" s="52"/>
      <c r="I106" s="217">
        <f>IF(G106=Precios!$S$4,Precios!$T$4,IF(G106=Precios!$S$5,Precios!$T$5,IF(G106=Precios!$S$6,Precios!$T$6,IF(G106=Precios!$S$7,Precios!$T$7,IF(G106=Precios!$S$8,Precios!$T$8,IF(G106=Precios!$S$9,Precios!$T$9,IF(G106=Precios!$S$10,Precios!$T$10,IF(G106=Precios!$S$11,Precios!$T$11,IF(G106=Precios!$S$12,Precios!$T$12,IF(G106=Precios!$S$120,Precios!$T$120,IF(G106=Precios!$S$14,Precios!$T$14,IF(G106=Precios!$S$15,Precios!$T$15,IF(G106=Precios!$S$16,Precios!$T$16,IF(G106=Precios!$S$17,Precios!$T$17,IF(G106=Precios!$S$18,Precios!$T$18,0)))))))))))))))</f>
        <v>0</v>
      </c>
      <c r="J106" s="52"/>
      <c r="K106" s="218">
        <f>+IF(J106=1,I106,IF(J106=2,I106*(1-Precios!$Y$3),0))</f>
        <v>0</v>
      </c>
      <c r="L106" s="218">
        <f t="shared" ref="L106:L107" si="19">H106*K106</f>
        <v>0</v>
      </c>
      <c r="M106" s="50"/>
      <c r="N106" s="44"/>
      <c r="O106" s="44"/>
      <c r="P106" s="44"/>
      <c r="Q106" s="44"/>
      <c r="R106" s="44"/>
      <c r="S106" s="44"/>
      <c r="T106" s="44"/>
      <c r="U106" s="44"/>
      <c r="V106" s="93"/>
      <c r="W106" s="44"/>
      <c r="X106" s="44"/>
      <c r="Y106" s="44"/>
      <c r="Z106" s="39">
        <f>IF(G106=Precios!$S$4,Precios!$V$4,IF(G106=Precios!$S$5,Precios!$V$5,IF(G106=Precios!$S$6,Precios!$V$6,IF(G106=Precios!$S$7,Precios!$V$7,IF(G106=Precios!$S$8,Precios!$V$8,IF(G106=Precios!$S$9,Precios!$V$9,IF(G106=Precios!$S$10,Precios!$V$10,IF(G106=Precios!$S$11,Precios!$V$11,IF(G106=Precios!$S$12,Precios!$V$12,IF(G106=Precios!$S$120,Precios!$V$120,IF(G106=Precios!$S$14,Precios!$V$14,IF(G106=Precios!$S$15,Precios!$V$15,IF(G106=Precios!$S$16,Precios!$V$16,IF(G106=Precios!$S$17,Precios!$V$17,IF(G106=Precios!$S$18,Precios!$V$18,0)))))))))))))))*H106</f>
        <v>0</v>
      </c>
      <c r="AA106" s="47"/>
      <c r="AB106" s="330"/>
    </row>
    <row r="107" spans="1:28" x14ac:dyDescent="0.25">
      <c r="A107" s="291"/>
      <c r="B107" s="41"/>
      <c r="C107" s="42"/>
      <c r="D107" s="43"/>
      <c r="E107" s="43"/>
      <c r="F107" s="43"/>
      <c r="G107" s="49"/>
      <c r="H107" s="52"/>
      <c r="I107" s="217">
        <f>IF(G107=Precios!$S$4,Precios!$T$4,IF(G107=Precios!$S$5,Precios!$T$5,IF(G107=Precios!$S$6,Precios!$T$6,IF(G107=Precios!$S$7,Precios!$T$7,IF(G107=Precios!$S$8,Precios!$T$8,IF(G107=Precios!$S$9,Precios!$T$9,IF(G107=Precios!$S$10,Precios!$T$10,IF(G107=Precios!$S$11,Precios!$T$11,IF(G107=Precios!$S$12,Precios!$T$12,IF(G107=Precios!$S$120,Precios!$T$120,IF(G107=Precios!$S$14,Precios!$T$14,IF(G107=Precios!$S$15,Precios!$T$15,IF(G107=Precios!$S$16,Precios!$T$16,IF(G107=Precios!$S$17,Precios!$T$17,IF(G107=Precios!$S$18,Precios!$T$18,0)))))))))))))))</f>
        <v>0</v>
      </c>
      <c r="J107" s="52"/>
      <c r="K107" s="218">
        <f>+IF(J107=1,I107,IF(J107=2,I107*(1-Precios!$Y$3),0))</f>
        <v>0</v>
      </c>
      <c r="L107" s="218">
        <f t="shared" si="19"/>
        <v>0</v>
      </c>
      <c r="M107" s="50"/>
      <c r="N107" s="44"/>
      <c r="O107" s="44"/>
      <c r="P107" s="44"/>
      <c r="Q107" s="44"/>
      <c r="R107" s="44"/>
      <c r="S107" s="44"/>
      <c r="T107" s="44"/>
      <c r="U107" s="44"/>
      <c r="V107" s="93"/>
      <c r="W107" s="44"/>
      <c r="X107" s="44"/>
      <c r="Y107" s="44"/>
      <c r="Z107" s="39">
        <f>IF(G107=Precios!$S$4,Precios!$V$4,IF(G107=Precios!$S$5,Precios!$V$5,IF(G107=Precios!$S$6,Precios!$V$6,IF(G107=Precios!$S$7,Precios!$V$7,IF(G107=Precios!$S$8,Precios!$V$8,IF(G107=Precios!$S$9,Precios!$V$9,IF(G107=Precios!$S$10,Precios!$V$10,IF(G107=Precios!$S$11,Precios!$V$11,IF(G107=Precios!$S$12,Precios!$V$12,IF(G107=Precios!$S$120,Precios!$V$120,IF(G107=Precios!$S$14,Precios!$V$14,IF(G107=Precios!$S$15,Precios!$V$15,IF(G107=Precios!$S$16,Precios!$V$16,IF(G107=Precios!$S$17,Precios!$V$17,IF(G107=Precios!$S$18,Precios!$V$18,0)))))))))))))))*H107</f>
        <v>0</v>
      </c>
      <c r="AA107" s="47"/>
      <c r="AB107" s="330"/>
    </row>
    <row r="108" spans="1:28" x14ac:dyDescent="0.25">
      <c r="A108" s="291"/>
      <c r="B108" s="41"/>
      <c r="C108" s="42"/>
      <c r="D108" s="43"/>
      <c r="E108" s="43"/>
      <c r="F108" s="43"/>
      <c r="G108" s="49"/>
      <c r="H108" s="52"/>
      <c r="I108" s="217">
        <f>IF(G108=Precios!$S$4,Precios!$T$4,IF(G108=Precios!$S$5,Precios!$T$5,IF(G108=Precios!$S$6,Precios!$T$6,IF(G108=Precios!$S$7,Precios!$T$7,IF(G108=Precios!$S$8,Precios!$T$8,IF(G108=Precios!$S$9,Precios!$T$9,IF(G108=Precios!$S$10,Precios!$T$10,IF(G108=Precios!$S$11,Precios!$T$11,IF(G108=Precios!$S$12,Precios!$T$12,IF(G108=Precios!$S$120,Precios!$T$120,IF(G108=Precios!$S$14,Precios!$T$14,IF(G108=Precios!$S$15,Precios!$T$15,IF(G108=Precios!$S$16,Precios!$T$16,IF(G108=Precios!$S$17,Precios!$T$17,IF(G108=Precios!$S$18,Precios!$T$18,0)))))))))))))))</f>
        <v>0</v>
      </c>
      <c r="J108" s="52"/>
      <c r="K108" s="218">
        <f>+IF(J108=1,I108,IF(J108=2,I108*(1-Precios!$Y$3),0))</f>
        <v>0</v>
      </c>
      <c r="L108" s="218">
        <f t="shared" si="15"/>
        <v>0</v>
      </c>
      <c r="M108" s="50"/>
      <c r="N108" s="44"/>
      <c r="O108" s="44"/>
      <c r="P108" s="44"/>
      <c r="Q108" s="44"/>
      <c r="R108" s="44"/>
      <c r="S108" s="44"/>
      <c r="T108" s="44"/>
      <c r="U108" s="44"/>
      <c r="V108" s="93"/>
      <c r="W108" s="44"/>
      <c r="X108" s="44"/>
      <c r="Y108" s="44"/>
      <c r="Z108" s="39">
        <f>IF(G108=Precios!$S$4,Precios!$V$4,IF(G108=Precios!$S$5,Precios!$V$5,IF(G108=Precios!$S$6,Precios!$V$6,IF(G108=Precios!$S$7,Precios!$V$7,IF(G108=Precios!$S$8,Precios!$V$8,IF(G108=Precios!$S$9,Precios!$V$9,IF(G108=Precios!$S$10,Precios!$V$10,IF(G108=Precios!$S$11,Precios!$V$11,IF(G108=Precios!$S$12,Precios!$V$12,IF(G108=Precios!$S$120,Precios!$V$120,IF(G108=Precios!$S$14,Precios!$V$14,IF(G108=Precios!$S$15,Precios!$V$15,IF(G108=Precios!$S$16,Precios!$V$16,IF(G108=Precios!$S$17,Precios!$V$17,IF(G108=Precios!$S$18,Precios!$V$18,0)))))))))))))))*H108</f>
        <v>0</v>
      </c>
      <c r="AA108" s="47"/>
      <c r="AB108" s="330"/>
    </row>
    <row r="109" spans="1:28" ht="15.75" thickBot="1" x14ac:dyDescent="0.3">
      <c r="A109" s="291"/>
      <c r="B109" s="41"/>
      <c r="C109" s="42"/>
      <c r="D109" s="43"/>
      <c r="E109" s="43"/>
      <c r="F109" s="43"/>
      <c r="G109" s="301"/>
      <c r="H109" s="302"/>
      <c r="I109" s="217">
        <f>IF(G109=Precios!$S$4,Precios!$T$4,IF(G109=Precios!$S$5,Precios!$T$5,IF(G109=Precios!$S$6,Precios!$T$6,IF(G109=Precios!$S$7,Precios!$T$7,IF(G109=Precios!$S$8,Precios!$T$8,IF(G109=Precios!$S$9,Precios!$T$9,IF(G109=Precios!$S$10,Precios!$T$10,IF(G109=Precios!$S$11,Precios!$T$11,IF(G109=Precios!$S$12,Precios!$T$12,IF(G109=Precios!$S$120,Precios!$T$120,IF(G109=Precios!$S$14,Precios!$T$14,IF(G109=Precios!$S$15,Precios!$T$15,IF(G109=Precios!$S$16,Precios!$T$16,IF(G109=Precios!$S$17,Precios!$T$17,IF(G109=Precios!$S$18,Precios!$T$18,0)))))))))))))))</f>
        <v>0</v>
      </c>
      <c r="J109" s="302"/>
      <c r="K109" s="303">
        <f>+IF(J109=1,I109,IF(J109=2,I109*(1-Precios!$Y$3),0))</f>
        <v>0</v>
      </c>
      <c r="L109" s="303">
        <f t="shared" si="15"/>
        <v>0</v>
      </c>
      <c r="M109" s="50"/>
      <c r="N109" s="44"/>
      <c r="O109" s="44"/>
      <c r="P109" s="44"/>
      <c r="Q109" s="44"/>
      <c r="R109" s="44"/>
      <c r="S109" s="44"/>
      <c r="T109" s="44"/>
      <c r="U109" s="44"/>
      <c r="V109" s="93"/>
      <c r="W109" s="44"/>
      <c r="X109" s="44"/>
      <c r="Y109" s="44"/>
      <c r="Z109" s="340">
        <f>IF(G109=Precios!$S$4,Precios!$V$4,IF(G109=Precios!$S$5,Precios!$V$5,IF(G109=Precios!$S$6,Precios!$V$6,IF(G109=Precios!$S$7,Precios!$V$7,IF(G109=Precios!$S$8,Precios!$V$8,IF(G109=Precios!$S$9,Precios!$V$9,IF(G109=Precios!$S$10,Precios!$V$10,IF(G109=Precios!$S$11,Precios!$V$11,IF(G109=Precios!$S$12,Precios!$V$12,IF(G109=Precios!$S$120,Precios!$V$120,IF(G109=Precios!$S$14,Precios!$V$14,IF(G109=Precios!$S$15,Precios!$V$15,IF(G109=Precios!$S$16,Precios!$V$16,IF(G109=Precios!$S$17,Precios!$V$17,IF(G109=Precios!$S$18,Precios!$V$18,0)))))))))))))))*H109</f>
        <v>0</v>
      </c>
      <c r="AA109" s="47"/>
      <c r="AB109" s="330"/>
    </row>
    <row r="110" spans="1:28" x14ac:dyDescent="0.25">
      <c r="A110" s="282"/>
      <c r="B110" s="283"/>
      <c r="C110" s="284"/>
      <c r="D110" s="285"/>
      <c r="E110" s="285"/>
      <c r="F110" s="285"/>
      <c r="G110" s="287"/>
      <c r="H110" s="288"/>
      <c r="I110" s="289">
        <f>IF(G110=Precios!$S$4,Precios!$T$4,IF(G110=Precios!$S$5,Precios!$T$5,IF(G110=Precios!$S$6,Precios!$T$6,IF(G110=Precios!$S$7,Precios!$T$7,IF(G110=Precios!$S$8,Precios!$T$8,IF(G110=Precios!$S$9,Precios!$T$9,IF(G110=Precios!$S$10,Precios!$T$10,IF(G110=Precios!$S$11,Precios!$T$11,IF(G110=Precios!$S$12,Precios!$T$12,IF(G110=Precios!$S$120,Precios!$T$120,IF(G110=Precios!$S$14,Precios!$T$14,IF(G110=Precios!$S$15,Precios!$T$15,IF(G110=Precios!$S$16,Precios!$T$16,IF(G110=Precios!$S$17,Precios!$T$17,IF(G110=Precios!$S$18,Precios!$T$18,0)))))))))))))))</f>
        <v>0</v>
      </c>
      <c r="J110" s="287"/>
      <c r="K110" s="290">
        <f>+IF(J110=1,I110,IF(J110=2,I110*(1-Precios!$Y$3),0))</f>
        <v>0</v>
      </c>
      <c r="L110" s="290">
        <f t="shared" ref="L110:L174" si="20">H110*K110</f>
        <v>0</v>
      </c>
      <c r="M110" s="317">
        <f>+SUM(L110:L114)</f>
        <v>0</v>
      </c>
      <c r="N110" s="318">
        <f>+M110+Q110+S110+T110</f>
        <v>0</v>
      </c>
      <c r="O110" s="319">
        <f>+IF(J110=1,N110*$O$89,0)</f>
        <v>0</v>
      </c>
      <c r="P110" s="320">
        <f>+N110*$P$89</f>
        <v>0</v>
      </c>
      <c r="Q110" s="321"/>
      <c r="R110" s="322">
        <f>+N110-SUM(O110:Q110)</f>
        <v>0</v>
      </c>
      <c r="S110" s="321"/>
      <c r="T110" s="321"/>
      <c r="U110" s="321"/>
      <c r="V110" s="323" t="e">
        <f>+(+O110+P110)/M110</f>
        <v>#DIV/0!</v>
      </c>
      <c r="W110" s="324">
        <f>+R110-SUM(S110:U110)</f>
        <v>0</v>
      </c>
      <c r="X110" s="325">
        <f>IF(J110=2,W110,0)</f>
        <v>0</v>
      </c>
      <c r="Y110" s="326">
        <f>IF(J110=1,W110,0)</f>
        <v>0</v>
      </c>
      <c r="Z110" s="327">
        <f>IF(G110=Precios!$S$4,Precios!$V$4,IF(G110=Precios!$S$5,Precios!$V$5,IF(G110=Precios!$S$6,Precios!$V$6,IF(G110=Precios!$S$7,Precios!$V$7,IF(G110=Precios!$S$8,Precios!$V$8,IF(G110=Precios!$S$9,Precios!$V$9,IF(G110=Precios!$S$10,Precios!$V$10,IF(G110=Precios!$S$11,Precios!$V$11,IF(G110=Precios!$S$12,Precios!$V$12,IF(G110=Precios!$S$120,Precios!$V$120,IF(G110=Precios!$S$14,Precios!$V$14,IF(G110=Precios!$S$15,Precios!$V$15,IF(G110=Precios!$S$16,Precios!$V$16,IF(G110=Precios!$S$17,Precios!$V$17,IF(G110=Precios!$S$18,Precios!$V$18,0)))))))))))))))*H110</f>
        <v>0</v>
      </c>
      <c r="AA110" s="328">
        <f>+W110-SUM(Z110:Z114)</f>
        <v>0</v>
      </c>
      <c r="AB110" s="329" t="e">
        <f>+AA110/M110</f>
        <v>#DIV/0!</v>
      </c>
    </row>
    <row r="111" spans="1:28" x14ac:dyDescent="0.25">
      <c r="A111" s="291"/>
      <c r="B111" s="41"/>
      <c r="C111" s="42"/>
      <c r="D111" s="43"/>
      <c r="E111" s="43"/>
      <c r="F111" s="43"/>
      <c r="G111" s="49"/>
      <c r="H111" s="52"/>
      <c r="I111" s="217">
        <f>IF(G111=Precios!$S$4,Precios!$T$4,IF(G111=Precios!$S$5,Precios!$T$5,IF(G111=Precios!$S$6,Precios!$T$6,IF(G111=Precios!$S$7,Precios!$T$7,IF(G111=Precios!$S$8,Precios!$T$8,IF(G111=Precios!$S$9,Precios!$T$9,IF(G111=Precios!$S$10,Precios!$T$10,IF(G111=Precios!$S$11,Precios!$T$11,IF(G111=Precios!$S$12,Precios!$T$12,IF(G111=Precios!$S$120,Precios!$T$120,IF(G111=Precios!$S$14,Precios!$T$14,IF(G111=Precios!$S$15,Precios!$T$15,IF(G111=Precios!$S$16,Precios!$T$16,IF(G111=Precios!$S$17,Precios!$T$17,IF(G111=Precios!$S$18,Precios!$T$18,0)))))))))))))))</f>
        <v>0</v>
      </c>
      <c r="J111" s="52"/>
      <c r="K111" s="218">
        <f>+IF(J111=1,I111,IF(J111=2,I111*(1-Precios!$Y$3),0))</f>
        <v>0</v>
      </c>
      <c r="L111" s="218">
        <f t="shared" si="20"/>
        <v>0</v>
      </c>
      <c r="M111" s="50"/>
      <c r="N111" s="44"/>
      <c r="O111" s="44"/>
      <c r="P111" s="44"/>
      <c r="Q111" s="44"/>
      <c r="R111" s="44"/>
      <c r="S111" s="44"/>
      <c r="T111" s="44"/>
      <c r="U111" s="44"/>
      <c r="V111" s="93"/>
      <c r="W111" s="44"/>
      <c r="X111" s="44"/>
      <c r="Y111" s="44"/>
      <c r="Z111" s="39">
        <f>IF(G111=Precios!$S$4,Precios!$V$4,IF(G111=Precios!$S$5,Precios!$V$5,IF(G111=Precios!$S$6,Precios!$V$6,IF(G111=Precios!$S$7,Precios!$V$7,IF(G111=Precios!$S$8,Precios!$V$8,IF(G111=Precios!$S$9,Precios!$V$9,IF(G111=Precios!$S$10,Precios!$V$10,IF(G111=Precios!$S$11,Precios!$V$11,IF(G111=Precios!$S$12,Precios!$V$12,IF(G111=Precios!$S$120,Precios!$V$120,IF(G111=Precios!$S$14,Precios!$V$14,IF(G111=Precios!$S$15,Precios!$V$15,IF(G111=Precios!$S$16,Precios!$V$16,IF(G111=Precios!$S$17,Precios!$V$17,IF(G111=Precios!$S$18,Precios!$V$18,0)))))))))))))))*H111</f>
        <v>0</v>
      </c>
      <c r="AA111" s="47"/>
      <c r="AB111" s="330"/>
    </row>
    <row r="112" spans="1:28" x14ac:dyDescent="0.25">
      <c r="A112" s="291"/>
      <c r="B112" s="41"/>
      <c r="C112" s="42"/>
      <c r="D112" s="43"/>
      <c r="E112" s="43"/>
      <c r="F112" s="43"/>
      <c r="G112" s="49"/>
      <c r="H112" s="52"/>
      <c r="I112" s="217">
        <f>IF(G112=Precios!$S$4,Precios!$T$4,IF(G112=Precios!$S$5,Precios!$T$5,IF(G112=Precios!$S$6,Precios!$T$6,IF(G112=Precios!$S$7,Precios!$T$7,IF(G112=Precios!$S$8,Precios!$T$8,IF(G112=Precios!$S$9,Precios!$T$9,IF(G112=Precios!$S$10,Precios!$T$10,IF(G112=Precios!$S$11,Precios!$T$11,IF(G112=Precios!$S$12,Precios!$T$12,IF(G112=Precios!$S$120,Precios!$T$120,IF(G112=Precios!$S$14,Precios!$T$14,IF(G112=Precios!$S$15,Precios!$T$15,IF(G112=Precios!$S$16,Precios!$T$16,IF(G112=Precios!$S$17,Precios!$T$17,IF(G112=Precios!$S$18,Precios!$T$18,0)))))))))))))))</f>
        <v>0</v>
      </c>
      <c r="J112" s="52"/>
      <c r="K112" s="218">
        <f>+IF(J112=1,I112,IF(J112=2,I112*(1-Precios!$Y$3),0))</f>
        <v>0</v>
      </c>
      <c r="L112" s="218">
        <f t="shared" si="20"/>
        <v>0</v>
      </c>
      <c r="M112" s="50"/>
      <c r="N112" s="44"/>
      <c r="O112" s="44"/>
      <c r="P112" s="44"/>
      <c r="Q112" s="44"/>
      <c r="R112" s="44"/>
      <c r="S112" s="44"/>
      <c r="T112" s="44"/>
      <c r="U112" s="44"/>
      <c r="V112" s="93"/>
      <c r="W112" s="44"/>
      <c r="X112" s="44"/>
      <c r="Y112" s="44"/>
      <c r="Z112" s="39">
        <f>IF(G112=Precios!$S$4,Precios!$V$4,IF(G112=Precios!$S$5,Precios!$V$5,IF(G112=Precios!$S$6,Precios!$V$6,IF(G112=Precios!$S$7,Precios!$V$7,IF(G112=Precios!$S$8,Precios!$V$8,IF(G112=Precios!$S$9,Precios!$V$9,IF(G112=Precios!$S$10,Precios!$V$10,IF(G112=Precios!$S$11,Precios!$V$11,IF(G112=Precios!$S$12,Precios!$V$12,IF(G112=Precios!$S$120,Precios!$V$120,IF(G112=Precios!$S$14,Precios!$V$14,IF(G112=Precios!$S$15,Precios!$V$15,IF(G112=Precios!$S$16,Precios!$V$16,IF(G112=Precios!$S$17,Precios!$V$17,IF(G112=Precios!$S$18,Precios!$V$18,0)))))))))))))))*H112</f>
        <v>0</v>
      </c>
      <c r="AA112" s="47"/>
      <c r="AB112" s="330"/>
    </row>
    <row r="113" spans="1:28" x14ac:dyDescent="0.25">
      <c r="A113" s="291"/>
      <c r="B113" s="41"/>
      <c r="C113" s="42"/>
      <c r="D113" s="43"/>
      <c r="E113" s="43"/>
      <c r="F113" s="43"/>
      <c r="G113" s="49"/>
      <c r="H113" s="52"/>
      <c r="I113" s="217">
        <f>IF(G113=Precios!$S$4,Precios!$T$4,IF(G113=Precios!$S$5,Precios!$T$5,IF(G113=Precios!$S$6,Precios!$T$6,IF(G113=Precios!$S$7,Precios!$T$7,IF(G113=Precios!$S$8,Precios!$T$8,IF(G113=Precios!$S$9,Precios!$T$9,IF(G113=Precios!$S$10,Precios!$T$10,IF(G113=Precios!$S$11,Precios!$T$11,IF(G113=Precios!$S$12,Precios!$T$12,IF(G113=Precios!$S$120,Precios!$T$120,IF(G113=Precios!$S$14,Precios!$T$14,IF(G113=Precios!$S$15,Precios!$T$15,IF(G113=Precios!$S$16,Precios!$T$16,IF(G113=Precios!$S$17,Precios!$T$17,IF(G113=Precios!$S$18,Precios!$T$18,0)))))))))))))))</f>
        <v>0</v>
      </c>
      <c r="J113" s="52"/>
      <c r="K113" s="218">
        <f>+IF(J113=1,I113,IF(J113=2,I113*(1-Precios!$Y$3),0))</f>
        <v>0</v>
      </c>
      <c r="L113" s="218">
        <f t="shared" si="20"/>
        <v>0</v>
      </c>
      <c r="M113" s="50"/>
      <c r="N113" s="44"/>
      <c r="O113" s="44"/>
      <c r="P113" s="44"/>
      <c r="Q113" s="44"/>
      <c r="R113" s="44"/>
      <c r="S113" s="44"/>
      <c r="T113" s="44"/>
      <c r="U113" s="44"/>
      <c r="V113" s="93"/>
      <c r="W113" s="44"/>
      <c r="X113" s="44"/>
      <c r="Y113" s="44"/>
      <c r="Z113" s="39">
        <f>IF(G113=Precios!$S$4,Precios!$V$4,IF(G113=Precios!$S$5,Precios!$V$5,IF(G113=Precios!$S$6,Precios!$V$6,IF(G113=Precios!$S$7,Precios!$V$7,IF(G113=Precios!$S$8,Precios!$V$8,IF(G113=Precios!$S$9,Precios!$V$9,IF(G113=Precios!$S$10,Precios!$V$10,IF(G113=Precios!$S$11,Precios!$V$11,IF(G113=Precios!$S$12,Precios!$V$12,IF(G113=Precios!$S$120,Precios!$V$120,IF(G113=Precios!$S$14,Precios!$V$14,IF(G113=Precios!$S$15,Precios!$V$15,IF(G113=Precios!$S$16,Precios!$V$16,IF(G113=Precios!$S$17,Precios!$V$17,IF(G113=Precios!$S$18,Precios!$V$18,0)))))))))))))))*H113</f>
        <v>0</v>
      </c>
      <c r="AA113" s="47"/>
      <c r="AB113" s="330"/>
    </row>
    <row r="114" spans="1:28" ht="15.75" thickBot="1" x14ac:dyDescent="0.3">
      <c r="A114" s="293"/>
      <c r="B114" s="294"/>
      <c r="C114" s="304"/>
      <c r="D114" s="296"/>
      <c r="E114" s="296"/>
      <c r="F114" s="296"/>
      <c r="G114" s="297"/>
      <c r="H114" s="298"/>
      <c r="I114" s="217">
        <f>IF(G114=Precios!$S$4,Precios!$T$4,IF(G114=Precios!$S$5,Precios!$T$5,IF(G114=Precios!$S$6,Precios!$T$6,IF(G114=Precios!$S$7,Precios!$T$7,IF(G114=Precios!$S$8,Precios!$T$8,IF(G114=Precios!$S$9,Precios!$T$9,IF(G114=Precios!$S$10,Precios!$T$10,IF(G114=Precios!$S$11,Precios!$T$11,IF(G114=Precios!$S$12,Precios!$T$12,IF(G114=Precios!$S$120,Precios!$T$120,IF(G114=Precios!$S$14,Precios!$T$14,IF(G114=Precios!$S$15,Precios!$T$15,IF(G114=Precios!$S$16,Precios!$T$16,IF(G114=Precios!$S$17,Precios!$T$17,IF(G114=Precios!$S$18,Precios!$T$18,0)))))))))))))))</f>
        <v>0</v>
      </c>
      <c r="J114" s="298"/>
      <c r="K114" s="300">
        <f>+IF(J114=1,I114,IF(J114=2,I114*(1-Precios!$Y$3),0))</f>
        <v>0</v>
      </c>
      <c r="L114" s="300">
        <f t="shared" si="20"/>
        <v>0</v>
      </c>
      <c r="M114" s="331"/>
      <c r="N114" s="332"/>
      <c r="O114" s="332"/>
      <c r="P114" s="332"/>
      <c r="Q114" s="332"/>
      <c r="R114" s="332"/>
      <c r="S114" s="332"/>
      <c r="T114" s="332"/>
      <c r="U114" s="332"/>
      <c r="V114" s="333"/>
      <c r="W114" s="332"/>
      <c r="X114" s="332"/>
      <c r="Y114" s="332"/>
      <c r="Z114" s="340">
        <f>IF(G114=Precios!$S$4,Precios!$V$4,IF(G114=Precios!$S$5,Precios!$V$5,IF(G114=Precios!$S$6,Precios!$V$6,IF(G114=Precios!$S$7,Precios!$V$7,IF(G114=Precios!$S$8,Precios!$V$8,IF(G114=Precios!$S$9,Precios!$V$9,IF(G114=Precios!$S$10,Precios!$V$10,IF(G114=Precios!$S$11,Precios!$V$11,IF(G114=Precios!$S$12,Precios!$V$12,IF(G114=Precios!$S$120,Precios!$V$120,IF(G114=Precios!$S$14,Precios!$V$14,IF(G114=Precios!$S$15,Precios!$V$15,IF(G114=Precios!$S$16,Precios!$V$16,IF(G114=Precios!$S$17,Precios!$V$17,IF(G114=Precios!$S$18,Precios!$V$18,0)))))))))))))))*H114</f>
        <v>0</v>
      </c>
      <c r="AA114" s="334"/>
      <c r="AB114" s="335"/>
    </row>
    <row r="115" spans="1:28" x14ac:dyDescent="0.25">
      <c r="A115" s="282"/>
      <c r="B115" s="283"/>
      <c r="C115" s="284"/>
      <c r="D115" s="285"/>
      <c r="E115" s="285"/>
      <c r="F115" s="285"/>
      <c r="G115" s="287"/>
      <c r="H115" s="288"/>
      <c r="I115" s="289">
        <f>IF(G115=Precios!$S$4,Precios!$T$4,IF(G115=Precios!$S$5,Precios!$T$5,IF(G115=Precios!$S$6,Precios!$T$6,IF(G115=Precios!$S$7,Precios!$T$7,IF(G115=Precios!$S$8,Precios!$T$8,IF(G115=Precios!$S$9,Precios!$T$9,IF(G115=Precios!$S$10,Precios!$T$10,IF(G115=Precios!$S$11,Precios!$T$11,IF(G115=Precios!$S$12,Precios!$T$12,IF(G115=Precios!$S$120,Precios!$T$120,IF(G115=Precios!$S$14,Precios!$T$14,IF(G115=Precios!$S$15,Precios!$T$15,IF(G115=Precios!$S$16,Precios!$T$16,IF(G115=Precios!$S$17,Precios!$T$17,IF(G115=Precios!$S$18,Precios!$T$18,0)))))))))))))))</f>
        <v>0</v>
      </c>
      <c r="J115" s="287"/>
      <c r="K115" s="290">
        <f>+IF(J115=1,I115,IF(J115=2,I115*(1-Precios!$Y$3),0))</f>
        <v>0</v>
      </c>
      <c r="L115" s="290">
        <f t="shared" ref="L115:L119" si="21">H115*K115</f>
        <v>0</v>
      </c>
      <c r="M115" s="317">
        <f>+SUM(L115:L119)</f>
        <v>0</v>
      </c>
      <c r="N115" s="318">
        <f>+M115+Q115+S115+T115</f>
        <v>0</v>
      </c>
      <c r="O115" s="319">
        <f>+IF(J115=1,N115*$O$89,0)</f>
        <v>0</v>
      </c>
      <c r="P115" s="320">
        <f>+N115*$P$89</f>
        <v>0</v>
      </c>
      <c r="Q115" s="321"/>
      <c r="R115" s="322">
        <f>+N115-SUM(O115:Q115)</f>
        <v>0</v>
      </c>
      <c r="S115" s="321"/>
      <c r="T115" s="321"/>
      <c r="U115" s="321"/>
      <c r="V115" s="323" t="e">
        <f>+(+O115+P115)/M115</f>
        <v>#DIV/0!</v>
      </c>
      <c r="W115" s="324">
        <f>+R115-SUM(S115:U115)</f>
        <v>0</v>
      </c>
      <c r="X115" s="325">
        <f>IF(J115=2,W115,0)</f>
        <v>0</v>
      </c>
      <c r="Y115" s="326">
        <f>IF(J115=1,W115,0)</f>
        <v>0</v>
      </c>
      <c r="Z115" s="327">
        <f>IF(G115=Precios!$S$4,Precios!$V$4,IF(G115=Precios!$S$5,Precios!$V$5,IF(G115=Precios!$S$6,Precios!$V$6,IF(G115=Precios!$S$7,Precios!$V$7,IF(G115=Precios!$S$8,Precios!$V$8,IF(G115=Precios!$S$9,Precios!$V$9,IF(G115=Precios!$S$10,Precios!$V$10,IF(G115=Precios!$S$11,Precios!$V$11,IF(G115=Precios!$S$12,Precios!$V$12,IF(G115=Precios!$S$120,Precios!$V$120,IF(G115=Precios!$S$14,Precios!$V$14,IF(G115=Precios!$S$15,Precios!$V$15,IF(G115=Precios!$S$16,Precios!$V$16,IF(G115=Precios!$S$17,Precios!$V$17,IF(G115=Precios!$S$18,Precios!$V$18,0)))))))))))))))*H115</f>
        <v>0</v>
      </c>
      <c r="AA115" s="328">
        <f>+W115-SUM(Z115:Z119)</f>
        <v>0</v>
      </c>
      <c r="AB115" s="329" t="e">
        <f>+AA115/M115</f>
        <v>#DIV/0!</v>
      </c>
    </row>
    <row r="116" spans="1:28" x14ac:dyDescent="0.25">
      <c r="A116" s="291"/>
      <c r="B116" s="41"/>
      <c r="C116" s="42"/>
      <c r="D116" s="43"/>
      <c r="E116" s="43"/>
      <c r="F116" s="43"/>
      <c r="G116" s="49"/>
      <c r="H116" s="52"/>
      <c r="I116" s="217">
        <f>IF(G116=Precios!$S$4,Precios!$T$4,IF(G116=Precios!$S$5,Precios!$T$5,IF(G116=Precios!$S$6,Precios!$T$6,IF(G116=Precios!$S$7,Precios!$T$7,IF(G116=Precios!$S$8,Precios!$T$8,IF(G116=Precios!$S$9,Precios!$T$9,IF(G116=Precios!$S$10,Precios!$T$10,IF(G116=Precios!$S$11,Precios!$T$11,IF(G116=Precios!$S$12,Precios!$T$12,IF(G116=Precios!$S$120,Precios!$T$120,IF(G116=Precios!$S$14,Precios!$T$14,IF(G116=Precios!$S$15,Precios!$T$15,IF(G116=Precios!$S$16,Precios!$T$16,IF(G116=Precios!$S$17,Precios!$T$17,IF(G116=Precios!$S$18,Precios!$T$18,0)))))))))))))))</f>
        <v>0</v>
      </c>
      <c r="J116" s="52"/>
      <c r="K116" s="218">
        <f>+IF(J116=1,I116,IF(J116=2,I116*(1-Precios!$Y$3),0))</f>
        <v>0</v>
      </c>
      <c r="L116" s="218">
        <f t="shared" si="21"/>
        <v>0</v>
      </c>
      <c r="M116" s="50"/>
      <c r="N116" s="44"/>
      <c r="O116" s="44"/>
      <c r="P116" s="44"/>
      <c r="Q116" s="44"/>
      <c r="R116" s="44"/>
      <c r="S116" s="44"/>
      <c r="T116" s="44"/>
      <c r="U116" s="44"/>
      <c r="V116" s="93"/>
      <c r="W116" s="44"/>
      <c r="X116" s="44"/>
      <c r="Y116" s="44"/>
      <c r="Z116" s="39">
        <f>IF(G116=Precios!$S$4,Precios!$V$4,IF(G116=Precios!$S$5,Precios!$V$5,IF(G116=Precios!$S$6,Precios!$V$6,IF(G116=Precios!$S$7,Precios!$V$7,IF(G116=Precios!$S$8,Precios!$V$8,IF(G116=Precios!$S$9,Precios!$V$9,IF(G116=Precios!$S$10,Precios!$V$10,IF(G116=Precios!$S$11,Precios!$V$11,IF(G116=Precios!$S$12,Precios!$V$12,IF(G116=Precios!$S$120,Precios!$V$120,IF(G116=Precios!$S$14,Precios!$V$14,IF(G116=Precios!$S$15,Precios!$V$15,IF(G116=Precios!$S$16,Precios!$V$16,IF(G116=Precios!$S$17,Precios!$V$17,IF(G116=Precios!$S$18,Precios!$V$18,0)))))))))))))))*H116</f>
        <v>0</v>
      </c>
      <c r="AA116" s="47"/>
      <c r="AB116" s="330"/>
    </row>
    <row r="117" spans="1:28" x14ac:dyDescent="0.25">
      <c r="A117" s="291"/>
      <c r="B117" s="41"/>
      <c r="C117" s="42"/>
      <c r="D117" s="43"/>
      <c r="E117" s="43"/>
      <c r="F117" s="43"/>
      <c r="G117" s="49"/>
      <c r="H117" s="52"/>
      <c r="I117" s="217">
        <f>IF(G117=Precios!$S$4,Precios!$T$4,IF(G117=Precios!$S$5,Precios!$T$5,IF(G117=Precios!$S$6,Precios!$T$6,IF(G117=Precios!$S$7,Precios!$T$7,IF(G117=Precios!$S$8,Precios!$T$8,IF(G117=Precios!$S$9,Precios!$T$9,IF(G117=Precios!$S$10,Precios!$T$10,IF(G117=Precios!$S$11,Precios!$T$11,IF(G117=Precios!$S$12,Precios!$T$12,IF(G117=Precios!$S$120,Precios!$T$120,IF(G117=Precios!$S$14,Precios!$T$14,IF(G117=Precios!$S$15,Precios!$T$15,IF(G117=Precios!$S$16,Precios!$T$16,IF(G117=Precios!$S$17,Precios!$T$17,IF(G117=Precios!$S$18,Precios!$T$18,0)))))))))))))))</f>
        <v>0</v>
      </c>
      <c r="J117" s="52"/>
      <c r="K117" s="218">
        <f>+IF(J117=1,I117,IF(J117=2,I117*(1-Precios!$Y$3),0))</f>
        <v>0</v>
      </c>
      <c r="L117" s="218">
        <f t="shared" si="21"/>
        <v>0</v>
      </c>
      <c r="M117" s="50"/>
      <c r="N117" s="44"/>
      <c r="O117" s="44"/>
      <c r="P117" s="44"/>
      <c r="Q117" s="44"/>
      <c r="R117" s="44"/>
      <c r="S117" s="44"/>
      <c r="T117" s="44"/>
      <c r="U117" s="44"/>
      <c r="V117" s="93"/>
      <c r="W117" s="44"/>
      <c r="X117" s="44"/>
      <c r="Y117" s="44"/>
      <c r="Z117" s="39">
        <f>IF(G117=Precios!$S$4,Precios!$V$4,IF(G117=Precios!$S$5,Precios!$V$5,IF(G117=Precios!$S$6,Precios!$V$6,IF(G117=Precios!$S$7,Precios!$V$7,IF(G117=Precios!$S$8,Precios!$V$8,IF(G117=Precios!$S$9,Precios!$V$9,IF(G117=Precios!$S$10,Precios!$V$10,IF(G117=Precios!$S$11,Precios!$V$11,IF(G117=Precios!$S$12,Precios!$V$12,IF(G117=Precios!$S$120,Precios!$V$120,IF(G117=Precios!$S$14,Precios!$V$14,IF(G117=Precios!$S$15,Precios!$V$15,IF(G117=Precios!$S$16,Precios!$V$16,IF(G117=Precios!$S$17,Precios!$V$17,IF(G117=Precios!$S$18,Precios!$V$18,0)))))))))))))))*H117</f>
        <v>0</v>
      </c>
      <c r="AA117" s="47"/>
      <c r="AB117" s="330"/>
    </row>
    <row r="118" spans="1:28" x14ac:dyDescent="0.25">
      <c r="A118" s="291"/>
      <c r="B118" s="41"/>
      <c r="C118" s="42"/>
      <c r="D118" s="43"/>
      <c r="E118" s="43"/>
      <c r="F118" s="43"/>
      <c r="G118" s="49"/>
      <c r="H118" s="52"/>
      <c r="I118" s="217">
        <f>IF(G118=Precios!$S$4,Precios!$T$4,IF(G118=Precios!$S$5,Precios!$T$5,IF(G118=Precios!$S$6,Precios!$T$6,IF(G118=Precios!$S$7,Precios!$T$7,IF(G118=Precios!$S$8,Precios!$T$8,IF(G118=Precios!$S$9,Precios!$T$9,IF(G118=Precios!$S$10,Precios!$T$10,IF(G118=Precios!$S$11,Precios!$T$11,IF(G118=Precios!$S$12,Precios!$T$12,IF(G118=Precios!$S$120,Precios!$T$120,IF(G118=Precios!$S$14,Precios!$T$14,IF(G118=Precios!$S$15,Precios!$T$15,IF(G118=Precios!$S$16,Precios!$T$16,IF(G118=Precios!$S$17,Precios!$T$17,IF(G118=Precios!$S$18,Precios!$T$18,0)))))))))))))))</f>
        <v>0</v>
      </c>
      <c r="J118" s="52"/>
      <c r="K118" s="218">
        <f>+IF(J118=1,I118,IF(J118=2,I118*(1-Precios!$Y$3),0))</f>
        <v>0</v>
      </c>
      <c r="L118" s="218">
        <f t="shared" si="21"/>
        <v>0</v>
      </c>
      <c r="M118" s="50"/>
      <c r="N118" s="44"/>
      <c r="O118" s="44"/>
      <c r="P118" s="44"/>
      <c r="Q118" s="44"/>
      <c r="R118" s="44"/>
      <c r="S118" s="44"/>
      <c r="T118" s="44"/>
      <c r="U118" s="44"/>
      <c r="V118" s="93"/>
      <c r="W118" s="44"/>
      <c r="X118" s="44"/>
      <c r="Y118" s="44"/>
      <c r="Z118" s="39">
        <f>IF(G118=Precios!$S$4,Precios!$V$4,IF(G118=Precios!$S$5,Precios!$V$5,IF(G118=Precios!$S$6,Precios!$V$6,IF(G118=Precios!$S$7,Precios!$V$7,IF(G118=Precios!$S$8,Precios!$V$8,IF(G118=Precios!$S$9,Precios!$V$9,IF(G118=Precios!$S$10,Precios!$V$10,IF(G118=Precios!$S$11,Precios!$V$11,IF(G118=Precios!$S$12,Precios!$V$12,IF(G118=Precios!$S$120,Precios!$V$120,IF(G118=Precios!$S$14,Precios!$V$14,IF(G118=Precios!$S$15,Precios!$V$15,IF(G118=Precios!$S$16,Precios!$V$16,IF(G118=Precios!$S$17,Precios!$V$17,IF(G118=Precios!$S$18,Precios!$V$18,0)))))))))))))))*H118</f>
        <v>0</v>
      </c>
      <c r="AA118" s="47"/>
      <c r="AB118" s="330"/>
    </row>
    <row r="119" spans="1:28" ht="15.75" thickBot="1" x14ac:dyDescent="0.3">
      <c r="A119" s="293"/>
      <c r="B119" s="294"/>
      <c r="C119" s="304"/>
      <c r="D119" s="296"/>
      <c r="E119" s="296"/>
      <c r="F119" s="296"/>
      <c r="G119" s="297"/>
      <c r="H119" s="298"/>
      <c r="I119" s="299">
        <f>IF(G119=Precios!$S$4,Precios!$T$4,IF(G119=Precios!$S$5,Precios!$T$5,IF(G119=Precios!$S$6,Precios!$T$6,IF(G119=Precios!$S$7,Precios!$T$7,IF(G119=Precios!$S$8,Precios!$T$8,IF(G119=Precios!$S$9,Precios!$T$9,IF(G119=Precios!$S$10,Precios!$T$10,IF(G119=Precios!$S$11,Precios!$T$11,IF(G119=Precios!$S$12,Precios!$T$12,IF(G119=Precios!$S$120,Precios!$T$120,IF(G119=Precios!$S$14,Precios!$T$14,IF(G119=Precios!$S$15,Precios!$T$15,IF(G119=Precios!$S$16,Precios!$T$16,IF(G119=Precios!$S$17,Precios!$T$17,IF(G119=Precios!$S$18,Precios!$T$18,0)))))))))))))))</f>
        <v>0</v>
      </c>
      <c r="J119" s="298"/>
      <c r="K119" s="300">
        <f>+IF(J119=1,I119,IF(J119=2,I119*(1-Precios!$Y$3),0))</f>
        <v>0</v>
      </c>
      <c r="L119" s="300">
        <f t="shared" si="21"/>
        <v>0</v>
      </c>
      <c r="M119" s="331"/>
      <c r="N119" s="332"/>
      <c r="O119" s="332"/>
      <c r="P119" s="332"/>
      <c r="Q119" s="332"/>
      <c r="R119" s="332"/>
      <c r="S119" s="332"/>
      <c r="T119" s="332"/>
      <c r="U119" s="332"/>
      <c r="V119" s="333"/>
      <c r="W119" s="332"/>
      <c r="X119" s="332"/>
      <c r="Y119" s="332"/>
      <c r="Z119" s="340">
        <f>IF(G119=Precios!$S$4,Precios!$V$4,IF(G119=Precios!$S$5,Precios!$V$5,IF(G119=Precios!$S$6,Precios!$V$6,IF(G119=Precios!$S$7,Precios!$V$7,IF(G119=Precios!$S$8,Precios!$V$8,IF(G119=Precios!$S$9,Precios!$V$9,IF(G119=Precios!$S$10,Precios!$V$10,IF(G119=Precios!$S$11,Precios!$V$11,IF(G119=Precios!$S$12,Precios!$V$12,IF(G119=Precios!$S$120,Precios!$V$120,IF(G119=Precios!$S$14,Precios!$V$14,IF(G119=Precios!$S$15,Precios!$V$15,IF(G119=Precios!$S$16,Precios!$V$16,IF(G119=Precios!$S$17,Precios!$V$17,IF(G119=Precios!$S$18,Precios!$V$18,0)))))))))))))))*H119</f>
        <v>0</v>
      </c>
      <c r="AA119" s="334"/>
      <c r="AB119" s="335"/>
    </row>
    <row r="120" spans="1:28" x14ac:dyDescent="0.25">
      <c r="A120" s="282"/>
      <c r="B120" s="283"/>
      <c r="C120" s="284"/>
      <c r="D120" s="285"/>
      <c r="E120" s="285"/>
      <c r="F120" s="285"/>
      <c r="G120" s="287"/>
      <c r="H120" s="288"/>
      <c r="I120" s="289">
        <f>IF(G120=Precios!$S$4,Precios!$T$4,IF(G120=Precios!$S$5,Precios!$T$5,IF(G120=Precios!$S$6,Precios!$T$6,IF(G120=Precios!$S$7,Precios!$T$7,IF(G120=Precios!$S$8,Precios!$T$8,IF(G120=Precios!$S$9,Precios!$T$9,IF(G120=Precios!$S$10,Precios!$T$10,IF(G120=Precios!$S$11,Precios!$T$11,IF(G120=Precios!$S$12,Precios!$T$12,IF(G120=Precios!$S$120,Precios!$T$120,IF(G120=Precios!$S$14,Precios!$T$14,IF(G120=Precios!$S$15,Precios!$T$15,IF(G120=Precios!$S$16,Precios!$T$16,IF(G120=Precios!$S$17,Precios!$T$17,IF(G120=Precios!$S$18,Precios!$T$18,0)))))))))))))))</f>
        <v>0</v>
      </c>
      <c r="J120" s="287"/>
      <c r="K120" s="290">
        <f>+IF(J120=1,I120,IF(J120=2,I120*(1-Precios!$Y$3),0))</f>
        <v>0</v>
      </c>
      <c r="L120" s="290">
        <f t="shared" ref="L120:L124" si="22">H120*K120</f>
        <v>0</v>
      </c>
      <c r="M120" s="317">
        <f>+SUM(L120:L124)</f>
        <v>0</v>
      </c>
      <c r="N120" s="318">
        <f>+M120+Q120+S120+T120</f>
        <v>0</v>
      </c>
      <c r="O120" s="319">
        <f>+IF(J120=1,N120*$O$89,0)</f>
        <v>0</v>
      </c>
      <c r="P120" s="320">
        <f>+N120*$P$89</f>
        <v>0</v>
      </c>
      <c r="Q120" s="321"/>
      <c r="R120" s="322">
        <f>+N120-SUM(O120:Q120)</f>
        <v>0</v>
      </c>
      <c r="S120" s="321"/>
      <c r="T120" s="321"/>
      <c r="U120" s="321"/>
      <c r="V120" s="323" t="e">
        <f>+(+O120+P120)/M120</f>
        <v>#DIV/0!</v>
      </c>
      <c r="W120" s="324">
        <f>+R120-SUM(S120:U120)</f>
        <v>0</v>
      </c>
      <c r="X120" s="325">
        <f>IF(J120=2,W120,0)</f>
        <v>0</v>
      </c>
      <c r="Y120" s="326">
        <f>IF(J120=1,W120,0)</f>
        <v>0</v>
      </c>
      <c r="Z120" s="327">
        <f>IF(G120=Precios!$S$4,Precios!$V$4,IF(G120=Precios!$S$5,Precios!$V$5,IF(G120=Precios!$S$6,Precios!$V$6,IF(G120=Precios!$S$7,Precios!$V$7,IF(G120=Precios!$S$8,Precios!$V$8,IF(G120=Precios!$S$9,Precios!$V$9,IF(G120=Precios!$S$10,Precios!$V$10,IF(G120=Precios!$S$11,Precios!$V$11,IF(G120=Precios!$S$12,Precios!$V$12,IF(G120=Precios!$S$120,Precios!$V$120,IF(G120=Precios!$S$14,Precios!$V$14,IF(G120=Precios!$S$15,Precios!$V$15,IF(G120=Precios!$S$16,Precios!$V$16,IF(G120=Precios!$S$17,Precios!$V$17,IF(G120=Precios!$S$18,Precios!$V$18,0)))))))))))))))*H120</f>
        <v>0</v>
      </c>
      <c r="AA120" s="328">
        <f>+W120-SUM(Z120:Z124)</f>
        <v>0</v>
      </c>
      <c r="AB120" s="329" t="e">
        <f>+AA120/M120</f>
        <v>#DIV/0!</v>
      </c>
    </row>
    <row r="121" spans="1:28" x14ac:dyDescent="0.25">
      <c r="A121" s="291"/>
      <c r="B121" s="41"/>
      <c r="C121" s="42"/>
      <c r="D121" s="43"/>
      <c r="E121" s="43"/>
      <c r="F121" s="43"/>
      <c r="G121" s="49"/>
      <c r="H121" s="52"/>
      <c r="I121" s="217">
        <f>IF(G121=Precios!$S$4,Precios!$T$4,IF(G121=Precios!$S$5,Precios!$T$5,IF(G121=Precios!$S$6,Precios!$T$6,IF(G121=Precios!$S$7,Precios!$T$7,IF(G121=Precios!$S$8,Precios!$T$8,IF(G121=Precios!$S$9,Precios!$T$9,IF(G121=Precios!$S$10,Precios!$T$10,IF(G121=Precios!$S$11,Precios!$T$11,IF(G121=Precios!$S$12,Precios!$T$12,IF(G121=Precios!$S$120,Precios!$T$120,IF(G121=Precios!$S$14,Precios!$T$14,IF(G121=Precios!$S$15,Precios!$T$15,IF(G121=Precios!$S$16,Precios!$T$16,IF(G121=Precios!$S$17,Precios!$T$17,IF(G121=Precios!$S$18,Precios!$T$18,0)))))))))))))))</f>
        <v>0</v>
      </c>
      <c r="J121" s="52"/>
      <c r="K121" s="218">
        <f>+IF(J121=1,I121,IF(J121=2,I121*(1-Precios!$Y$3),0))</f>
        <v>0</v>
      </c>
      <c r="L121" s="218">
        <f t="shared" si="22"/>
        <v>0</v>
      </c>
      <c r="M121" s="50"/>
      <c r="N121" s="44"/>
      <c r="O121" s="44"/>
      <c r="P121" s="44"/>
      <c r="Q121" s="44"/>
      <c r="R121" s="44"/>
      <c r="S121" s="44"/>
      <c r="T121" s="44"/>
      <c r="U121" s="44"/>
      <c r="V121" s="93"/>
      <c r="W121" s="44"/>
      <c r="X121" s="44"/>
      <c r="Y121" s="44"/>
      <c r="Z121" s="39">
        <f>IF(G121=Precios!$S$4,Precios!$V$4,IF(G121=Precios!$S$5,Precios!$V$5,IF(G121=Precios!$S$6,Precios!$V$6,IF(G121=Precios!$S$7,Precios!$V$7,IF(G121=Precios!$S$8,Precios!$V$8,IF(G121=Precios!$S$9,Precios!$V$9,IF(G121=Precios!$S$10,Precios!$V$10,IF(G121=Precios!$S$11,Precios!$V$11,IF(G121=Precios!$S$12,Precios!$V$12,IF(G121=Precios!$S$120,Precios!$V$120,IF(G121=Precios!$S$14,Precios!$V$14,IF(G121=Precios!$S$15,Precios!$V$15,IF(G121=Precios!$S$16,Precios!$V$16,IF(G121=Precios!$S$17,Precios!$V$17,IF(G121=Precios!$S$18,Precios!$V$18,0)))))))))))))))*H121</f>
        <v>0</v>
      </c>
      <c r="AA121" s="47"/>
      <c r="AB121" s="330"/>
    </row>
    <row r="122" spans="1:28" x14ac:dyDescent="0.25">
      <c r="A122" s="291"/>
      <c r="B122" s="41"/>
      <c r="C122" s="42"/>
      <c r="D122" s="43"/>
      <c r="E122" s="43"/>
      <c r="F122" s="43"/>
      <c r="G122" s="49"/>
      <c r="H122" s="52"/>
      <c r="I122" s="217">
        <f>IF(G122=Precios!$S$4,Precios!$T$4,IF(G122=Precios!$S$5,Precios!$T$5,IF(G122=Precios!$S$6,Precios!$T$6,IF(G122=Precios!$S$7,Precios!$T$7,IF(G122=Precios!$S$8,Precios!$T$8,IF(G122=Precios!$S$9,Precios!$T$9,IF(G122=Precios!$S$10,Precios!$T$10,IF(G122=Precios!$S$11,Precios!$T$11,IF(G122=Precios!$S$12,Precios!$T$12,IF(G122=Precios!$S$120,Precios!$T$120,IF(G122=Precios!$S$14,Precios!$T$14,IF(G122=Precios!$S$15,Precios!$T$15,IF(G122=Precios!$S$16,Precios!$T$16,IF(G122=Precios!$S$17,Precios!$T$17,IF(G122=Precios!$S$18,Precios!$T$18,0)))))))))))))))</f>
        <v>0</v>
      </c>
      <c r="J122" s="52"/>
      <c r="K122" s="218">
        <f>+IF(J122=1,I122,IF(J122=2,I122*(1-Precios!$Y$3),0))</f>
        <v>0</v>
      </c>
      <c r="L122" s="218">
        <f t="shared" si="22"/>
        <v>0</v>
      </c>
      <c r="M122" s="50"/>
      <c r="N122" s="44"/>
      <c r="O122" s="44"/>
      <c r="P122" s="44"/>
      <c r="Q122" s="44"/>
      <c r="R122" s="44"/>
      <c r="S122" s="44"/>
      <c r="T122" s="44"/>
      <c r="U122" s="44"/>
      <c r="V122" s="93"/>
      <c r="W122" s="44"/>
      <c r="X122" s="44"/>
      <c r="Y122" s="44"/>
      <c r="Z122" s="39">
        <f>IF(G122=Precios!$S$4,Precios!$V$4,IF(G122=Precios!$S$5,Precios!$V$5,IF(G122=Precios!$S$6,Precios!$V$6,IF(G122=Precios!$S$7,Precios!$V$7,IF(G122=Precios!$S$8,Precios!$V$8,IF(G122=Precios!$S$9,Precios!$V$9,IF(G122=Precios!$S$10,Precios!$V$10,IF(G122=Precios!$S$11,Precios!$V$11,IF(G122=Precios!$S$12,Precios!$V$12,IF(G122=Precios!$S$120,Precios!$V$120,IF(G122=Precios!$S$14,Precios!$V$14,IF(G122=Precios!$S$15,Precios!$V$15,IF(G122=Precios!$S$16,Precios!$V$16,IF(G122=Precios!$S$17,Precios!$V$17,IF(G122=Precios!$S$18,Precios!$V$18,0)))))))))))))))*H122</f>
        <v>0</v>
      </c>
      <c r="AA122" s="47"/>
      <c r="AB122" s="330"/>
    </row>
    <row r="123" spans="1:28" x14ac:dyDescent="0.25">
      <c r="A123" s="291"/>
      <c r="B123" s="41"/>
      <c r="C123" s="42"/>
      <c r="D123" s="43"/>
      <c r="E123" s="43"/>
      <c r="F123" s="43"/>
      <c r="G123" s="49"/>
      <c r="H123" s="52"/>
      <c r="I123" s="217">
        <f>IF(G123=Precios!$S$4,Precios!$T$4,IF(G123=Precios!$S$5,Precios!$T$5,IF(G123=Precios!$S$6,Precios!$T$6,IF(G123=Precios!$S$7,Precios!$T$7,IF(G123=Precios!$S$8,Precios!$T$8,IF(G123=Precios!$S$9,Precios!$T$9,IF(G123=Precios!$S$10,Precios!$T$10,IF(G123=Precios!$S$11,Precios!$T$11,IF(G123=Precios!$S$12,Precios!$T$12,IF(G123=Precios!$S$120,Precios!$T$120,IF(G123=Precios!$S$14,Precios!$T$14,IF(G123=Precios!$S$15,Precios!$T$15,IF(G123=Precios!$S$16,Precios!$T$16,IF(G123=Precios!$S$17,Precios!$T$17,IF(G123=Precios!$S$18,Precios!$T$18,0)))))))))))))))</f>
        <v>0</v>
      </c>
      <c r="J123" s="52"/>
      <c r="K123" s="218">
        <f>+IF(J123=1,I123,IF(J123=2,I123*(1-Precios!$Y$3),0))</f>
        <v>0</v>
      </c>
      <c r="L123" s="218">
        <f t="shared" si="22"/>
        <v>0</v>
      </c>
      <c r="M123" s="50"/>
      <c r="N123" s="44"/>
      <c r="O123" s="44"/>
      <c r="P123" s="44"/>
      <c r="Q123" s="44"/>
      <c r="R123" s="44"/>
      <c r="S123" s="44"/>
      <c r="T123" s="44"/>
      <c r="U123" s="44"/>
      <c r="V123" s="93"/>
      <c r="W123" s="44"/>
      <c r="X123" s="44"/>
      <c r="Y123" s="44"/>
      <c r="Z123" s="39">
        <f>IF(G123=Precios!$S$4,Precios!$V$4,IF(G123=Precios!$S$5,Precios!$V$5,IF(G123=Precios!$S$6,Precios!$V$6,IF(G123=Precios!$S$7,Precios!$V$7,IF(G123=Precios!$S$8,Precios!$V$8,IF(G123=Precios!$S$9,Precios!$V$9,IF(G123=Precios!$S$10,Precios!$V$10,IF(G123=Precios!$S$11,Precios!$V$11,IF(G123=Precios!$S$12,Precios!$V$12,IF(G123=Precios!$S$120,Precios!$V$120,IF(G123=Precios!$S$14,Precios!$V$14,IF(G123=Precios!$S$15,Precios!$V$15,IF(G123=Precios!$S$16,Precios!$V$16,IF(G123=Precios!$S$17,Precios!$V$17,IF(G123=Precios!$S$18,Precios!$V$18,0)))))))))))))))*H123</f>
        <v>0</v>
      </c>
      <c r="AA123" s="47"/>
      <c r="AB123" s="330"/>
    </row>
    <row r="124" spans="1:28" ht="15.75" thickBot="1" x14ac:dyDescent="0.3">
      <c r="A124" s="293"/>
      <c r="B124" s="294"/>
      <c r="C124" s="304"/>
      <c r="D124" s="296"/>
      <c r="E124" s="296"/>
      <c r="F124" s="296"/>
      <c r="G124" s="297"/>
      <c r="H124" s="298"/>
      <c r="I124" s="299">
        <f>IF(G124=Precios!$S$4,Precios!$T$4,IF(G124=Precios!$S$5,Precios!$T$5,IF(G124=Precios!$S$6,Precios!$T$6,IF(G124=Precios!$S$7,Precios!$T$7,IF(G124=Precios!$S$8,Precios!$T$8,IF(G124=Precios!$S$9,Precios!$T$9,IF(G124=Precios!$S$10,Precios!$T$10,IF(G124=Precios!$S$11,Precios!$T$11,IF(G124=Precios!$S$12,Precios!$T$12,IF(G124=Precios!$S$120,Precios!$T$120,IF(G124=Precios!$S$14,Precios!$T$14,IF(G124=Precios!$S$15,Precios!$T$15,IF(G124=Precios!$S$16,Precios!$T$16,IF(G124=Precios!$S$17,Precios!$T$17,IF(G124=Precios!$S$18,Precios!$T$18,0)))))))))))))))</f>
        <v>0</v>
      </c>
      <c r="J124" s="298"/>
      <c r="K124" s="300">
        <f>+IF(J124=1,I124,IF(J124=2,I124*(1-Precios!$Y$3),0))</f>
        <v>0</v>
      </c>
      <c r="L124" s="300">
        <f t="shared" si="22"/>
        <v>0</v>
      </c>
      <c r="M124" s="331"/>
      <c r="N124" s="332"/>
      <c r="O124" s="332"/>
      <c r="P124" s="332"/>
      <c r="Q124" s="332"/>
      <c r="R124" s="332"/>
      <c r="S124" s="332"/>
      <c r="T124" s="332"/>
      <c r="U124" s="332"/>
      <c r="V124" s="333"/>
      <c r="W124" s="332"/>
      <c r="X124" s="332"/>
      <c r="Y124" s="332"/>
      <c r="Z124" s="340">
        <f>IF(G124=Precios!$S$4,Precios!$V$4,IF(G124=Precios!$S$5,Precios!$V$5,IF(G124=Precios!$S$6,Precios!$V$6,IF(G124=Precios!$S$7,Precios!$V$7,IF(G124=Precios!$S$8,Precios!$V$8,IF(G124=Precios!$S$9,Precios!$V$9,IF(G124=Precios!$S$10,Precios!$V$10,IF(G124=Precios!$S$11,Precios!$V$11,IF(G124=Precios!$S$12,Precios!$V$12,IF(G124=Precios!$S$120,Precios!$V$120,IF(G124=Precios!$S$14,Precios!$V$14,IF(G124=Precios!$S$15,Precios!$V$15,IF(G124=Precios!$S$16,Precios!$V$16,IF(G124=Precios!$S$17,Precios!$V$17,IF(G124=Precios!$S$18,Precios!$V$18,0)))))))))))))))*H124</f>
        <v>0</v>
      </c>
      <c r="AA124" s="334"/>
      <c r="AB124" s="335"/>
    </row>
    <row r="125" spans="1:28" x14ac:dyDescent="0.25">
      <c r="A125" s="282"/>
      <c r="B125" s="283"/>
      <c r="C125" s="284"/>
      <c r="D125" s="285"/>
      <c r="E125" s="285"/>
      <c r="F125" s="285"/>
      <c r="G125" s="287"/>
      <c r="H125" s="288"/>
      <c r="I125" s="289">
        <f>IF(G125=Precios!$S$4,Precios!$T$4,IF(G125=Precios!$S$5,Precios!$T$5,IF(G125=Precios!$S$6,Precios!$T$6,IF(G125=Precios!$S$7,Precios!$T$7,IF(G125=Precios!$S$8,Precios!$T$8,IF(G125=Precios!$S$9,Precios!$T$9,IF(G125=Precios!$S$10,Precios!$T$10,IF(G125=Precios!$S$11,Precios!$T$11,IF(G125=Precios!$S$12,Precios!$T$12,IF(G125=Precios!$S$120,Precios!$T$120,IF(G125=Precios!$S$14,Precios!$T$14,IF(G125=Precios!$S$15,Precios!$T$15,IF(G125=Precios!$S$16,Precios!$T$16,IF(G125=Precios!$S$17,Precios!$T$17,IF(G125=Precios!$S$18,Precios!$T$18,0)))))))))))))))</f>
        <v>0</v>
      </c>
      <c r="J125" s="287"/>
      <c r="K125" s="290">
        <f>+IF(J125=1,I125,IF(J125=2,I125*(1-Precios!$Y$3),0))</f>
        <v>0</v>
      </c>
      <c r="L125" s="290">
        <f t="shared" ref="L125:L129" si="23">H125*K125</f>
        <v>0</v>
      </c>
      <c r="M125" s="317">
        <f>+SUM(L125:L129)</f>
        <v>0</v>
      </c>
      <c r="N125" s="318">
        <f>+M125+Q125+S125+T125</f>
        <v>0</v>
      </c>
      <c r="O125" s="319">
        <f>+IF(J125=1,N125*$O$89,0)</f>
        <v>0</v>
      </c>
      <c r="P125" s="320">
        <f>+N125*$P$89</f>
        <v>0</v>
      </c>
      <c r="Q125" s="321"/>
      <c r="R125" s="322">
        <f>+N125-SUM(O125:Q125)</f>
        <v>0</v>
      </c>
      <c r="S125" s="321"/>
      <c r="T125" s="321"/>
      <c r="U125" s="321"/>
      <c r="V125" s="323" t="e">
        <f>+(+O125+P125)/M125</f>
        <v>#DIV/0!</v>
      </c>
      <c r="W125" s="324">
        <f>+R125-SUM(S125:U125)</f>
        <v>0</v>
      </c>
      <c r="X125" s="325">
        <f>IF(J125=2,W125,0)</f>
        <v>0</v>
      </c>
      <c r="Y125" s="326">
        <f>IF(J125=1,W125,0)</f>
        <v>0</v>
      </c>
      <c r="Z125" s="327">
        <f>IF(G125=Precios!$S$4,Precios!$V$4,IF(G125=Precios!$S$5,Precios!$V$5,IF(G125=Precios!$S$6,Precios!$V$6,IF(G125=Precios!$S$7,Precios!$V$7,IF(G125=Precios!$S$8,Precios!$V$8,IF(G125=Precios!$S$9,Precios!$V$9,IF(G125=Precios!$S$10,Precios!$V$10,IF(G125=Precios!$S$11,Precios!$V$11,IF(G125=Precios!$S$12,Precios!$V$12,IF(G125=Precios!$S$120,Precios!$V$120,IF(G125=Precios!$S$14,Precios!$V$14,IF(G125=Precios!$S$15,Precios!$V$15,IF(G125=Precios!$S$16,Precios!$V$16,IF(G125=Precios!$S$17,Precios!$V$17,IF(G125=Precios!$S$18,Precios!$V$18,0)))))))))))))))*H125</f>
        <v>0</v>
      </c>
      <c r="AA125" s="328">
        <f>+W125-SUM(Z125:Z129)</f>
        <v>0</v>
      </c>
      <c r="AB125" s="329" t="e">
        <f>+AA125/M125</f>
        <v>#DIV/0!</v>
      </c>
    </row>
    <row r="126" spans="1:28" x14ac:dyDescent="0.25">
      <c r="A126" s="291"/>
      <c r="B126" s="41"/>
      <c r="C126" s="42"/>
      <c r="D126" s="43"/>
      <c r="E126" s="43"/>
      <c r="F126" s="43"/>
      <c r="G126" s="49"/>
      <c r="H126" s="52"/>
      <c r="I126" s="217">
        <f>IF(G126=Precios!$S$4,Precios!$T$4,IF(G126=Precios!$S$5,Precios!$T$5,IF(G126=Precios!$S$6,Precios!$T$6,IF(G126=Precios!$S$7,Precios!$T$7,IF(G126=Precios!$S$8,Precios!$T$8,IF(G126=Precios!$S$9,Precios!$T$9,IF(G126=Precios!$S$10,Precios!$T$10,IF(G126=Precios!$S$11,Precios!$T$11,IF(G126=Precios!$S$12,Precios!$T$12,IF(G126=Precios!$S$120,Precios!$T$120,IF(G126=Precios!$S$14,Precios!$T$14,IF(G126=Precios!$S$15,Precios!$T$15,IF(G126=Precios!$S$16,Precios!$T$16,IF(G126=Precios!$S$17,Precios!$T$17,IF(G126=Precios!$S$18,Precios!$T$18,0)))))))))))))))</f>
        <v>0</v>
      </c>
      <c r="J126" s="52"/>
      <c r="K126" s="218">
        <f>+IF(J126=1,I126,IF(J126=2,I126*(1-Precios!$Y$3),0))</f>
        <v>0</v>
      </c>
      <c r="L126" s="218">
        <f t="shared" si="23"/>
        <v>0</v>
      </c>
      <c r="M126" s="50"/>
      <c r="N126" s="44"/>
      <c r="O126" s="44"/>
      <c r="P126" s="44"/>
      <c r="Q126" s="44"/>
      <c r="R126" s="44"/>
      <c r="S126" s="44"/>
      <c r="T126" s="44"/>
      <c r="U126" s="44"/>
      <c r="V126" s="93"/>
      <c r="W126" s="44"/>
      <c r="X126" s="44"/>
      <c r="Y126" s="44"/>
      <c r="Z126" s="39">
        <f>IF(G126=Precios!$S$4,Precios!$V$4,IF(G126=Precios!$S$5,Precios!$V$5,IF(G126=Precios!$S$6,Precios!$V$6,IF(G126=Precios!$S$7,Precios!$V$7,IF(G126=Precios!$S$8,Precios!$V$8,IF(G126=Precios!$S$9,Precios!$V$9,IF(G126=Precios!$S$10,Precios!$V$10,IF(G126=Precios!$S$11,Precios!$V$11,IF(G126=Precios!$S$12,Precios!$V$12,IF(G126=Precios!$S$120,Precios!$V$120,IF(G126=Precios!$S$14,Precios!$V$14,IF(G126=Precios!$S$15,Precios!$V$15,IF(G126=Precios!$S$16,Precios!$V$16,IF(G126=Precios!$S$17,Precios!$V$17,IF(G126=Precios!$S$18,Precios!$V$18,0)))))))))))))))*H126</f>
        <v>0</v>
      </c>
      <c r="AA126" s="47"/>
      <c r="AB126" s="330"/>
    </row>
    <row r="127" spans="1:28" x14ac:dyDescent="0.25">
      <c r="A127" s="291"/>
      <c r="B127" s="41"/>
      <c r="C127" s="42"/>
      <c r="D127" s="43"/>
      <c r="E127" s="43"/>
      <c r="F127" s="43"/>
      <c r="G127" s="49"/>
      <c r="H127" s="52"/>
      <c r="I127" s="217">
        <f>IF(G127=Precios!$S$4,Precios!$T$4,IF(G127=Precios!$S$5,Precios!$T$5,IF(G127=Precios!$S$6,Precios!$T$6,IF(G127=Precios!$S$7,Precios!$T$7,IF(G127=Precios!$S$8,Precios!$T$8,IF(G127=Precios!$S$9,Precios!$T$9,IF(G127=Precios!$S$10,Precios!$T$10,IF(G127=Precios!$S$11,Precios!$T$11,IF(G127=Precios!$S$12,Precios!$T$12,IF(G127=Precios!$S$120,Precios!$T$120,IF(G127=Precios!$S$14,Precios!$T$14,IF(G127=Precios!$S$15,Precios!$T$15,IF(G127=Precios!$S$16,Precios!$T$16,IF(G127=Precios!$S$17,Precios!$T$17,IF(G127=Precios!$S$18,Precios!$T$18,0)))))))))))))))</f>
        <v>0</v>
      </c>
      <c r="J127" s="52"/>
      <c r="K127" s="218">
        <f>+IF(J127=1,I127,IF(J127=2,I127*(1-Precios!$Y$3),0))</f>
        <v>0</v>
      </c>
      <c r="L127" s="218">
        <f t="shared" si="23"/>
        <v>0</v>
      </c>
      <c r="M127" s="50"/>
      <c r="N127" s="44"/>
      <c r="O127" s="44"/>
      <c r="P127" s="44"/>
      <c r="Q127" s="44"/>
      <c r="R127" s="44"/>
      <c r="S127" s="44"/>
      <c r="T127" s="44"/>
      <c r="U127" s="44"/>
      <c r="V127" s="93"/>
      <c r="W127" s="44"/>
      <c r="X127" s="44"/>
      <c r="Y127" s="44"/>
      <c r="Z127" s="39">
        <f>IF(G127=Precios!$S$4,Precios!$V$4,IF(G127=Precios!$S$5,Precios!$V$5,IF(G127=Precios!$S$6,Precios!$V$6,IF(G127=Precios!$S$7,Precios!$V$7,IF(G127=Precios!$S$8,Precios!$V$8,IF(G127=Precios!$S$9,Precios!$V$9,IF(G127=Precios!$S$10,Precios!$V$10,IF(G127=Precios!$S$11,Precios!$V$11,IF(G127=Precios!$S$12,Precios!$V$12,IF(G127=Precios!$S$120,Precios!$V$120,IF(G127=Precios!$S$14,Precios!$V$14,IF(G127=Precios!$S$15,Precios!$V$15,IF(G127=Precios!$S$16,Precios!$V$16,IF(G127=Precios!$S$17,Precios!$V$17,IF(G127=Precios!$S$18,Precios!$V$18,0)))))))))))))))*H127</f>
        <v>0</v>
      </c>
      <c r="AA127" s="47"/>
      <c r="AB127" s="330"/>
    </row>
    <row r="128" spans="1:28" x14ac:dyDescent="0.25">
      <c r="A128" s="291"/>
      <c r="B128" s="41"/>
      <c r="C128" s="42"/>
      <c r="D128" s="43"/>
      <c r="E128" s="43"/>
      <c r="F128" s="43"/>
      <c r="G128" s="49"/>
      <c r="H128" s="52"/>
      <c r="I128" s="217">
        <f>IF(G128=Precios!$S$4,Precios!$T$4,IF(G128=Precios!$S$5,Precios!$T$5,IF(G128=Precios!$S$6,Precios!$T$6,IF(G128=Precios!$S$7,Precios!$T$7,IF(G128=Precios!$S$8,Precios!$T$8,IF(G128=Precios!$S$9,Precios!$T$9,IF(G128=Precios!$S$10,Precios!$T$10,IF(G128=Precios!$S$11,Precios!$T$11,IF(G128=Precios!$S$12,Precios!$T$12,IF(G128=Precios!$S$120,Precios!$T$120,IF(G128=Precios!$S$14,Precios!$T$14,IF(G128=Precios!$S$15,Precios!$T$15,IF(G128=Precios!$S$16,Precios!$T$16,IF(G128=Precios!$S$17,Precios!$T$17,IF(G128=Precios!$S$18,Precios!$T$18,0)))))))))))))))</f>
        <v>0</v>
      </c>
      <c r="J128" s="52"/>
      <c r="K128" s="218">
        <f>+IF(J128=1,I128,IF(J128=2,I128*(1-Precios!$Y$3),0))</f>
        <v>0</v>
      </c>
      <c r="L128" s="218">
        <f t="shared" si="23"/>
        <v>0</v>
      </c>
      <c r="M128" s="50"/>
      <c r="N128" s="44"/>
      <c r="O128" s="44"/>
      <c r="P128" s="44"/>
      <c r="Q128" s="44"/>
      <c r="R128" s="44"/>
      <c r="S128" s="44"/>
      <c r="T128" s="44"/>
      <c r="U128" s="44"/>
      <c r="V128" s="93"/>
      <c r="W128" s="44"/>
      <c r="X128" s="44"/>
      <c r="Y128" s="44"/>
      <c r="Z128" s="39">
        <f>IF(G128=Precios!$S$4,Precios!$V$4,IF(G128=Precios!$S$5,Precios!$V$5,IF(G128=Precios!$S$6,Precios!$V$6,IF(G128=Precios!$S$7,Precios!$V$7,IF(G128=Precios!$S$8,Precios!$V$8,IF(G128=Precios!$S$9,Precios!$V$9,IF(G128=Precios!$S$10,Precios!$V$10,IF(G128=Precios!$S$11,Precios!$V$11,IF(G128=Precios!$S$12,Precios!$V$12,IF(G128=Precios!$S$120,Precios!$V$120,IF(G128=Precios!$S$14,Precios!$V$14,IF(G128=Precios!$S$15,Precios!$V$15,IF(G128=Precios!$S$16,Precios!$V$16,IF(G128=Precios!$S$17,Precios!$V$17,IF(G128=Precios!$S$18,Precios!$V$18,0)))))))))))))))*H128</f>
        <v>0</v>
      </c>
      <c r="AA128" s="47"/>
      <c r="AB128" s="330"/>
    </row>
    <row r="129" spans="1:28" ht="15.75" thickBot="1" x14ac:dyDescent="0.3">
      <c r="A129" s="293"/>
      <c r="B129" s="294"/>
      <c r="C129" s="304"/>
      <c r="D129" s="296"/>
      <c r="E129" s="296"/>
      <c r="F129" s="296"/>
      <c r="G129" s="297"/>
      <c r="H129" s="298"/>
      <c r="I129" s="299">
        <f>IF(G129=Precios!$S$4,Precios!$T$4,IF(G129=Precios!$S$5,Precios!$T$5,IF(G129=Precios!$S$6,Precios!$T$6,IF(G129=Precios!$S$7,Precios!$T$7,IF(G129=Precios!$S$8,Precios!$T$8,IF(G129=Precios!$S$9,Precios!$T$9,IF(G129=Precios!$S$10,Precios!$T$10,IF(G129=Precios!$S$11,Precios!$T$11,IF(G129=Precios!$S$12,Precios!$T$12,IF(G129=Precios!$S$120,Precios!$T$120,IF(G129=Precios!$S$14,Precios!$T$14,IF(G129=Precios!$S$15,Precios!$T$15,IF(G129=Precios!$S$16,Precios!$T$16,IF(G129=Precios!$S$17,Precios!$T$17,IF(G129=Precios!$S$18,Precios!$T$18,0)))))))))))))))</f>
        <v>0</v>
      </c>
      <c r="J129" s="298"/>
      <c r="K129" s="300">
        <f>+IF(J129=1,I129,IF(J129=2,I129*(1-Precios!$Y$3),0))</f>
        <v>0</v>
      </c>
      <c r="L129" s="300">
        <f t="shared" si="23"/>
        <v>0</v>
      </c>
      <c r="M129" s="331"/>
      <c r="N129" s="332"/>
      <c r="O129" s="332"/>
      <c r="P129" s="332"/>
      <c r="Q129" s="332"/>
      <c r="R129" s="332"/>
      <c r="S129" s="332"/>
      <c r="T129" s="332"/>
      <c r="U129" s="332"/>
      <c r="V129" s="333"/>
      <c r="W129" s="332"/>
      <c r="X129" s="332"/>
      <c r="Y129" s="332"/>
      <c r="Z129" s="340">
        <f>IF(G129=Precios!$S$4,Precios!$V$4,IF(G129=Precios!$S$5,Precios!$V$5,IF(G129=Precios!$S$6,Precios!$V$6,IF(G129=Precios!$S$7,Precios!$V$7,IF(G129=Precios!$S$8,Precios!$V$8,IF(G129=Precios!$S$9,Precios!$V$9,IF(G129=Precios!$S$10,Precios!$V$10,IF(G129=Precios!$S$11,Precios!$V$11,IF(G129=Precios!$S$12,Precios!$V$12,IF(G129=Precios!$S$120,Precios!$V$120,IF(G129=Precios!$S$14,Precios!$V$14,IF(G129=Precios!$S$15,Precios!$V$15,IF(G129=Precios!$S$16,Precios!$V$16,IF(G129=Precios!$S$17,Precios!$V$17,IF(G129=Precios!$S$18,Precios!$V$18,0)))))))))))))))*H129</f>
        <v>0</v>
      </c>
      <c r="AA129" s="334"/>
      <c r="AB129" s="335"/>
    </row>
    <row r="130" spans="1:28" x14ac:dyDescent="0.25">
      <c r="A130" s="282"/>
      <c r="B130" s="283"/>
      <c r="C130" s="284"/>
      <c r="D130" s="285"/>
      <c r="E130" s="285"/>
      <c r="F130" s="285"/>
      <c r="G130" s="287"/>
      <c r="H130" s="288"/>
      <c r="I130" s="289">
        <f>IF(G130=Precios!$S$4,Precios!$T$4,IF(G130=Precios!$S$5,Precios!$T$5,IF(G130=Precios!$S$6,Precios!$T$6,IF(G130=Precios!$S$7,Precios!$T$7,IF(G130=Precios!$S$8,Precios!$T$8,IF(G130=Precios!$S$9,Precios!$T$9,IF(G130=Precios!$S$10,Precios!$T$10,IF(G130=Precios!$S$11,Precios!$T$11,IF(G130=Precios!$S$12,Precios!$T$12,IF(G130=Precios!$S$120,Precios!$T$120,IF(G130=Precios!$S$14,Precios!$T$14,IF(G130=Precios!$S$15,Precios!$T$15,IF(G130=Precios!$S$16,Precios!$T$16,IF(G130=Precios!$S$17,Precios!$T$17,IF(G130=Precios!$S$18,Precios!$T$18,0)))))))))))))))</f>
        <v>0</v>
      </c>
      <c r="J130" s="287"/>
      <c r="K130" s="290">
        <f>+IF(J130=1,I130,IF(J130=2,I130*(1-Precios!$Y$3),0))</f>
        <v>0</v>
      </c>
      <c r="L130" s="290">
        <f t="shared" ref="L130:L134" si="24">H130*K130</f>
        <v>0</v>
      </c>
      <c r="M130" s="317">
        <f>+SUM(L130:L134)</f>
        <v>0</v>
      </c>
      <c r="N130" s="318">
        <f>+M130+Q130+S130+T130</f>
        <v>0</v>
      </c>
      <c r="O130" s="319">
        <f>+IF(J130=1,N130*$O$89,0)</f>
        <v>0</v>
      </c>
      <c r="P130" s="320">
        <f>+N130*$P$89</f>
        <v>0</v>
      </c>
      <c r="Q130" s="321"/>
      <c r="R130" s="322">
        <f>+N130-SUM(O130:Q130)</f>
        <v>0</v>
      </c>
      <c r="S130" s="321"/>
      <c r="T130" s="321"/>
      <c r="U130" s="321"/>
      <c r="V130" s="323" t="e">
        <f>+(+O130+P130)/M130</f>
        <v>#DIV/0!</v>
      </c>
      <c r="W130" s="324">
        <f>+R130-SUM(S130:U130)</f>
        <v>0</v>
      </c>
      <c r="X130" s="325">
        <f>IF(J130=2,W130,0)</f>
        <v>0</v>
      </c>
      <c r="Y130" s="326">
        <f>IF(J130=1,W130,0)</f>
        <v>0</v>
      </c>
      <c r="Z130" s="327">
        <f>IF(G130=Precios!$S$4,Precios!$V$4,IF(G130=Precios!$S$5,Precios!$V$5,IF(G130=Precios!$S$6,Precios!$V$6,IF(G130=Precios!$S$7,Precios!$V$7,IF(G130=Precios!$S$8,Precios!$V$8,IF(G130=Precios!$S$9,Precios!$V$9,IF(G130=Precios!$S$10,Precios!$V$10,IF(G130=Precios!$S$11,Precios!$V$11,IF(G130=Precios!$S$12,Precios!$V$12,IF(G130=Precios!$S$120,Precios!$V$120,IF(G130=Precios!$S$14,Precios!$V$14,IF(G130=Precios!$S$15,Precios!$V$15,IF(G130=Precios!$S$16,Precios!$V$16,IF(G130=Precios!$S$17,Precios!$V$17,IF(G130=Precios!$S$18,Precios!$V$18,0)))))))))))))))*H130</f>
        <v>0</v>
      </c>
      <c r="AA130" s="328">
        <f>+W130-SUM(Z130:Z134)</f>
        <v>0</v>
      </c>
      <c r="AB130" s="329" t="e">
        <f>+AA130/M130</f>
        <v>#DIV/0!</v>
      </c>
    </row>
    <row r="131" spans="1:28" x14ac:dyDescent="0.25">
      <c r="A131" s="291"/>
      <c r="B131" s="41"/>
      <c r="C131" s="42"/>
      <c r="D131" s="43"/>
      <c r="E131" s="43"/>
      <c r="F131" s="43"/>
      <c r="G131" s="49"/>
      <c r="H131" s="52"/>
      <c r="I131" s="217">
        <f>IF(G131=Precios!$S$4,Precios!$T$4,IF(G131=Precios!$S$5,Precios!$T$5,IF(G131=Precios!$S$6,Precios!$T$6,IF(G131=Precios!$S$7,Precios!$T$7,IF(G131=Precios!$S$8,Precios!$T$8,IF(G131=Precios!$S$9,Precios!$T$9,IF(G131=Precios!$S$10,Precios!$T$10,IF(G131=Precios!$S$11,Precios!$T$11,IF(G131=Precios!$S$12,Precios!$T$12,IF(G131=Precios!$S$120,Precios!$T$120,IF(G131=Precios!$S$14,Precios!$T$14,IF(G131=Precios!$S$15,Precios!$T$15,IF(G131=Precios!$S$16,Precios!$T$16,IF(G131=Precios!$S$17,Precios!$T$17,IF(G131=Precios!$S$18,Precios!$T$18,0)))))))))))))))</f>
        <v>0</v>
      </c>
      <c r="J131" s="52"/>
      <c r="K131" s="218">
        <f>+IF(J131=1,I131,IF(J131=2,I131*(1-Precios!$Y$3),0))</f>
        <v>0</v>
      </c>
      <c r="L131" s="218">
        <f t="shared" si="24"/>
        <v>0</v>
      </c>
      <c r="M131" s="50"/>
      <c r="N131" s="44"/>
      <c r="O131" s="44"/>
      <c r="P131" s="44"/>
      <c r="Q131" s="44"/>
      <c r="R131" s="44"/>
      <c r="S131" s="44"/>
      <c r="T131" s="44"/>
      <c r="U131" s="44"/>
      <c r="V131" s="93"/>
      <c r="W131" s="44"/>
      <c r="X131" s="44"/>
      <c r="Y131" s="44"/>
      <c r="Z131" s="39">
        <f>IF(G131=Precios!$S$4,Precios!$V$4,IF(G131=Precios!$S$5,Precios!$V$5,IF(G131=Precios!$S$6,Precios!$V$6,IF(G131=Precios!$S$7,Precios!$V$7,IF(G131=Precios!$S$8,Precios!$V$8,IF(G131=Precios!$S$9,Precios!$V$9,IF(G131=Precios!$S$10,Precios!$V$10,IF(G131=Precios!$S$11,Precios!$V$11,IF(G131=Precios!$S$12,Precios!$V$12,IF(G131=Precios!$S$120,Precios!$V$120,IF(G131=Precios!$S$14,Precios!$V$14,IF(G131=Precios!$S$15,Precios!$V$15,IF(G131=Precios!$S$16,Precios!$V$16,IF(G131=Precios!$S$17,Precios!$V$17,IF(G131=Precios!$S$18,Precios!$V$18,0)))))))))))))))*H131</f>
        <v>0</v>
      </c>
      <c r="AA131" s="47"/>
      <c r="AB131" s="330"/>
    </row>
    <row r="132" spans="1:28" x14ac:dyDescent="0.25">
      <c r="A132" s="291"/>
      <c r="B132" s="41"/>
      <c r="C132" s="42"/>
      <c r="D132" s="43"/>
      <c r="E132" s="43"/>
      <c r="F132" s="43"/>
      <c r="G132" s="49"/>
      <c r="H132" s="52"/>
      <c r="I132" s="217">
        <f>IF(G132=Precios!$S$4,Precios!$T$4,IF(G132=Precios!$S$5,Precios!$T$5,IF(G132=Precios!$S$6,Precios!$T$6,IF(G132=Precios!$S$7,Precios!$T$7,IF(G132=Precios!$S$8,Precios!$T$8,IF(G132=Precios!$S$9,Precios!$T$9,IF(G132=Precios!$S$10,Precios!$T$10,IF(G132=Precios!$S$11,Precios!$T$11,IF(G132=Precios!$S$12,Precios!$T$12,IF(G132=Precios!$S$120,Precios!$T$120,IF(G132=Precios!$S$14,Precios!$T$14,IF(G132=Precios!$S$15,Precios!$T$15,IF(G132=Precios!$S$16,Precios!$T$16,IF(G132=Precios!$S$17,Precios!$T$17,IF(G132=Precios!$S$18,Precios!$T$18,0)))))))))))))))</f>
        <v>0</v>
      </c>
      <c r="J132" s="52"/>
      <c r="K132" s="218">
        <f>+IF(J132=1,I132,IF(J132=2,I132*(1-Precios!$Y$3),0))</f>
        <v>0</v>
      </c>
      <c r="L132" s="218">
        <f t="shared" si="24"/>
        <v>0</v>
      </c>
      <c r="M132" s="50"/>
      <c r="N132" s="44"/>
      <c r="O132" s="44"/>
      <c r="P132" s="44"/>
      <c r="Q132" s="44"/>
      <c r="R132" s="44"/>
      <c r="S132" s="44"/>
      <c r="T132" s="44"/>
      <c r="U132" s="44"/>
      <c r="V132" s="93"/>
      <c r="W132" s="44"/>
      <c r="X132" s="44"/>
      <c r="Y132" s="44"/>
      <c r="Z132" s="39">
        <f>IF(G132=Precios!$S$4,Precios!$V$4,IF(G132=Precios!$S$5,Precios!$V$5,IF(G132=Precios!$S$6,Precios!$V$6,IF(G132=Precios!$S$7,Precios!$V$7,IF(G132=Precios!$S$8,Precios!$V$8,IF(G132=Precios!$S$9,Precios!$V$9,IF(G132=Precios!$S$10,Precios!$V$10,IF(G132=Precios!$S$11,Precios!$V$11,IF(G132=Precios!$S$12,Precios!$V$12,IF(G132=Precios!$S$120,Precios!$V$120,IF(G132=Precios!$S$14,Precios!$V$14,IF(G132=Precios!$S$15,Precios!$V$15,IF(G132=Precios!$S$16,Precios!$V$16,IF(G132=Precios!$S$17,Precios!$V$17,IF(G132=Precios!$S$18,Precios!$V$18,0)))))))))))))))*H132</f>
        <v>0</v>
      </c>
      <c r="AA132" s="47"/>
      <c r="AB132" s="330"/>
    </row>
    <row r="133" spans="1:28" x14ac:dyDescent="0.25">
      <c r="A133" s="291"/>
      <c r="B133" s="41"/>
      <c r="C133" s="42"/>
      <c r="D133" s="43"/>
      <c r="E133" s="43"/>
      <c r="F133" s="43"/>
      <c r="G133" s="49"/>
      <c r="H133" s="52"/>
      <c r="I133" s="217">
        <f>IF(G133=Precios!$S$4,Precios!$T$4,IF(G133=Precios!$S$5,Precios!$T$5,IF(G133=Precios!$S$6,Precios!$T$6,IF(G133=Precios!$S$7,Precios!$T$7,IF(G133=Precios!$S$8,Precios!$T$8,IF(G133=Precios!$S$9,Precios!$T$9,IF(G133=Precios!$S$10,Precios!$T$10,IF(G133=Precios!$S$11,Precios!$T$11,IF(G133=Precios!$S$12,Precios!$T$12,IF(G133=Precios!$S$120,Precios!$T$120,IF(G133=Precios!$S$14,Precios!$T$14,IF(G133=Precios!$S$15,Precios!$T$15,IF(G133=Precios!$S$16,Precios!$T$16,IF(G133=Precios!$S$17,Precios!$T$17,IF(G133=Precios!$S$18,Precios!$T$18,0)))))))))))))))</f>
        <v>0</v>
      </c>
      <c r="J133" s="52"/>
      <c r="K133" s="218">
        <f>+IF(J133=1,I133,IF(J133=2,I133*(1-Precios!$Y$3),0))</f>
        <v>0</v>
      </c>
      <c r="L133" s="218">
        <f t="shared" si="24"/>
        <v>0</v>
      </c>
      <c r="M133" s="50"/>
      <c r="N133" s="44"/>
      <c r="O133" s="44"/>
      <c r="P133" s="44"/>
      <c r="Q133" s="44"/>
      <c r="R133" s="44"/>
      <c r="S133" s="44"/>
      <c r="T133" s="44"/>
      <c r="U133" s="44"/>
      <c r="V133" s="93"/>
      <c r="W133" s="44"/>
      <c r="X133" s="44"/>
      <c r="Y133" s="44"/>
      <c r="Z133" s="39">
        <f>IF(G133=Precios!$S$4,Precios!$V$4,IF(G133=Precios!$S$5,Precios!$V$5,IF(G133=Precios!$S$6,Precios!$V$6,IF(G133=Precios!$S$7,Precios!$V$7,IF(G133=Precios!$S$8,Precios!$V$8,IF(G133=Precios!$S$9,Precios!$V$9,IF(G133=Precios!$S$10,Precios!$V$10,IF(G133=Precios!$S$11,Precios!$V$11,IF(G133=Precios!$S$12,Precios!$V$12,IF(G133=Precios!$S$120,Precios!$V$120,IF(G133=Precios!$S$14,Precios!$V$14,IF(G133=Precios!$S$15,Precios!$V$15,IF(G133=Precios!$S$16,Precios!$V$16,IF(G133=Precios!$S$17,Precios!$V$17,IF(G133=Precios!$S$18,Precios!$V$18,0)))))))))))))))*H133</f>
        <v>0</v>
      </c>
      <c r="AA133" s="47"/>
      <c r="AB133" s="330"/>
    </row>
    <row r="134" spans="1:28" ht="15.75" thickBot="1" x14ac:dyDescent="0.3">
      <c r="A134" s="293"/>
      <c r="B134" s="294"/>
      <c r="C134" s="304"/>
      <c r="D134" s="296"/>
      <c r="E134" s="296"/>
      <c r="F134" s="296"/>
      <c r="G134" s="297"/>
      <c r="H134" s="298"/>
      <c r="I134" s="299">
        <f>IF(G134=Precios!$S$4,Precios!$T$4,IF(G134=Precios!$S$5,Precios!$T$5,IF(G134=Precios!$S$6,Precios!$T$6,IF(G134=Precios!$S$7,Precios!$T$7,IF(G134=Precios!$S$8,Precios!$T$8,IF(G134=Precios!$S$9,Precios!$T$9,IF(G134=Precios!$S$10,Precios!$T$10,IF(G134=Precios!$S$11,Precios!$T$11,IF(G134=Precios!$S$12,Precios!$T$12,IF(G134=Precios!$S$120,Precios!$T$120,IF(G134=Precios!$S$14,Precios!$T$14,IF(G134=Precios!$S$15,Precios!$T$15,IF(G134=Precios!$S$16,Precios!$T$16,IF(G134=Precios!$S$17,Precios!$T$17,IF(G134=Precios!$S$18,Precios!$T$18,0)))))))))))))))</f>
        <v>0</v>
      </c>
      <c r="J134" s="298"/>
      <c r="K134" s="300">
        <f>+IF(J134=1,I134,IF(J134=2,I134*(1-Precios!$Y$3),0))</f>
        <v>0</v>
      </c>
      <c r="L134" s="300">
        <f t="shared" si="24"/>
        <v>0</v>
      </c>
      <c r="M134" s="331"/>
      <c r="N134" s="332"/>
      <c r="O134" s="332"/>
      <c r="P134" s="332"/>
      <c r="Q134" s="332"/>
      <c r="R134" s="332"/>
      <c r="S134" s="332"/>
      <c r="T134" s="332"/>
      <c r="U134" s="332"/>
      <c r="V134" s="333"/>
      <c r="W134" s="332"/>
      <c r="X134" s="332"/>
      <c r="Y134" s="332"/>
      <c r="Z134" s="340">
        <f>IF(G134=Precios!$S$4,Precios!$V$4,IF(G134=Precios!$S$5,Precios!$V$5,IF(G134=Precios!$S$6,Precios!$V$6,IF(G134=Precios!$S$7,Precios!$V$7,IF(G134=Precios!$S$8,Precios!$V$8,IF(G134=Precios!$S$9,Precios!$V$9,IF(G134=Precios!$S$10,Precios!$V$10,IF(G134=Precios!$S$11,Precios!$V$11,IF(G134=Precios!$S$12,Precios!$V$12,IF(G134=Precios!$S$120,Precios!$V$120,IF(G134=Precios!$S$14,Precios!$V$14,IF(G134=Precios!$S$15,Precios!$V$15,IF(G134=Precios!$S$16,Precios!$V$16,IF(G134=Precios!$S$17,Precios!$V$17,IF(G134=Precios!$S$18,Precios!$V$18,0)))))))))))))))*H134</f>
        <v>0</v>
      </c>
      <c r="AA134" s="334"/>
      <c r="AB134" s="335"/>
    </row>
    <row r="135" spans="1:28" x14ac:dyDescent="0.25">
      <c r="A135" s="282"/>
      <c r="B135" s="283"/>
      <c r="C135" s="284"/>
      <c r="D135" s="285"/>
      <c r="E135" s="285"/>
      <c r="F135" s="285"/>
      <c r="G135" s="287"/>
      <c r="H135" s="288"/>
      <c r="I135" s="289">
        <f>IF(G135=Precios!$S$4,Precios!$T$4,IF(G135=Precios!$S$5,Precios!$T$5,IF(G135=Precios!$S$6,Precios!$T$6,IF(G135=Precios!$S$7,Precios!$T$7,IF(G135=Precios!$S$8,Precios!$T$8,IF(G135=Precios!$S$9,Precios!$T$9,IF(G135=Precios!$S$10,Precios!$T$10,IF(G135=Precios!$S$11,Precios!$T$11,IF(G135=Precios!$S$12,Precios!$T$12,IF(G135=Precios!$S$120,Precios!$T$120,IF(G135=Precios!$S$14,Precios!$T$14,IF(G135=Precios!$S$15,Precios!$T$15,IF(G135=Precios!$S$16,Precios!$T$16,IF(G135=Precios!$S$17,Precios!$T$17,IF(G135=Precios!$S$18,Precios!$T$18,0)))))))))))))))</f>
        <v>0</v>
      </c>
      <c r="J135" s="287"/>
      <c r="K135" s="290">
        <f>+IF(J135=1,I135,IF(J135=2,I135*(1-Precios!$Y$3),0))</f>
        <v>0</v>
      </c>
      <c r="L135" s="290">
        <f t="shared" ref="L135:L139" si="25">H135*K135</f>
        <v>0</v>
      </c>
      <c r="M135" s="317">
        <f>+SUM(L135:L139)</f>
        <v>0</v>
      </c>
      <c r="N135" s="318">
        <f>+M135+Q135+S135+T135</f>
        <v>0</v>
      </c>
      <c r="O135" s="319">
        <f>+IF(J135=1,N135*$O$89,0)</f>
        <v>0</v>
      </c>
      <c r="P135" s="320">
        <f>+N135*$P$89</f>
        <v>0</v>
      </c>
      <c r="Q135" s="321"/>
      <c r="R135" s="322">
        <f>+N135-SUM(O135:Q135)</f>
        <v>0</v>
      </c>
      <c r="S135" s="321"/>
      <c r="T135" s="321"/>
      <c r="U135" s="321"/>
      <c r="V135" s="323" t="e">
        <f>+(+O135+P135)/M135</f>
        <v>#DIV/0!</v>
      </c>
      <c r="W135" s="324">
        <f>+R135-SUM(S135:U135)</f>
        <v>0</v>
      </c>
      <c r="X135" s="325">
        <f>IF(J135=2,W135,0)</f>
        <v>0</v>
      </c>
      <c r="Y135" s="326">
        <f>IF(J135=1,W135,0)</f>
        <v>0</v>
      </c>
      <c r="Z135" s="327">
        <f>IF(G135=Precios!$S$4,Precios!$V$4,IF(G135=Precios!$S$5,Precios!$V$5,IF(G135=Precios!$S$6,Precios!$V$6,IF(G135=Precios!$S$7,Precios!$V$7,IF(G135=Precios!$S$8,Precios!$V$8,IF(G135=Precios!$S$9,Precios!$V$9,IF(G135=Precios!$S$10,Precios!$V$10,IF(G135=Precios!$S$11,Precios!$V$11,IF(G135=Precios!$S$12,Precios!$V$12,IF(G135=Precios!$S$120,Precios!$V$120,IF(G135=Precios!$S$14,Precios!$V$14,IF(G135=Precios!$S$15,Precios!$V$15,IF(G135=Precios!$S$16,Precios!$V$16,IF(G135=Precios!$S$17,Precios!$V$17,IF(G135=Precios!$S$18,Precios!$V$18,0)))))))))))))))*H135</f>
        <v>0</v>
      </c>
      <c r="AA135" s="328">
        <f>+W135-SUM(Z135:Z139)</f>
        <v>0</v>
      </c>
      <c r="AB135" s="329" t="e">
        <f>+AA135/M135</f>
        <v>#DIV/0!</v>
      </c>
    </row>
    <row r="136" spans="1:28" x14ac:dyDescent="0.25">
      <c r="A136" s="291"/>
      <c r="B136" s="41"/>
      <c r="C136" s="42"/>
      <c r="D136" s="43"/>
      <c r="E136" s="43"/>
      <c r="F136" s="43"/>
      <c r="G136" s="49"/>
      <c r="H136" s="52"/>
      <c r="I136" s="217">
        <f>IF(G136=Precios!$S$4,Precios!$T$4,IF(G136=Precios!$S$5,Precios!$T$5,IF(G136=Precios!$S$6,Precios!$T$6,IF(G136=Precios!$S$7,Precios!$T$7,IF(G136=Precios!$S$8,Precios!$T$8,IF(G136=Precios!$S$9,Precios!$T$9,IF(G136=Precios!$S$10,Precios!$T$10,IF(G136=Precios!$S$11,Precios!$T$11,IF(G136=Precios!$S$12,Precios!$T$12,IF(G136=Precios!$S$120,Precios!$T$120,IF(G136=Precios!$S$14,Precios!$T$14,IF(G136=Precios!$S$15,Precios!$T$15,IF(G136=Precios!$S$16,Precios!$T$16,IF(G136=Precios!$S$17,Precios!$T$17,IF(G136=Precios!$S$18,Precios!$T$18,0)))))))))))))))</f>
        <v>0</v>
      </c>
      <c r="J136" s="52"/>
      <c r="K136" s="218">
        <f>+IF(J136=1,I136,IF(J136=2,I136*(1-Precios!$Y$3),0))</f>
        <v>0</v>
      </c>
      <c r="L136" s="218">
        <f t="shared" si="25"/>
        <v>0</v>
      </c>
      <c r="M136" s="50"/>
      <c r="N136" s="44"/>
      <c r="O136" s="44"/>
      <c r="P136" s="44"/>
      <c r="Q136" s="44"/>
      <c r="R136" s="44"/>
      <c r="S136" s="44"/>
      <c r="T136" s="44"/>
      <c r="U136" s="44"/>
      <c r="V136" s="93"/>
      <c r="W136" s="44"/>
      <c r="X136" s="44"/>
      <c r="Y136" s="44"/>
      <c r="Z136" s="39">
        <f>IF(G136=Precios!$S$4,Precios!$V$4,IF(G136=Precios!$S$5,Precios!$V$5,IF(G136=Precios!$S$6,Precios!$V$6,IF(G136=Precios!$S$7,Precios!$V$7,IF(G136=Precios!$S$8,Precios!$V$8,IF(G136=Precios!$S$9,Precios!$V$9,IF(G136=Precios!$S$10,Precios!$V$10,IF(G136=Precios!$S$11,Precios!$V$11,IF(G136=Precios!$S$12,Precios!$V$12,IF(G136=Precios!$S$120,Precios!$V$120,IF(G136=Precios!$S$14,Precios!$V$14,IF(G136=Precios!$S$15,Precios!$V$15,IF(G136=Precios!$S$16,Precios!$V$16,IF(G136=Precios!$S$17,Precios!$V$17,IF(G136=Precios!$S$18,Precios!$V$18,0)))))))))))))))*H136</f>
        <v>0</v>
      </c>
      <c r="AA136" s="47"/>
      <c r="AB136" s="330"/>
    </row>
    <row r="137" spans="1:28" x14ac:dyDescent="0.25">
      <c r="A137" s="291"/>
      <c r="B137" s="41"/>
      <c r="C137" s="42"/>
      <c r="D137" s="43"/>
      <c r="E137" s="43"/>
      <c r="F137" s="43"/>
      <c r="G137" s="49"/>
      <c r="H137" s="52"/>
      <c r="I137" s="217">
        <f>IF(G137=Precios!$S$4,Precios!$T$4,IF(G137=Precios!$S$5,Precios!$T$5,IF(G137=Precios!$S$6,Precios!$T$6,IF(G137=Precios!$S$7,Precios!$T$7,IF(G137=Precios!$S$8,Precios!$T$8,IF(G137=Precios!$S$9,Precios!$T$9,IF(G137=Precios!$S$10,Precios!$T$10,IF(G137=Precios!$S$11,Precios!$T$11,IF(G137=Precios!$S$12,Precios!$T$12,IF(G137=Precios!$S$120,Precios!$T$120,IF(G137=Precios!$S$14,Precios!$T$14,IF(G137=Precios!$S$15,Precios!$T$15,IF(G137=Precios!$S$16,Precios!$T$16,IF(G137=Precios!$S$17,Precios!$T$17,IF(G137=Precios!$S$18,Precios!$T$18,0)))))))))))))))</f>
        <v>0</v>
      </c>
      <c r="J137" s="52"/>
      <c r="K137" s="218">
        <f>+IF(J137=1,I137,IF(J137=2,I137*(1-Precios!$Y$3),0))</f>
        <v>0</v>
      </c>
      <c r="L137" s="218">
        <f t="shared" si="25"/>
        <v>0</v>
      </c>
      <c r="M137" s="50"/>
      <c r="N137" s="44"/>
      <c r="O137" s="44"/>
      <c r="P137" s="44"/>
      <c r="Q137" s="44"/>
      <c r="R137" s="44"/>
      <c r="S137" s="44"/>
      <c r="T137" s="44"/>
      <c r="U137" s="44"/>
      <c r="V137" s="93"/>
      <c r="W137" s="44"/>
      <c r="X137" s="44"/>
      <c r="Y137" s="44"/>
      <c r="Z137" s="39">
        <f>IF(G137=Precios!$S$4,Precios!$V$4,IF(G137=Precios!$S$5,Precios!$V$5,IF(G137=Precios!$S$6,Precios!$V$6,IF(G137=Precios!$S$7,Precios!$V$7,IF(G137=Precios!$S$8,Precios!$V$8,IF(G137=Precios!$S$9,Precios!$V$9,IF(G137=Precios!$S$10,Precios!$V$10,IF(G137=Precios!$S$11,Precios!$V$11,IF(G137=Precios!$S$12,Precios!$V$12,IF(G137=Precios!$S$120,Precios!$V$120,IF(G137=Precios!$S$14,Precios!$V$14,IF(G137=Precios!$S$15,Precios!$V$15,IF(G137=Precios!$S$16,Precios!$V$16,IF(G137=Precios!$S$17,Precios!$V$17,IF(G137=Precios!$S$18,Precios!$V$18,0)))))))))))))))*H137</f>
        <v>0</v>
      </c>
      <c r="AA137" s="47"/>
      <c r="AB137" s="330"/>
    </row>
    <row r="138" spans="1:28" x14ac:dyDescent="0.25">
      <c r="A138" s="291"/>
      <c r="B138" s="41"/>
      <c r="C138" s="42"/>
      <c r="D138" s="43"/>
      <c r="E138" s="43"/>
      <c r="F138" s="43"/>
      <c r="G138" s="49"/>
      <c r="H138" s="52"/>
      <c r="I138" s="217">
        <f>IF(G138=Precios!$S$4,Precios!$T$4,IF(G138=Precios!$S$5,Precios!$T$5,IF(G138=Precios!$S$6,Precios!$T$6,IF(G138=Precios!$S$7,Precios!$T$7,IF(G138=Precios!$S$8,Precios!$T$8,IF(G138=Precios!$S$9,Precios!$T$9,IF(G138=Precios!$S$10,Precios!$T$10,IF(G138=Precios!$S$11,Precios!$T$11,IF(G138=Precios!$S$12,Precios!$T$12,IF(G138=Precios!$S$120,Precios!$T$120,IF(G138=Precios!$S$14,Precios!$T$14,IF(G138=Precios!$S$15,Precios!$T$15,IF(G138=Precios!$S$16,Precios!$T$16,IF(G138=Precios!$S$17,Precios!$T$17,IF(G138=Precios!$S$18,Precios!$T$18,0)))))))))))))))</f>
        <v>0</v>
      </c>
      <c r="J138" s="52"/>
      <c r="K138" s="218">
        <f>+IF(J138=1,I138,IF(J138=2,I138*(1-Precios!$Y$3),0))</f>
        <v>0</v>
      </c>
      <c r="L138" s="218">
        <f t="shared" si="25"/>
        <v>0</v>
      </c>
      <c r="M138" s="50"/>
      <c r="N138" s="44"/>
      <c r="O138" s="44"/>
      <c r="P138" s="44"/>
      <c r="Q138" s="44"/>
      <c r="R138" s="44"/>
      <c r="S138" s="44"/>
      <c r="T138" s="44"/>
      <c r="U138" s="44"/>
      <c r="V138" s="93"/>
      <c r="W138" s="44"/>
      <c r="X138" s="44"/>
      <c r="Y138" s="44"/>
      <c r="Z138" s="39">
        <f>IF(G138=Precios!$S$4,Precios!$V$4,IF(G138=Precios!$S$5,Precios!$V$5,IF(G138=Precios!$S$6,Precios!$V$6,IF(G138=Precios!$S$7,Precios!$V$7,IF(G138=Precios!$S$8,Precios!$V$8,IF(G138=Precios!$S$9,Precios!$V$9,IF(G138=Precios!$S$10,Precios!$V$10,IF(G138=Precios!$S$11,Precios!$V$11,IF(G138=Precios!$S$12,Precios!$V$12,IF(G138=Precios!$S$120,Precios!$V$120,IF(G138=Precios!$S$14,Precios!$V$14,IF(G138=Precios!$S$15,Precios!$V$15,IF(G138=Precios!$S$16,Precios!$V$16,IF(G138=Precios!$S$17,Precios!$V$17,IF(G138=Precios!$S$18,Precios!$V$18,0)))))))))))))))*H138</f>
        <v>0</v>
      </c>
      <c r="AA138" s="47"/>
      <c r="AB138" s="330"/>
    </row>
    <row r="139" spans="1:28" ht="15.75" thickBot="1" x14ac:dyDescent="0.3">
      <c r="A139" s="293"/>
      <c r="B139" s="294"/>
      <c r="C139" s="304"/>
      <c r="D139" s="296"/>
      <c r="E139" s="296"/>
      <c r="F139" s="296"/>
      <c r="G139" s="297"/>
      <c r="H139" s="298"/>
      <c r="I139" s="299">
        <f>IF(G139=Precios!$S$4,Precios!$T$4,IF(G139=Precios!$S$5,Precios!$T$5,IF(G139=Precios!$S$6,Precios!$T$6,IF(G139=Precios!$S$7,Precios!$T$7,IF(G139=Precios!$S$8,Precios!$T$8,IF(G139=Precios!$S$9,Precios!$T$9,IF(G139=Precios!$S$10,Precios!$T$10,IF(G139=Precios!$S$11,Precios!$T$11,IF(G139=Precios!$S$12,Precios!$T$12,IF(G139=Precios!$S$120,Precios!$T$120,IF(G139=Precios!$S$14,Precios!$T$14,IF(G139=Precios!$S$15,Precios!$T$15,IF(G139=Precios!$S$16,Precios!$T$16,IF(G139=Precios!$S$17,Precios!$T$17,IF(G139=Precios!$S$18,Precios!$T$18,0)))))))))))))))</f>
        <v>0</v>
      </c>
      <c r="J139" s="298"/>
      <c r="K139" s="300">
        <f>+IF(J139=1,I139,IF(J139=2,I139*(1-Precios!$Y$3),0))</f>
        <v>0</v>
      </c>
      <c r="L139" s="300">
        <f t="shared" si="25"/>
        <v>0</v>
      </c>
      <c r="M139" s="331"/>
      <c r="N139" s="332"/>
      <c r="O139" s="332"/>
      <c r="P139" s="332"/>
      <c r="Q139" s="332"/>
      <c r="R139" s="332"/>
      <c r="S139" s="332"/>
      <c r="T139" s="332"/>
      <c r="U139" s="332"/>
      <c r="V139" s="333"/>
      <c r="W139" s="332"/>
      <c r="X139" s="332"/>
      <c r="Y139" s="332"/>
      <c r="Z139" s="340">
        <f>IF(G139=Precios!$S$4,Precios!$V$4,IF(G139=Precios!$S$5,Precios!$V$5,IF(G139=Precios!$S$6,Precios!$V$6,IF(G139=Precios!$S$7,Precios!$V$7,IF(G139=Precios!$S$8,Precios!$V$8,IF(G139=Precios!$S$9,Precios!$V$9,IF(G139=Precios!$S$10,Precios!$V$10,IF(G139=Precios!$S$11,Precios!$V$11,IF(G139=Precios!$S$12,Precios!$V$12,IF(G139=Precios!$S$120,Precios!$V$120,IF(G139=Precios!$S$14,Precios!$V$14,IF(G139=Precios!$S$15,Precios!$V$15,IF(G139=Precios!$S$16,Precios!$V$16,IF(G139=Precios!$S$17,Precios!$V$17,IF(G139=Precios!$S$18,Precios!$V$18,0)))))))))))))))*H139</f>
        <v>0</v>
      </c>
      <c r="AA139" s="334"/>
      <c r="AB139" s="335"/>
    </row>
    <row r="140" spans="1:28" x14ac:dyDescent="0.25">
      <c r="A140" s="282"/>
      <c r="B140" s="283"/>
      <c r="C140" s="284"/>
      <c r="D140" s="285"/>
      <c r="E140" s="285"/>
      <c r="F140" s="285"/>
      <c r="G140" s="287"/>
      <c r="H140" s="288"/>
      <c r="I140" s="289">
        <f>IF(G140=Precios!$S$4,Precios!$T$4,IF(G140=Precios!$S$5,Precios!$T$5,IF(G140=Precios!$S$6,Precios!$T$6,IF(G140=Precios!$S$7,Precios!$T$7,IF(G140=Precios!$S$8,Precios!$T$8,IF(G140=Precios!$S$9,Precios!$T$9,IF(G140=Precios!$S$10,Precios!$T$10,IF(G140=Precios!$S$11,Precios!$T$11,IF(G140=Precios!$S$12,Precios!$T$12,IF(G140=Precios!$S$120,Precios!$T$120,IF(G140=Precios!$S$14,Precios!$T$14,IF(G140=Precios!$S$15,Precios!$T$15,IF(G140=Precios!$S$16,Precios!$T$16,IF(G140=Precios!$S$17,Precios!$T$17,IF(G140=Precios!$S$18,Precios!$T$18,0)))))))))))))))</f>
        <v>0</v>
      </c>
      <c r="J140" s="287"/>
      <c r="K140" s="290">
        <f>+IF(J140=1,I140,IF(J140=2,I140*(1-Precios!$Y$3),0))</f>
        <v>0</v>
      </c>
      <c r="L140" s="290">
        <f t="shared" ref="L140:L144" si="26">H140*K140</f>
        <v>0</v>
      </c>
      <c r="M140" s="317">
        <f>+SUM(L140:L144)</f>
        <v>0</v>
      </c>
      <c r="N140" s="318">
        <f>+M140+Q140+S140+T140</f>
        <v>0</v>
      </c>
      <c r="O140" s="319">
        <f>+IF(J140=1,N140*$O$89,0)</f>
        <v>0</v>
      </c>
      <c r="P140" s="320">
        <f>+N140*$P$89</f>
        <v>0</v>
      </c>
      <c r="Q140" s="321"/>
      <c r="R140" s="322">
        <f>+N140-SUM(O140:Q140)</f>
        <v>0</v>
      </c>
      <c r="S140" s="321"/>
      <c r="T140" s="321"/>
      <c r="U140" s="321"/>
      <c r="V140" s="323" t="e">
        <f>+(+O140+P140)/M140</f>
        <v>#DIV/0!</v>
      </c>
      <c r="W140" s="324">
        <f>+R140-SUM(S140:U140)</f>
        <v>0</v>
      </c>
      <c r="X140" s="325">
        <f>IF(J140=2,W140,0)</f>
        <v>0</v>
      </c>
      <c r="Y140" s="326">
        <f>IF(J140=1,W140,0)</f>
        <v>0</v>
      </c>
      <c r="Z140" s="327">
        <f>IF(G140=Precios!$S$4,Precios!$V$4,IF(G140=Precios!$S$5,Precios!$V$5,IF(G140=Precios!$S$6,Precios!$V$6,IF(G140=Precios!$S$7,Precios!$V$7,IF(G140=Precios!$S$8,Precios!$V$8,IF(G140=Precios!$S$9,Precios!$V$9,IF(G140=Precios!$S$10,Precios!$V$10,IF(G140=Precios!$S$11,Precios!$V$11,IF(G140=Precios!$S$12,Precios!$V$12,IF(G140=Precios!$S$120,Precios!$V$120,IF(G140=Precios!$S$14,Precios!$V$14,IF(G140=Precios!$S$15,Precios!$V$15,IF(G140=Precios!$S$16,Precios!$V$16,IF(G140=Precios!$S$17,Precios!$V$17,IF(G140=Precios!$S$18,Precios!$V$18,0)))))))))))))))*H140</f>
        <v>0</v>
      </c>
      <c r="AA140" s="328">
        <f>+W140-SUM(Z140:Z144)</f>
        <v>0</v>
      </c>
      <c r="AB140" s="329" t="e">
        <f>+AA140/M140</f>
        <v>#DIV/0!</v>
      </c>
    </row>
    <row r="141" spans="1:28" x14ac:dyDescent="0.25">
      <c r="A141" s="291"/>
      <c r="B141" s="41"/>
      <c r="C141" s="42"/>
      <c r="D141" s="43"/>
      <c r="E141" s="43"/>
      <c r="F141" s="43"/>
      <c r="G141" s="49"/>
      <c r="H141" s="52"/>
      <c r="I141" s="217">
        <f>IF(G141=Precios!$S$4,Precios!$T$4,IF(G141=Precios!$S$5,Precios!$T$5,IF(G141=Precios!$S$6,Precios!$T$6,IF(G141=Precios!$S$7,Precios!$T$7,IF(G141=Precios!$S$8,Precios!$T$8,IF(G141=Precios!$S$9,Precios!$T$9,IF(G141=Precios!$S$10,Precios!$T$10,IF(G141=Precios!$S$11,Precios!$T$11,IF(G141=Precios!$S$12,Precios!$T$12,IF(G141=Precios!$S$120,Precios!$T$120,IF(G141=Precios!$S$14,Precios!$T$14,IF(G141=Precios!$S$15,Precios!$T$15,IF(G141=Precios!$S$16,Precios!$T$16,IF(G141=Precios!$S$17,Precios!$T$17,IF(G141=Precios!$S$18,Precios!$T$18,0)))))))))))))))</f>
        <v>0</v>
      </c>
      <c r="J141" s="52"/>
      <c r="K141" s="218">
        <f>+IF(J141=1,I141,IF(J141=2,I141*(1-Precios!$Y$3),0))</f>
        <v>0</v>
      </c>
      <c r="L141" s="218">
        <f t="shared" si="26"/>
        <v>0</v>
      </c>
      <c r="M141" s="50"/>
      <c r="N141" s="44"/>
      <c r="O141" s="44"/>
      <c r="P141" s="44"/>
      <c r="Q141" s="44"/>
      <c r="R141" s="44"/>
      <c r="S141" s="44"/>
      <c r="T141" s="44"/>
      <c r="U141" s="44"/>
      <c r="V141" s="93"/>
      <c r="W141" s="44"/>
      <c r="X141" s="44"/>
      <c r="Y141" s="44"/>
      <c r="Z141" s="39">
        <f>IF(G141=Precios!$S$4,Precios!$V$4,IF(G141=Precios!$S$5,Precios!$V$5,IF(G141=Precios!$S$6,Precios!$V$6,IF(G141=Precios!$S$7,Precios!$V$7,IF(G141=Precios!$S$8,Precios!$V$8,IF(G141=Precios!$S$9,Precios!$V$9,IF(G141=Precios!$S$10,Precios!$V$10,IF(G141=Precios!$S$11,Precios!$V$11,IF(G141=Precios!$S$12,Precios!$V$12,IF(G141=Precios!$S$120,Precios!$V$120,IF(G141=Precios!$S$14,Precios!$V$14,IF(G141=Precios!$S$15,Precios!$V$15,IF(G141=Precios!$S$16,Precios!$V$16,IF(G141=Precios!$S$17,Precios!$V$17,IF(G141=Precios!$S$18,Precios!$V$18,0)))))))))))))))*H141</f>
        <v>0</v>
      </c>
      <c r="AA141" s="47"/>
      <c r="AB141" s="330"/>
    </row>
    <row r="142" spans="1:28" x14ac:dyDescent="0.25">
      <c r="A142" s="291"/>
      <c r="B142" s="41"/>
      <c r="C142" s="42"/>
      <c r="D142" s="43"/>
      <c r="E142" s="43"/>
      <c r="F142" s="43"/>
      <c r="G142" s="49"/>
      <c r="H142" s="52"/>
      <c r="I142" s="217">
        <f>IF(G142=Precios!$S$4,Precios!$T$4,IF(G142=Precios!$S$5,Precios!$T$5,IF(G142=Precios!$S$6,Precios!$T$6,IF(G142=Precios!$S$7,Precios!$T$7,IF(G142=Precios!$S$8,Precios!$T$8,IF(G142=Precios!$S$9,Precios!$T$9,IF(G142=Precios!$S$10,Precios!$T$10,IF(G142=Precios!$S$11,Precios!$T$11,IF(G142=Precios!$S$12,Precios!$T$12,IF(G142=Precios!$S$120,Precios!$T$120,IF(G142=Precios!$S$14,Precios!$T$14,IF(G142=Precios!$S$15,Precios!$T$15,IF(G142=Precios!$S$16,Precios!$T$16,IF(G142=Precios!$S$17,Precios!$T$17,IF(G142=Precios!$S$18,Precios!$T$18,0)))))))))))))))</f>
        <v>0</v>
      </c>
      <c r="J142" s="52"/>
      <c r="K142" s="218">
        <f>+IF(J142=1,I142,IF(J142=2,I142*(1-Precios!$Y$3),0))</f>
        <v>0</v>
      </c>
      <c r="L142" s="218">
        <f t="shared" si="26"/>
        <v>0</v>
      </c>
      <c r="M142" s="50"/>
      <c r="N142" s="44"/>
      <c r="O142" s="44"/>
      <c r="P142" s="44"/>
      <c r="Q142" s="44"/>
      <c r="R142" s="44"/>
      <c r="S142" s="44"/>
      <c r="T142" s="44"/>
      <c r="U142" s="44"/>
      <c r="V142" s="93"/>
      <c r="W142" s="44"/>
      <c r="X142" s="44"/>
      <c r="Y142" s="44"/>
      <c r="Z142" s="39">
        <f>IF(G142=Precios!$S$4,Precios!$V$4,IF(G142=Precios!$S$5,Precios!$V$5,IF(G142=Precios!$S$6,Precios!$V$6,IF(G142=Precios!$S$7,Precios!$V$7,IF(G142=Precios!$S$8,Precios!$V$8,IF(G142=Precios!$S$9,Precios!$V$9,IF(G142=Precios!$S$10,Precios!$V$10,IF(G142=Precios!$S$11,Precios!$V$11,IF(G142=Precios!$S$12,Precios!$V$12,IF(G142=Precios!$S$120,Precios!$V$120,IF(G142=Precios!$S$14,Precios!$V$14,IF(G142=Precios!$S$15,Precios!$V$15,IF(G142=Precios!$S$16,Precios!$V$16,IF(G142=Precios!$S$17,Precios!$V$17,IF(G142=Precios!$S$18,Precios!$V$18,0)))))))))))))))*H142</f>
        <v>0</v>
      </c>
      <c r="AA142" s="47"/>
      <c r="AB142" s="330"/>
    </row>
    <row r="143" spans="1:28" x14ac:dyDescent="0.25">
      <c r="A143" s="291"/>
      <c r="B143" s="41"/>
      <c r="C143" s="42"/>
      <c r="D143" s="43"/>
      <c r="E143" s="43"/>
      <c r="F143" s="43"/>
      <c r="G143" s="49"/>
      <c r="H143" s="52"/>
      <c r="I143" s="217">
        <f>IF(G143=Precios!$S$4,Precios!$T$4,IF(G143=Precios!$S$5,Precios!$T$5,IF(G143=Precios!$S$6,Precios!$T$6,IF(G143=Precios!$S$7,Precios!$T$7,IF(G143=Precios!$S$8,Precios!$T$8,IF(G143=Precios!$S$9,Precios!$T$9,IF(G143=Precios!$S$10,Precios!$T$10,IF(G143=Precios!$S$11,Precios!$T$11,IF(G143=Precios!$S$12,Precios!$T$12,IF(G143=Precios!$S$120,Precios!$T$120,IF(G143=Precios!$S$14,Precios!$T$14,IF(G143=Precios!$S$15,Precios!$T$15,IF(G143=Precios!$S$16,Precios!$T$16,IF(G143=Precios!$S$17,Precios!$T$17,IF(G143=Precios!$S$18,Precios!$T$18,0)))))))))))))))</f>
        <v>0</v>
      </c>
      <c r="J143" s="52"/>
      <c r="K143" s="218">
        <f>+IF(J143=1,I143,IF(J143=2,I143*(1-Precios!$Y$3),0))</f>
        <v>0</v>
      </c>
      <c r="L143" s="218">
        <f t="shared" si="26"/>
        <v>0</v>
      </c>
      <c r="M143" s="50"/>
      <c r="N143" s="44"/>
      <c r="O143" s="44"/>
      <c r="P143" s="44"/>
      <c r="Q143" s="44"/>
      <c r="R143" s="44"/>
      <c r="S143" s="44"/>
      <c r="T143" s="44"/>
      <c r="U143" s="44"/>
      <c r="V143" s="93"/>
      <c r="W143" s="44"/>
      <c r="X143" s="44"/>
      <c r="Y143" s="44"/>
      <c r="Z143" s="39">
        <f>IF(G143=Precios!$S$4,Precios!$V$4,IF(G143=Precios!$S$5,Precios!$V$5,IF(G143=Precios!$S$6,Precios!$V$6,IF(G143=Precios!$S$7,Precios!$V$7,IF(G143=Precios!$S$8,Precios!$V$8,IF(G143=Precios!$S$9,Precios!$V$9,IF(G143=Precios!$S$10,Precios!$V$10,IF(G143=Precios!$S$11,Precios!$V$11,IF(G143=Precios!$S$12,Precios!$V$12,IF(G143=Precios!$S$120,Precios!$V$120,IF(G143=Precios!$S$14,Precios!$V$14,IF(G143=Precios!$S$15,Precios!$V$15,IF(G143=Precios!$S$16,Precios!$V$16,IF(G143=Precios!$S$17,Precios!$V$17,IF(G143=Precios!$S$18,Precios!$V$18,0)))))))))))))))*H143</f>
        <v>0</v>
      </c>
      <c r="AA143" s="47"/>
      <c r="AB143" s="330"/>
    </row>
    <row r="144" spans="1:28" ht="15.75" thickBot="1" x14ac:dyDescent="0.3">
      <c r="A144" s="293"/>
      <c r="B144" s="294"/>
      <c r="C144" s="304"/>
      <c r="D144" s="296"/>
      <c r="E144" s="296"/>
      <c r="F144" s="296"/>
      <c r="G144" s="297"/>
      <c r="H144" s="298"/>
      <c r="I144" s="299">
        <f>IF(G144=Precios!$S$4,Precios!$T$4,IF(G144=Precios!$S$5,Precios!$T$5,IF(G144=Precios!$S$6,Precios!$T$6,IF(G144=Precios!$S$7,Precios!$T$7,IF(G144=Precios!$S$8,Precios!$T$8,IF(G144=Precios!$S$9,Precios!$T$9,IF(G144=Precios!$S$10,Precios!$T$10,IF(G144=Precios!$S$11,Precios!$T$11,IF(G144=Precios!$S$12,Precios!$T$12,IF(G144=Precios!$S$120,Precios!$T$120,IF(G144=Precios!$S$14,Precios!$T$14,IF(G144=Precios!$S$15,Precios!$T$15,IF(G144=Precios!$S$16,Precios!$T$16,IF(G144=Precios!$S$17,Precios!$T$17,IF(G144=Precios!$S$18,Precios!$T$18,0)))))))))))))))</f>
        <v>0</v>
      </c>
      <c r="J144" s="298"/>
      <c r="K144" s="300">
        <f>+IF(J144=1,I144,IF(J144=2,I144*(1-Precios!$Y$3),0))</f>
        <v>0</v>
      </c>
      <c r="L144" s="300">
        <f t="shared" si="26"/>
        <v>0</v>
      </c>
      <c r="M144" s="331"/>
      <c r="N144" s="332"/>
      <c r="O144" s="332"/>
      <c r="P144" s="332"/>
      <c r="Q144" s="332"/>
      <c r="R144" s="332"/>
      <c r="S144" s="332"/>
      <c r="T144" s="332"/>
      <c r="U144" s="332"/>
      <c r="V144" s="333"/>
      <c r="W144" s="332"/>
      <c r="X144" s="332"/>
      <c r="Y144" s="332"/>
      <c r="Z144" s="340">
        <f>IF(G144=Precios!$S$4,Precios!$V$4,IF(G144=Precios!$S$5,Precios!$V$5,IF(G144=Precios!$S$6,Precios!$V$6,IF(G144=Precios!$S$7,Precios!$V$7,IF(G144=Precios!$S$8,Precios!$V$8,IF(G144=Precios!$S$9,Precios!$V$9,IF(G144=Precios!$S$10,Precios!$V$10,IF(G144=Precios!$S$11,Precios!$V$11,IF(G144=Precios!$S$12,Precios!$V$12,IF(G144=Precios!$S$120,Precios!$V$120,IF(G144=Precios!$S$14,Precios!$V$14,IF(G144=Precios!$S$15,Precios!$V$15,IF(G144=Precios!$S$16,Precios!$V$16,IF(G144=Precios!$S$17,Precios!$V$17,IF(G144=Precios!$S$18,Precios!$V$18,0)))))))))))))))*H144</f>
        <v>0</v>
      </c>
      <c r="AA144" s="334"/>
      <c r="AB144" s="335"/>
    </row>
    <row r="145" spans="1:28" x14ac:dyDescent="0.25">
      <c r="A145" s="282"/>
      <c r="B145" s="283"/>
      <c r="C145" s="284"/>
      <c r="D145" s="285"/>
      <c r="E145" s="285"/>
      <c r="F145" s="285"/>
      <c r="G145" s="287"/>
      <c r="H145" s="288"/>
      <c r="I145" s="289">
        <f>IF(G145=Precios!$S$4,Precios!$T$4,IF(G145=Precios!$S$5,Precios!$T$5,IF(G145=Precios!$S$6,Precios!$T$6,IF(G145=Precios!$S$7,Precios!$T$7,IF(G145=Precios!$S$8,Precios!$T$8,IF(G145=Precios!$S$9,Precios!$T$9,IF(G145=Precios!$S$10,Precios!$T$10,IF(G145=Precios!$S$11,Precios!$T$11,IF(G145=Precios!$S$12,Precios!$T$12,IF(G145=Precios!$S$120,Precios!$T$120,IF(G145=Precios!$S$14,Precios!$T$14,IF(G145=Precios!$S$15,Precios!$T$15,IF(G145=Precios!$S$16,Precios!$T$16,IF(G145=Precios!$S$17,Precios!$T$17,IF(G145=Precios!$S$18,Precios!$T$18,0)))))))))))))))</f>
        <v>0</v>
      </c>
      <c r="J145" s="287"/>
      <c r="K145" s="290">
        <f>+IF(J145=1,I145,IF(J145=2,I145*(1-Precios!$Y$3),0))</f>
        <v>0</v>
      </c>
      <c r="L145" s="290">
        <f t="shared" si="20"/>
        <v>0</v>
      </c>
      <c r="M145" s="317">
        <f>+SUM(L145:L149)</f>
        <v>0</v>
      </c>
      <c r="N145" s="318">
        <f>+M145+Q145+S145+T145</f>
        <v>0</v>
      </c>
      <c r="O145" s="319">
        <f>+IF(J145=1,N145*$O$89,0)</f>
        <v>0</v>
      </c>
      <c r="P145" s="320">
        <f>+N145*$P$89</f>
        <v>0</v>
      </c>
      <c r="Q145" s="321"/>
      <c r="R145" s="322">
        <f>+N145-SUM(O145:Q145)</f>
        <v>0</v>
      </c>
      <c r="S145" s="321"/>
      <c r="T145" s="321"/>
      <c r="U145" s="321"/>
      <c r="V145" s="323" t="e">
        <f>+(+O145+P145)/M145</f>
        <v>#DIV/0!</v>
      </c>
      <c r="W145" s="324">
        <f>+R145-SUM(S145:U145)</f>
        <v>0</v>
      </c>
      <c r="X145" s="325">
        <f>IF(J145=2,W145,0)</f>
        <v>0</v>
      </c>
      <c r="Y145" s="326">
        <f>IF(J145=1,W145,0)</f>
        <v>0</v>
      </c>
      <c r="Z145" s="327">
        <f>IF(G145=Precios!$S$4,Precios!$V$4,IF(G145=Precios!$S$5,Precios!$V$5,IF(G145=Precios!$S$6,Precios!$V$6,IF(G145=Precios!$S$7,Precios!$V$7,IF(G145=Precios!$S$8,Precios!$V$8,IF(G145=Precios!$S$9,Precios!$V$9,IF(G145=Precios!$S$10,Precios!$V$10,IF(G145=Precios!$S$11,Precios!$V$11,IF(G145=Precios!$S$12,Precios!$V$12,IF(G145=Precios!$S$120,Precios!$V$120,IF(G145=Precios!$S$14,Precios!$V$14,IF(G145=Precios!$S$15,Precios!$V$15,IF(G145=Precios!$S$16,Precios!$V$16,IF(G145=Precios!$S$17,Precios!$V$17,IF(G145=Precios!$S$18,Precios!$V$18,0)))))))))))))))*H145</f>
        <v>0</v>
      </c>
      <c r="AA145" s="328">
        <f>+W145-SUM(Z145:Z149)</f>
        <v>0</v>
      </c>
      <c r="AB145" s="329" t="e">
        <f>+AA145/M145</f>
        <v>#DIV/0!</v>
      </c>
    </row>
    <row r="146" spans="1:28" x14ac:dyDescent="0.25">
      <c r="A146" s="291"/>
      <c r="B146" s="41"/>
      <c r="C146" s="42"/>
      <c r="D146" s="43"/>
      <c r="E146" s="43"/>
      <c r="F146" s="43"/>
      <c r="G146" s="49"/>
      <c r="H146" s="52"/>
      <c r="I146" s="217">
        <f>IF(G146=Precios!$S$4,Precios!$T$4,IF(G146=Precios!$S$5,Precios!$T$5,IF(G146=Precios!$S$6,Precios!$T$6,IF(G146=Precios!$S$7,Precios!$T$7,IF(G146=Precios!$S$8,Precios!$T$8,IF(G146=Precios!$S$9,Precios!$T$9,IF(G146=Precios!$S$10,Precios!$T$10,IF(G146=Precios!$S$11,Precios!$T$11,IF(G146=Precios!$S$12,Precios!$T$12,IF(G146=Precios!$S$120,Precios!$T$120,IF(G146=Precios!$S$14,Precios!$T$14,IF(G146=Precios!$S$15,Precios!$T$15,IF(G146=Precios!$S$16,Precios!$T$16,IF(G146=Precios!$S$17,Precios!$T$17,IF(G146=Precios!$S$18,Precios!$T$18,0)))))))))))))))</f>
        <v>0</v>
      </c>
      <c r="J146" s="52"/>
      <c r="K146" s="218">
        <f>+IF(J146=1,I146,IF(J146=2,I146*(1-Precios!$Y$3),0))</f>
        <v>0</v>
      </c>
      <c r="L146" s="218">
        <f t="shared" si="20"/>
        <v>0</v>
      </c>
      <c r="M146" s="50"/>
      <c r="N146" s="44"/>
      <c r="O146" s="44"/>
      <c r="P146" s="44"/>
      <c r="Q146" s="44"/>
      <c r="R146" s="44"/>
      <c r="S146" s="44"/>
      <c r="T146" s="44"/>
      <c r="U146" s="44"/>
      <c r="V146" s="93"/>
      <c r="W146" s="44"/>
      <c r="X146" s="44"/>
      <c r="Y146" s="44"/>
      <c r="Z146" s="39">
        <f>IF(G146=Precios!$S$4,Precios!$V$4,IF(G146=Precios!$S$5,Precios!$V$5,IF(G146=Precios!$S$6,Precios!$V$6,IF(G146=Precios!$S$7,Precios!$V$7,IF(G146=Precios!$S$8,Precios!$V$8,IF(G146=Precios!$S$9,Precios!$V$9,IF(G146=Precios!$S$10,Precios!$V$10,IF(G146=Precios!$S$11,Precios!$V$11,IF(G146=Precios!$S$12,Precios!$V$12,IF(G146=Precios!$S$120,Precios!$V$120,IF(G146=Precios!$S$14,Precios!$V$14,IF(G146=Precios!$S$15,Precios!$V$15,IF(G146=Precios!$S$16,Precios!$V$16,IF(G146=Precios!$S$17,Precios!$V$17,IF(G146=Precios!$S$18,Precios!$V$18,0)))))))))))))))*H146</f>
        <v>0</v>
      </c>
      <c r="AA146" s="47"/>
      <c r="AB146" s="330"/>
    </row>
    <row r="147" spans="1:28" x14ac:dyDescent="0.25">
      <c r="A147" s="291"/>
      <c r="B147" s="41"/>
      <c r="C147" s="42"/>
      <c r="D147" s="43"/>
      <c r="E147" s="43"/>
      <c r="F147" s="43"/>
      <c r="G147" s="49"/>
      <c r="H147" s="52"/>
      <c r="I147" s="217">
        <f>IF(G147=Precios!$S$4,Precios!$T$4,IF(G147=Precios!$S$5,Precios!$T$5,IF(G147=Precios!$S$6,Precios!$T$6,IF(G147=Precios!$S$7,Precios!$T$7,IF(G147=Precios!$S$8,Precios!$T$8,IF(G147=Precios!$S$9,Precios!$T$9,IF(G147=Precios!$S$10,Precios!$T$10,IF(G147=Precios!$S$11,Precios!$T$11,IF(G147=Precios!$S$12,Precios!$T$12,IF(G147=Precios!$S$120,Precios!$T$120,IF(G147=Precios!$S$14,Precios!$T$14,IF(G147=Precios!$S$15,Precios!$T$15,IF(G147=Precios!$S$16,Precios!$T$16,IF(G147=Precios!$S$17,Precios!$T$17,IF(G147=Precios!$S$18,Precios!$T$18,0)))))))))))))))</f>
        <v>0</v>
      </c>
      <c r="J147" s="52"/>
      <c r="K147" s="218">
        <f>+IF(J147=1,I147,IF(J147=2,I147*(1-Precios!$Y$3),0))</f>
        <v>0</v>
      </c>
      <c r="L147" s="218">
        <f t="shared" si="20"/>
        <v>0</v>
      </c>
      <c r="M147" s="50"/>
      <c r="N147" s="44"/>
      <c r="O147" s="44"/>
      <c r="P147" s="44"/>
      <c r="Q147" s="44"/>
      <c r="R147" s="44"/>
      <c r="S147" s="44"/>
      <c r="T147" s="44"/>
      <c r="U147" s="44"/>
      <c r="V147" s="93"/>
      <c r="W147" s="44"/>
      <c r="X147" s="44"/>
      <c r="Y147" s="44"/>
      <c r="Z147" s="39">
        <f>IF(G147=Precios!$S$4,Precios!$V$4,IF(G147=Precios!$S$5,Precios!$V$5,IF(G147=Precios!$S$6,Precios!$V$6,IF(G147=Precios!$S$7,Precios!$V$7,IF(G147=Precios!$S$8,Precios!$V$8,IF(G147=Precios!$S$9,Precios!$V$9,IF(G147=Precios!$S$10,Precios!$V$10,IF(G147=Precios!$S$11,Precios!$V$11,IF(G147=Precios!$S$12,Precios!$V$12,IF(G147=Precios!$S$120,Precios!$V$120,IF(G147=Precios!$S$14,Precios!$V$14,IF(G147=Precios!$S$15,Precios!$V$15,IF(G147=Precios!$S$16,Precios!$V$16,IF(G147=Precios!$S$17,Precios!$V$17,IF(G147=Precios!$S$18,Precios!$V$18,0)))))))))))))))*H147</f>
        <v>0</v>
      </c>
      <c r="AA147" s="47"/>
      <c r="AB147" s="330"/>
    </row>
    <row r="148" spans="1:28" x14ac:dyDescent="0.25">
      <c r="A148" s="291"/>
      <c r="B148" s="41"/>
      <c r="C148" s="42"/>
      <c r="D148" s="43"/>
      <c r="E148" s="43"/>
      <c r="F148" s="43"/>
      <c r="G148" s="49"/>
      <c r="H148" s="52"/>
      <c r="I148" s="217">
        <f>IF(G148=Precios!$S$4,Precios!$T$4,IF(G148=Precios!$S$5,Precios!$T$5,IF(G148=Precios!$S$6,Precios!$T$6,IF(G148=Precios!$S$7,Precios!$T$7,IF(G148=Precios!$S$8,Precios!$T$8,IF(G148=Precios!$S$9,Precios!$T$9,IF(G148=Precios!$S$10,Precios!$T$10,IF(G148=Precios!$S$11,Precios!$T$11,IF(G148=Precios!$S$12,Precios!$T$12,IF(G148=Precios!$S$120,Precios!$T$120,IF(G148=Precios!$S$14,Precios!$T$14,IF(G148=Precios!$S$15,Precios!$T$15,IF(G148=Precios!$S$16,Precios!$T$16,IF(G148=Precios!$S$17,Precios!$T$17,IF(G148=Precios!$S$18,Precios!$T$18,0)))))))))))))))</f>
        <v>0</v>
      </c>
      <c r="J148" s="52"/>
      <c r="K148" s="218">
        <f>+IF(J148=1,I148,IF(J148=2,I148*(1-Precios!$Y$3),0))</f>
        <v>0</v>
      </c>
      <c r="L148" s="218">
        <f t="shared" si="20"/>
        <v>0</v>
      </c>
      <c r="M148" s="50"/>
      <c r="N148" s="44"/>
      <c r="O148" s="44"/>
      <c r="P148" s="44"/>
      <c r="Q148" s="44"/>
      <c r="R148" s="44"/>
      <c r="S148" s="44"/>
      <c r="T148" s="44"/>
      <c r="U148" s="44"/>
      <c r="V148" s="93"/>
      <c r="W148" s="44"/>
      <c r="X148" s="44"/>
      <c r="Y148" s="44"/>
      <c r="Z148" s="39">
        <f>IF(G148=Precios!$S$4,Precios!$V$4,IF(G148=Precios!$S$5,Precios!$V$5,IF(G148=Precios!$S$6,Precios!$V$6,IF(G148=Precios!$S$7,Precios!$V$7,IF(G148=Precios!$S$8,Precios!$V$8,IF(G148=Precios!$S$9,Precios!$V$9,IF(G148=Precios!$S$10,Precios!$V$10,IF(G148=Precios!$S$11,Precios!$V$11,IF(G148=Precios!$S$12,Precios!$V$12,IF(G148=Precios!$S$120,Precios!$V$120,IF(G148=Precios!$S$14,Precios!$V$14,IF(G148=Precios!$S$15,Precios!$V$15,IF(G148=Precios!$S$16,Precios!$V$16,IF(G148=Precios!$S$17,Precios!$V$17,IF(G148=Precios!$S$18,Precios!$V$18,0)))))))))))))))*H148</f>
        <v>0</v>
      </c>
      <c r="AA148" s="47"/>
      <c r="AB148" s="330"/>
    </row>
    <row r="149" spans="1:28" ht="15.75" thickBot="1" x14ac:dyDescent="0.3">
      <c r="A149" s="293"/>
      <c r="B149" s="294"/>
      <c r="C149" s="304"/>
      <c r="D149" s="296"/>
      <c r="E149" s="296"/>
      <c r="F149" s="296"/>
      <c r="G149" s="297"/>
      <c r="H149" s="298"/>
      <c r="I149" s="299">
        <f>IF(G149=Precios!$S$4,Precios!$T$4,IF(G149=Precios!$S$5,Precios!$T$5,IF(G149=Precios!$S$6,Precios!$T$6,IF(G149=Precios!$S$7,Precios!$T$7,IF(G149=Precios!$S$8,Precios!$T$8,IF(G149=Precios!$S$9,Precios!$T$9,IF(G149=Precios!$S$10,Precios!$T$10,IF(G149=Precios!$S$11,Precios!$T$11,IF(G149=Precios!$S$12,Precios!$T$12,IF(G149=Precios!$S$120,Precios!$T$120,IF(G149=Precios!$S$14,Precios!$T$14,IF(G149=Precios!$S$15,Precios!$T$15,IF(G149=Precios!$S$16,Precios!$T$16,IF(G149=Precios!$S$17,Precios!$T$17,IF(G149=Precios!$S$18,Precios!$T$18,0)))))))))))))))</f>
        <v>0</v>
      </c>
      <c r="J149" s="298"/>
      <c r="K149" s="300">
        <f>+IF(J149=1,I149,IF(J149=2,I149*(1-Precios!$Y$3),0))</f>
        <v>0</v>
      </c>
      <c r="L149" s="300">
        <f t="shared" si="20"/>
        <v>0</v>
      </c>
      <c r="M149" s="331"/>
      <c r="N149" s="332"/>
      <c r="O149" s="332"/>
      <c r="P149" s="332"/>
      <c r="Q149" s="332"/>
      <c r="R149" s="332"/>
      <c r="S149" s="332"/>
      <c r="T149" s="332"/>
      <c r="U149" s="332"/>
      <c r="V149" s="333"/>
      <c r="W149" s="332"/>
      <c r="X149" s="332"/>
      <c r="Y149" s="332"/>
      <c r="Z149" s="340">
        <f>IF(G149=Precios!$S$4,Precios!$V$4,IF(G149=Precios!$S$5,Precios!$V$5,IF(G149=Precios!$S$6,Precios!$V$6,IF(G149=Precios!$S$7,Precios!$V$7,IF(G149=Precios!$S$8,Precios!$V$8,IF(G149=Precios!$S$9,Precios!$V$9,IF(G149=Precios!$S$10,Precios!$V$10,IF(G149=Precios!$S$11,Precios!$V$11,IF(G149=Precios!$S$12,Precios!$V$12,IF(G149=Precios!$S$120,Precios!$V$120,IF(G149=Precios!$S$14,Precios!$V$14,IF(G149=Precios!$S$15,Precios!$V$15,IF(G149=Precios!$S$16,Precios!$V$16,IF(G149=Precios!$S$17,Precios!$V$17,IF(G149=Precios!$S$18,Precios!$V$18,0)))))))))))))))*H149</f>
        <v>0</v>
      </c>
      <c r="AA149" s="334"/>
      <c r="AB149" s="335"/>
    </row>
    <row r="150" spans="1:28" x14ac:dyDescent="0.25">
      <c r="A150" s="282"/>
      <c r="B150" s="283"/>
      <c r="C150" s="284"/>
      <c r="D150" s="285"/>
      <c r="E150" s="285"/>
      <c r="F150" s="285"/>
      <c r="G150" s="287"/>
      <c r="H150" s="288"/>
      <c r="I150" s="289">
        <f>IF(G150=Precios!$S$4,Precios!$T$4,IF(G150=Precios!$S$5,Precios!$T$5,IF(G150=Precios!$S$6,Precios!$T$6,IF(G150=Precios!$S$7,Precios!$T$7,IF(G150=Precios!$S$8,Precios!$T$8,IF(G150=Precios!$S$9,Precios!$T$9,IF(G150=Precios!$S$10,Precios!$T$10,IF(G150=Precios!$S$11,Precios!$T$11,IF(G150=Precios!$S$12,Precios!$T$12,IF(G150=Precios!$S$120,Precios!$T$120,IF(G150=Precios!$S$14,Precios!$T$14,IF(G150=Precios!$S$15,Precios!$T$15,IF(G150=Precios!$S$16,Precios!$T$16,IF(G150=Precios!$S$17,Precios!$T$17,IF(G150=Precios!$S$18,Precios!$T$18,0)))))))))))))))</f>
        <v>0</v>
      </c>
      <c r="J150" s="287"/>
      <c r="K150" s="290">
        <f>+IF(J150=1,I150,IF(J150=2,I150*(1-Precios!$Y$3),0))</f>
        <v>0</v>
      </c>
      <c r="L150" s="290">
        <f t="shared" si="20"/>
        <v>0</v>
      </c>
      <c r="M150" s="317">
        <f>+SUM(L150:L154)</f>
        <v>0</v>
      </c>
      <c r="N150" s="318">
        <f>+M150+Q150+S150+T150</f>
        <v>0</v>
      </c>
      <c r="O150" s="319">
        <f>+IF(J150=1,N150*$O$89,0)</f>
        <v>0</v>
      </c>
      <c r="P150" s="320">
        <f>+N150*$P$89</f>
        <v>0</v>
      </c>
      <c r="Q150" s="321"/>
      <c r="R150" s="322">
        <f>+N150-SUM(O150:Q150)</f>
        <v>0</v>
      </c>
      <c r="S150" s="321"/>
      <c r="T150" s="321"/>
      <c r="U150" s="321"/>
      <c r="V150" s="323" t="e">
        <f>+(+O150+P150)/M150</f>
        <v>#DIV/0!</v>
      </c>
      <c r="W150" s="324">
        <f>+R150-SUM(S150:U150)</f>
        <v>0</v>
      </c>
      <c r="X150" s="325">
        <f>IF(J150=2,W150,0)</f>
        <v>0</v>
      </c>
      <c r="Y150" s="326">
        <f>IF(J150=1,W150,0)</f>
        <v>0</v>
      </c>
      <c r="Z150" s="327">
        <f>IF(G150=Precios!$S$4,Precios!$V$4,IF(G150=Precios!$S$5,Precios!$V$5,IF(G150=Precios!$S$6,Precios!$V$6,IF(G150=Precios!$S$7,Precios!$V$7,IF(G150=Precios!$S$8,Precios!$V$8,IF(G150=Precios!$S$9,Precios!$V$9,IF(G150=Precios!$S$10,Precios!$V$10,IF(G150=Precios!$S$11,Precios!$V$11,IF(G150=Precios!$S$12,Precios!$V$12,IF(G150=Precios!$S$120,Precios!$V$120,IF(G150=Precios!$S$14,Precios!$V$14,IF(G150=Precios!$S$15,Precios!$V$15,IF(G150=Precios!$S$16,Precios!$V$16,IF(G150=Precios!$S$17,Precios!$V$17,IF(G150=Precios!$S$18,Precios!$V$18,0)))))))))))))))*H150</f>
        <v>0</v>
      </c>
      <c r="AA150" s="328">
        <f>+W150-SUM(Z150:Z154)</f>
        <v>0</v>
      </c>
      <c r="AB150" s="329" t="e">
        <f>+AA150/M150</f>
        <v>#DIV/0!</v>
      </c>
    </row>
    <row r="151" spans="1:28" x14ac:dyDescent="0.25">
      <c r="A151" s="291"/>
      <c r="B151" s="41"/>
      <c r="C151" s="42"/>
      <c r="D151" s="43"/>
      <c r="E151" s="43"/>
      <c r="F151" s="43"/>
      <c r="G151" s="49"/>
      <c r="H151" s="52"/>
      <c r="I151" s="217">
        <f>IF(G151=Precios!$S$4,Precios!$T$4,IF(G151=Precios!$S$5,Precios!$T$5,IF(G151=Precios!$S$6,Precios!$T$6,IF(G151=Precios!$S$7,Precios!$T$7,IF(G151=Precios!$S$8,Precios!$T$8,IF(G151=Precios!$S$9,Precios!$T$9,IF(G151=Precios!$S$10,Precios!$T$10,IF(G151=Precios!$S$11,Precios!$T$11,IF(G151=Precios!$S$12,Precios!$T$12,IF(G151=Precios!$S$120,Precios!$T$120,IF(G151=Precios!$S$14,Precios!$T$14,IF(G151=Precios!$S$15,Precios!$T$15,IF(G151=Precios!$S$16,Precios!$T$16,IF(G151=Precios!$S$17,Precios!$T$17,IF(G151=Precios!$S$18,Precios!$T$18,0)))))))))))))))</f>
        <v>0</v>
      </c>
      <c r="J151" s="52"/>
      <c r="K151" s="218">
        <f>+IF(J151=1,I151,IF(J151=2,I151*(1-Precios!$Y$3),0))</f>
        <v>0</v>
      </c>
      <c r="L151" s="218">
        <f t="shared" si="20"/>
        <v>0</v>
      </c>
      <c r="M151" s="50"/>
      <c r="N151" s="44"/>
      <c r="O151" s="44"/>
      <c r="P151" s="44"/>
      <c r="Q151" s="44"/>
      <c r="R151" s="44"/>
      <c r="S151" s="44"/>
      <c r="T151" s="44"/>
      <c r="U151" s="44"/>
      <c r="V151" s="93"/>
      <c r="W151" s="44"/>
      <c r="X151" s="44"/>
      <c r="Y151" s="44"/>
      <c r="Z151" s="39">
        <f>IF(G151=Precios!$S$4,Precios!$V$4,IF(G151=Precios!$S$5,Precios!$V$5,IF(G151=Precios!$S$6,Precios!$V$6,IF(G151=Precios!$S$7,Precios!$V$7,IF(G151=Precios!$S$8,Precios!$V$8,IF(G151=Precios!$S$9,Precios!$V$9,IF(G151=Precios!$S$10,Precios!$V$10,IF(G151=Precios!$S$11,Precios!$V$11,IF(G151=Precios!$S$12,Precios!$V$12,IF(G151=Precios!$S$120,Precios!$V$120,IF(G151=Precios!$S$14,Precios!$V$14,IF(G151=Precios!$S$15,Precios!$V$15,IF(G151=Precios!$S$16,Precios!$V$16,IF(G151=Precios!$S$17,Precios!$V$17,IF(G151=Precios!$S$18,Precios!$V$18,0)))))))))))))))*H151</f>
        <v>0</v>
      </c>
      <c r="AA151" s="47"/>
      <c r="AB151" s="330"/>
    </row>
    <row r="152" spans="1:28" x14ac:dyDescent="0.25">
      <c r="A152" s="291"/>
      <c r="B152" s="41"/>
      <c r="C152" s="42"/>
      <c r="D152" s="43"/>
      <c r="E152" s="43"/>
      <c r="F152" s="43"/>
      <c r="G152" s="49"/>
      <c r="H152" s="52"/>
      <c r="I152" s="217">
        <f>IF(G152=Precios!$S$4,Precios!$T$4,IF(G152=Precios!$S$5,Precios!$T$5,IF(G152=Precios!$S$6,Precios!$T$6,IF(G152=Precios!$S$7,Precios!$T$7,IF(G152=Precios!$S$8,Precios!$T$8,IF(G152=Precios!$S$9,Precios!$T$9,IF(G152=Precios!$S$10,Precios!$T$10,IF(G152=Precios!$S$11,Precios!$T$11,IF(G152=Precios!$S$12,Precios!$T$12,IF(G152=Precios!$S$120,Precios!$T$120,IF(G152=Precios!$S$14,Precios!$T$14,IF(G152=Precios!$S$15,Precios!$T$15,IF(G152=Precios!$S$16,Precios!$T$16,IF(G152=Precios!$S$17,Precios!$T$17,IF(G152=Precios!$S$18,Precios!$T$18,0)))))))))))))))</f>
        <v>0</v>
      </c>
      <c r="J152" s="52"/>
      <c r="K152" s="218">
        <f>+IF(J152=1,I152,IF(J152=2,I152*(1-Precios!$Y$3),0))</f>
        <v>0</v>
      </c>
      <c r="L152" s="218">
        <f t="shared" si="20"/>
        <v>0</v>
      </c>
      <c r="M152" s="50"/>
      <c r="N152" s="44"/>
      <c r="O152" s="44"/>
      <c r="P152" s="44"/>
      <c r="Q152" s="44"/>
      <c r="R152" s="44"/>
      <c r="S152" s="44"/>
      <c r="T152" s="44"/>
      <c r="U152" s="44"/>
      <c r="V152" s="93"/>
      <c r="W152" s="44"/>
      <c r="X152" s="44"/>
      <c r="Y152" s="44"/>
      <c r="Z152" s="39">
        <f>IF(G152=Precios!$S$4,Precios!$V$4,IF(G152=Precios!$S$5,Precios!$V$5,IF(G152=Precios!$S$6,Precios!$V$6,IF(G152=Precios!$S$7,Precios!$V$7,IF(G152=Precios!$S$8,Precios!$V$8,IF(G152=Precios!$S$9,Precios!$V$9,IF(G152=Precios!$S$10,Precios!$V$10,IF(G152=Precios!$S$11,Precios!$V$11,IF(G152=Precios!$S$12,Precios!$V$12,IF(G152=Precios!$S$120,Precios!$V$120,IF(G152=Precios!$S$14,Precios!$V$14,IF(G152=Precios!$S$15,Precios!$V$15,IF(G152=Precios!$S$16,Precios!$V$16,IF(G152=Precios!$S$17,Precios!$V$17,IF(G152=Precios!$S$18,Precios!$V$18,0)))))))))))))))*H152</f>
        <v>0</v>
      </c>
      <c r="AA152" s="47"/>
      <c r="AB152" s="330"/>
    </row>
    <row r="153" spans="1:28" x14ac:dyDescent="0.25">
      <c r="A153" s="291"/>
      <c r="B153" s="41"/>
      <c r="C153" s="42"/>
      <c r="D153" s="43"/>
      <c r="E153" s="43"/>
      <c r="F153" s="43"/>
      <c r="G153" s="49"/>
      <c r="H153" s="52"/>
      <c r="I153" s="217">
        <f>IF(G153=Precios!$S$4,Precios!$T$4,IF(G153=Precios!$S$5,Precios!$T$5,IF(G153=Precios!$S$6,Precios!$T$6,IF(G153=Precios!$S$7,Precios!$T$7,IF(G153=Precios!$S$8,Precios!$T$8,IF(G153=Precios!$S$9,Precios!$T$9,IF(G153=Precios!$S$10,Precios!$T$10,IF(G153=Precios!$S$11,Precios!$T$11,IF(G153=Precios!$S$12,Precios!$T$12,IF(G153=Precios!$S$120,Precios!$T$120,IF(G153=Precios!$S$14,Precios!$T$14,IF(G153=Precios!$S$15,Precios!$T$15,IF(G153=Precios!$S$16,Precios!$T$16,IF(G153=Precios!$S$17,Precios!$T$17,IF(G153=Precios!$S$18,Precios!$T$18,0)))))))))))))))</f>
        <v>0</v>
      </c>
      <c r="J153" s="52"/>
      <c r="K153" s="218">
        <f>+IF(J153=1,I153,IF(J153=2,I153*(1-Precios!$Y$3),0))</f>
        <v>0</v>
      </c>
      <c r="L153" s="218">
        <f t="shared" si="20"/>
        <v>0</v>
      </c>
      <c r="M153" s="50"/>
      <c r="N153" s="44"/>
      <c r="O153" s="44"/>
      <c r="P153" s="44"/>
      <c r="Q153" s="44"/>
      <c r="R153" s="44"/>
      <c r="S153" s="44"/>
      <c r="T153" s="44"/>
      <c r="U153" s="44"/>
      <c r="V153" s="93"/>
      <c r="W153" s="44"/>
      <c r="X153" s="44"/>
      <c r="Y153" s="44"/>
      <c r="Z153" s="39">
        <f>IF(G153=Precios!$S$4,Precios!$V$4,IF(G153=Precios!$S$5,Precios!$V$5,IF(G153=Precios!$S$6,Precios!$V$6,IF(G153=Precios!$S$7,Precios!$V$7,IF(G153=Precios!$S$8,Precios!$V$8,IF(G153=Precios!$S$9,Precios!$V$9,IF(G153=Precios!$S$10,Precios!$V$10,IF(G153=Precios!$S$11,Precios!$V$11,IF(G153=Precios!$S$12,Precios!$V$12,IF(G153=Precios!$S$120,Precios!$V$120,IF(G153=Precios!$S$14,Precios!$V$14,IF(G153=Precios!$S$15,Precios!$V$15,IF(G153=Precios!$S$16,Precios!$V$16,IF(G153=Precios!$S$17,Precios!$V$17,IF(G153=Precios!$S$18,Precios!$V$18,0)))))))))))))))*H153</f>
        <v>0</v>
      </c>
      <c r="AA153" s="47"/>
      <c r="AB153" s="330"/>
    </row>
    <row r="154" spans="1:28" ht="15.75" thickBot="1" x14ac:dyDescent="0.3">
      <c r="A154" s="293"/>
      <c r="B154" s="294"/>
      <c r="C154" s="304"/>
      <c r="D154" s="296"/>
      <c r="E154" s="296"/>
      <c r="F154" s="296"/>
      <c r="G154" s="297"/>
      <c r="H154" s="298"/>
      <c r="I154" s="299">
        <f>IF(G154=Precios!$S$4,Precios!$T$4,IF(G154=Precios!$S$5,Precios!$T$5,IF(G154=Precios!$S$6,Precios!$T$6,IF(G154=Precios!$S$7,Precios!$T$7,IF(G154=Precios!$S$8,Precios!$T$8,IF(G154=Precios!$S$9,Precios!$T$9,IF(G154=Precios!$S$10,Precios!$T$10,IF(G154=Precios!$S$11,Precios!$T$11,IF(G154=Precios!$S$12,Precios!$T$12,IF(G154=Precios!$S$120,Precios!$T$120,IF(G154=Precios!$S$14,Precios!$T$14,IF(G154=Precios!$S$15,Precios!$T$15,IF(G154=Precios!$S$16,Precios!$T$16,IF(G154=Precios!$S$17,Precios!$T$17,IF(G154=Precios!$S$18,Precios!$T$18,0)))))))))))))))</f>
        <v>0</v>
      </c>
      <c r="J154" s="298"/>
      <c r="K154" s="300">
        <f>+IF(J154=1,I154,IF(J154=2,I154*(1-Precios!$Y$3),0))</f>
        <v>0</v>
      </c>
      <c r="L154" s="300">
        <f t="shared" si="20"/>
        <v>0</v>
      </c>
      <c r="M154" s="331"/>
      <c r="N154" s="332"/>
      <c r="O154" s="332"/>
      <c r="P154" s="332"/>
      <c r="Q154" s="332"/>
      <c r="R154" s="332"/>
      <c r="S154" s="332"/>
      <c r="T154" s="332"/>
      <c r="U154" s="332"/>
      <c r="V154" s="333"/>
      <c r="W154" s="332"/>
      <c r="X154" s="332"/>
      <c r="Y154" s="332"/>
      <c r="Z154" s="340">
        <f>IF(G154=Precios!$S$4,Precios!$V$4,IF(G154=Precios!$S$5,Precios!$V$5,IF(G154=Precios!$S$6,Precios!$V$6,IF(G154=Precios!$S$7,Precios!$V$7,IF(G154=Precios!$S$8,Precios!$V$8,IF(G154=Precios!$S$9,Precios!$V$9,IF(G154=Precios!$S$10,Precios!$V$10,IF(G154=Precios!$S$11,Precios!$V$11,IF(G154=Precios!$S$12,Precios!$V$12,IF(G154=Precios!$S$120,Precios!$V$120,IF(G154=Precios!$S$14,Precios!$V$14,IF(G154=Precios!$S$15,Precios!$V$15,IF(G154=Precios!$S$16,Precios!$V$16,IF(G154=Precios!$S$17,Precios!$V$17,IF(G154=Precios!$S$18,Precios!$V$18,0)))))))))))))))*H154</f>
        <v>0</v>
      </c>
      <c r="AA154" s="334"/>
      <c r="AB154" s="335"/>
    </row>
    <row r="155" spans="1:28" x14ac:dyDescent="0.25">
      <c r="A155" s="282"/>
      <c r="B155" s="283"/>
      <c r="C155" s="284"/>
      <c r="D155" s="285"/>
      <c r="E155" s="285"/>
      <c r="F155" s="285"/>
      <c r="G155" s="287"/>
      <c r="H155" s="288"/>
      <c r="I155" s="289">
        <f>IF(G155=Precios!$S$4,Precios!$T$4,IF(G155=Precios!$S$5,Precios!$T$5,IF(G155=Precios!$S$6,Precios!$T$6,IF(G155=Precios!$S$7,Precios!$T$7,IF(G155=Precios!$S$8,Precios!$T$8,IF(G155=Precios!$S$9,Precios!$T$9,IF(G155=Precios!$S$10,Precios!$T$10,IF(G155=Precios!$S$11,Precios!$T$11,IF(G155=Precios!$S$12,Precios!$T$12,IF(G155=Precios!$S$120,Precios!$T$120,IF(G155=Precios!$S$14,Precios!$T$14,IF(G155=Precios!$S$15,Precios!$T$15,IF(G155=Precios!$S$16,Precios!$T$16,IF(G155=Precios!$S$17,Precios!$T$17,IF(G155=Precios!$S$18,Precios!$T$18,0)))))))))))))))</f>
        <v>0</v>
      </c>
      <c r="J155" s="287"/>
      <c r="K155" s="290">
        <f>+IF(J155=1,I155,IF(J155=2,I155*(1-Precios!$Y$3),0))</f>
        <v>0</v>
      </c>
      <c r="L155" s="290">
        <f t="shared" si="20"/>
        <v>0</v>
      </c>
      <c r="M155" s="317">
        <f>+SUM(L155:L159)</f>
        <v>0</v>
      </c>
      <c r="N155" s="318">
        <f>+M155+Q155+S155+T155</f>
        <v>0</v>
      </c>
      <c r="O155" s="319">
        <f>+IF(J155=1,N155*$O$89,0)</f>
        <v>0</v>
      </c>
      <c r="P155" s="320">
        <f>+N155*$P$89</f>
        <v>0</v>
      </c>
      <c r="Q155" s="321"/>
      <c r="R155" s="322">
        <f>+N155-SUM(O155:Q155)</f>
        <v>0</v>
      </c>
      <c r="S155" s="321"/>
      <c r="T155" s="321"/>
      <c r="U155" s="321"/>
      <c r="V155" s="323" t="e">
        <f>+(+O155+P155)/M155</f>
        <v>#DIV/0!</v>
      </c>
      <c r="W155" s="324">
        <f>+R155-SUM(S155:U155)</f>
        <v>0</v>
      </c>
      <c r="X155" s="325">
        <f>IF(J155=2,W155,0)</f>
        <v>0</v>
      </c>
      <c r="Y155" s="326">
        <f>IF(J155=1,W155,0)</f>
        <v>0</v>
      </c>
      <c r="Z155" s="327">
        <f>IF(G155=Precios!$S$4,Precios!$V$4,IF(G155=Precios!$S$5,Precios!$V$5,IF(G155=Precios!$S$6,Precios!$V$6,IF(G155=Precios!$S$7,Precios!$V$7,IF(G155=Precios!$S$8,Precios!$V$8,IF(G155=Precios!$S$9,Precios!$V$9,IF(G155=Precios!$S$10,Precios!$V$10,IF(G155=Precios!$S$11,Precios!$V$11,IF(G155=Precios!$S$12,Precios!$V$12,IF(G155=Precios!$S$120,Precios!$V$120,IF(G155=Precios!$S$14,Precios!$V$14,IF(G155=Precios!$S$15,Precios!$V$15,IF(G155=Precios!$S$16,Precios!$V$16,IF(G155=Precios!$S$17,Precios!$V$17,IF(G155=Precios!$S$18,Precios!$V$18,0)))))))))))))))*H155</f>
        <v>0</v>
      </c>
      <c r="AA155" s="328">
        <f>+W155-SUM(Z155:Z159)</f>
        <v>0</v>
      </c>
      <c r="AB155" s="329" t="e">
        <f>+AA155/M155</f>
        <v>#DIV/0!</v>
      </c>
    </row>
    <row r="156" spans="1:28" x14ac:dyDescent="0.25">
      <c r="A156" s="291"/>
      <c r="B156" s="41"/>
      <c r="C156" s="42"/>
      <c r="D156" s="43"/>
      <c r="E156" s="43"/>
      <c r="F156" s="43"/>
      <c r="G156" s="49"/>
      <c r="H156" s="52"/>
      <c r="I156" s="217">
        <f>IF(G156=Precios!$S$4,Precios!$T$4,IF(G156=Precios!$S$5,Precios!$T$5,IF(G156=Precios!$S$6,Precios!$T$6,IF(G156=Precios!$S$7,Precios!$T$7,IF(G156=Precios!$S$8,Precios!$T$8,IF(G156=Precios!$S$9,Precios!$T$9,IF(G156=Precios!$S$10,Precios!$T$10,IF(G156=Precios!$S$11,Precios!$T$11,IF(G156=Precios!$S$12,Precios!$T$12,IF(G156=Precios!$S$120,Precios!$T$120,IF(G156=Precios!$S$14,Precios!$T$14,IF(G156=Precios!$S$15,Precios!$T$15,IF(G156=Precios!$S$16,Precios!$T$16,IF(G156=Precios!$S$17,Precios!$T$17,IF(G156=Precios!$S$18,Precios!$T$18,0)))))))))))))))</f>
        <v>0</v>
      </c>
      <c r="J156" s="52"/>
      <c r="K156" s="218">
        <f>+IF(J156=1,I156,IF(J156=2,I156*(1-Precios!$Y$3),0))</f>
        <v>0</v>
      </c>
      <c r="L156" s="218">
        <f t="shared" si="20"/>
        <v>0</v>
      </c>
      <c r="M156" s="50"/>
      <c r="N156" s="44"/>
      <c r="O156" s="44"/>
      <c r="P156" s="44"/>
      <c r="Q156" s="44"/>
      <c r="R156" s="44"/>
      <c r="S156" s="44"/>
      <c r="T156" s="44"/>
      <c r="U156" s="44"/>
      <c r="V156" s="93"/>
      <c r="W156" s="44"/>
      <c r="X156" s="44"/>
      <c r="Y156" s="44"/>
      <c r="Z156" s="39">
        <f>IF(G156=Precios!$S$4,Precios!$V$4,IF(G156=Precios!$S$5,Precios!$V$5,IF(G156=Precios!$S$6,Precios!$V$6,IF(G156=Precios!$S$7,Precios!$V$7,IF(G156=Precios!$S$8,Precios!$V$8,IF(G156=Precios!$S$9,Precios!$V$9,IF(G156=Precios!$S$10,Precios!$V$10,IF(G156=Precios!$S$11,Precios!$V$11,IF(G156=Precios!$S$12,Precios!$V$12,IF(G156=Precios!$S$120,Precios!$V$120,IF(G156=Precios!$S$14,Precios!$V$14,IF(G156=Precios!$S$15,Precios!$V$15,IF(G156=Precios!$S$16,Precios!$V$16,IF(G156=Precios!$S$17,Precios!$V$17,IF(G156=Precios!$S$18,Precios!$V$18,0)))))))))))))))*H156</f>
        <v>0</v>
      </c>
      <c r="AA156" s="47"/>
      <c r="AB156" s="330"/>
    </row>
    <row r="157" spans="1:28" x14ac:dyDescent="0.25">
      <c r="A157" s="291"/>
      <c r="B157" s="41"/>
      <c r="C157" s="42"/>
      <c r="D157" s="43"/>
      <c r="E157" s="43"/>
      <c r="F157" s="43"/>
      <c r="G157" s="49"/>
      <c r="H157" s="52"/>
      <c r="I157" s="217">
        <f>IF(G157=Precios!$S$4,Precios!$T$4,IF(G157=Precios!$S$5,Precios!$T$5,IF(G157=Precios!$S$6,Precios!$T$6,IF(G157=Precios!$S$7,Precios!$T$7,IF(G157=Precios!$S$8,Precios!$T$8,IF(G157=Precios!$S$9,Precios!$T$9,IF(G157=Precios!$S$10,Precios!$T$10,IF(G157=Precios!$S$11,Precios!$T$11,IF(G157=Precios!$S$12,Precios!$T$12,IF(G157=Precios!$S$120,Precios!$T$120,IF(G157=Precios!$S$14,Precios!$T$14,IF(G157=Precios!$S$15,Precios!$T$15,IF(G157=Precios!$S$16,Precios!$T$16,IF(G157=Precios!$S$17,Precios!$T$17,IF(G157=Precios!$S$18,Precios!$T$18,0)))))))))))))))</f>
        <v>0</v>
      </c>
      <c r="J157" s="52"/>
      <c r="K157" s="218">
        <f>+IF(J157=1,I157,IF(J157=2,I157*(1-Precios!$Y$3),0))</f>
        <v>0</v>
      </c>
      <c r="L157" s="218">
        <f t="shared" si="20"/>
        <v>0</v>
      </c>
      <c r="M157" s="50"/>
      <c r="N157" s="44"/>
      <c r="O157" s="44"/>
      <c r="P157" s="44"/>
      <c r="Q157" s="44"/>
      <c r="R157" s="44"/>
      <c r="S157" s="44"/>
      <c r="T157" s="44"/>
      <c r="U157" s="44"/>
      <c r="V157" s="93"/>
      <c r="W157" s="44"/>
      <c r="X157" s="44"/>
      <c r="Y157" s="44"/>
      <c r="Z157" s="39">
        <f>IF(G157=Precios!$S$4,Precios!$V$4,IF(G157=Precios!$S$5,Precios!$V$5,IF(G157=Precios!$S$6,Precios!$V$6,IF(G157=Precios!$S$7,Precios!$V$7,IF(G157=Precios!$S$8,Precios!$V$8,IF(G157=Precios!$S$9,Precios!$V$9,IF(G157=Precios!$S$10,Precios!$V$10,IF(G157=Precios!$S$11,Precios!$V$11,IF(G157=Precios!$S$12,Precios!$V$12,IF(G157=Precios!$S$120,Precios!$V$120,IF(G157=Precios!$S$14,Precios!$V$14,IF(G157=Precios!$S$15,Precios!$V$15,IF(G157=Precios!$S$16,Precios!$V$16,IF(G157=Precios!$S$17,Precios!$V$17,IF(G157=Precios!$S$18,Precios!$V$18,0)))))))))))))))*H157</f>
        <v>0</v>
      </c>
      <c r="AA157" s="47"/>
      <c r="AB157" s="330"/>
    </row>
    <row r="158" spans="1:28" x14ac:dyDescent="0.25">
      <c r="A158" s="291"/>
      <c r="B158" s="41"/>
      <c r="C158" s="42"/>
      <c r="D158" s="43"/>
      <c r="E158" s="43"/>
      <c r="F158" s="43"/>
      <c r="G158" s="49"/>
      <c r="H158" s="52"/>
      <c r="I158" s="217">
        <f>IF(G158=Precios!$S$4,Precios!$T$4,IF(G158=Precios!$S$5,Precios!$T$5,IF(G158=Precios!$S$6,Precios!$T$6,IF(G158=Precios!$S$7,Precios!$T$7,IF(G158=Precios!$S$8,Precios!$T$8,IF(G158=Precios!$S$9,Precios!$T$9,IF(G158=Precios!$S$10,Precios!$T$10,IF(G158=Precios!$S$11,Precios!$T$11,IF(G158=Precios!$S$12,Precios!$T$12,IF(G158=Precios!$S$120,Precios!$T$120,IF(G158=Precios!$S$14,Precios!$T$14,IF(G158=Precios!$S$15,Precios!$T$15,IF(G158=Precios!$S$16,Precios!$T$16,IF(G158=Precios!$S$17,Precios!$T$17,IF(G158=Precios!$S$18,Precios!$T$18,0)))))))))))))))</f>
        <v>0</v>
      </c>
      <c r="J158" s="52"/>
      <c r="K158" s="218">
        <f>+IF(J158=1,I158,IF(J158=2,I158*(1-Precios!$Y$3),0))</f>
        <v>0</v>
      </c>
      <c r="L158" s="218">
        <f t="shared" si="20"/>
        <v>0</v>
      </c>
      <c r="M158" s="50"/>
      <c r="N158" s="44"/>
      <c r="O158" s="44"/>
      <c r="P158" s="44"/>
      <c r="Q158" s="44"/>
      <c r="R158" s="44"/>
      <c r="S158" s="44"/>
      <c r="T158" s="44"/>
      <c r="U158" s="44"/>
      <c r="V158" s="93"/>
      <c r="W158" s="44"/>
      <c r="X158" s="44"/>
      <c r="Y158" s="44"/>
      <c r="Z158" s="39">
        <f>IF(G158=Precios!$S$4,Precios!$V$4,IF(G158=Precios!$S$5,Precios!$V$5,IF(G158=Precios!$S$6,Precios!$V$6,IF(G158=Precios!$S$7,Precios!$V$7,IF(G158=Precios!$S$8,Precios!$V$8,IF(G158=Precios!$S$9,Precios!$V$9,IF(G158=Precios!$S$10,Precios!$V$10,IF(G158=Precios!$S$11,Precios!$V$11,IF(G158=Precios!$S$12,Precios!$V$12,IF(G158=Precios!$S$120,Precios!$V$120,IF(G158=Precios!$S$14,Precios!$V$14,IF(G158=Precios!$S$15,Precios!$V$15,IF(G158=Precios!$S$16,Precios!$V$16,IF(G158=Precios!$S$17,Precios!$V$17,IF(G158=Precios!$S$18,Precios!$V$18,0)))))))))))))))*H158</f>
        <v>0</v>
      </c>
      <c r="AA158" s="47"/>
      <c r="AB158" s="330"/>
    </row>
    <row r="159" spans="1:28" ht="15.75" thickBot="1" x14ac:dyDescent="0.3">
      <c r="A159" s="293"/>
      <c r="B159" s="294"/>
      <c r="C159" s="304"/>
      <c r="D159" s="296"/>
      <c r="E159" s="296"/>
      <c r="F159" s="296"/>
      <c r="G159" s="297"/>
      <c r="H159" s="298"/>
      <c r="I159" s="299">
        <f>IF(G159=Precios!$S$4,Precios!$T$4,IF(G159=Precios!$S$5,Precios!$T$5,IF(G159=Precios!$S$6,Precios!$T$6,IF(G159=Precios!$S$7,Precios!$T$7,IF(G159=Precios!$S$8,Precios!$T$8,IF(G159=Precios!$S$9,Precios!$T$9,IF(G159=Precios!$S$10,Precios!$T$10,IF(G159=Precios!$S$11,Precios!$T$11,IF(G159=Precios!$S$12,Precios!$T$12,IF(G159=Precios!$S$120,Precios!$T$120,IF(G159=Precios!$S$14,Precios!$T$14,IF(G159=Precios!$S$15,Precios!$T$15,IF(G159=Precios!$S$16,Precios!$T$16,IF(G159=Precios!$S$17,Precios!$T$17,IF(G159=Precios!$S$18,Precios!$T$18,0)))))))))))))))</f>
        <v>0</v>
      </c>
      <c r="J159" s="298"/>
      <c r="K159" s="300">
        <f>+IF(J159=1,I159,IF(J159=2,I159*(1-Precios!$Y$3),0))</f>
        <v>0</v>
      </c>
      <c r="L159" s="300">
        <f t="shared" si="20"/>
        <v>0</v>
      </c>
      <c r="M159" s="331"/>
      <c r="N159" s="332"/>
      <c r="O159" s="332"/>
      <c r="P159" s="332"/>
      <c r="Q159" s="332"/>
      <c r="R159" s="332"/>
      <c r="S159" s="332"/>
      <c r="T159" s="332"/>
      <c r="U159" s="332"/>
      <c r="V159" s="333"/>
      <c r="W159" s="332"/>
      <c r="X159" s="332"/>
      <c r="Y159" s="332"/>
      <c r="Z159" s="340">
        <f>IF(G159=Precios!$S$4,Precios!$V$4,IF(G159=Precios!$S$5,Precios!$V$5,IF(G159=Precios!$S$6,Precios!$V$6,IF(G159=Precios!$S$7,Precios!$V$7,IF(G159=Precios!$S$8,Precios!$V$8,IF(G159=Precios!$S$9,Precios!$V$9,IF(G159=Precios!$S$10,Precios!$V$10,IF(G159=Precios!$S$11,Precios!$V$11,IF(G159=Precios!$S$12,Precios!$V$12,IF(G159=Precios!$S$120,Precios!$V$120,IF(G159=Precios!$S$14,Precios!$V$14,IF(G159=Precios!$S$15,Precios!$V$15,IF(G159=Precios!$S$16,Precios!$V$16,IF(G159=Precios!$S$17,Precios!$V$17,IF(G159=Precios!$S$18,Precios!$V$18,0)))))))))))))))*H159</f>
        <v>0</v>
      </c>
      <c r="AA159" s="334"/>
      <c r="AB159" s="335"/>
    </row>
    <row r="160" spans="1:28" x14ac:dyDescent="0.25">
      <c r="A160" s="282"/>
      <c r="B160" s="283"/>
      <c r="C160" s="284"/>
      <c r="D160" s="285"/>
      <c r="E160" s="285"/>
      <c r="F160" s="285"/>
      <c r="G160" s="287"/>
      <c r="H160" s="288"/>
      <c r="I160" s="289">
        <f>IF(G160=Precios!$S$4,Precios!$T$4,IF(G160=Precios!$S$5,Precios!$T$5,IF(G160=Precios!$S$6,Precios!$T$6,IF(G160=Precios!$S$7,Precios!$T$7,IF(G160=Precios!$S$8,Precios!$T$8,IF(G160=Precios!$S$9,Precios!$T$9,IF(G160=Precios!$S$10,Precios!$T$10,IF(G160=Precios!$S$11,Precios!$T$11,IF(G160=Precios!$S$12,Precios!$T$12,IF(G160=Precios!$S$120,Precios!$T$120,IF(G160=Precios!$S$14,Precios!$T$14,IF(G160=Precios!$S$15,Precios!$T$15,IF(G160=Precios!$S$16,Precios!$T$16,IF(G160=Precios!$S$17,Precios!$T$17,IF(G160=Precios!$S$18,Precios!$T$18,0)))))))))))))))</f>
        <v>0</v>
      </c>
      <c r="J160" s="287"/>
      <c r="K160" s="290">
        <f>+IF(J160=1,I160,IF(J160=2,I160*(1-Precios!$Y$3),0))</f>
        <v>0</v>
      </c>
      <c r="L160" s="290">
        <f t="shared" si="20"/>
        <v>0</v>
      </c>
      <c r="M160" s="317">
        <f>+SUM(L160:L164)</f>
        <v>0</v>
      </c>
      <c r="N160" s="318">
        <f>+M160+Q160+S160+T160</f>
        <v>0</v>
      </c>
      <c r="O160" s="319">
        <f>+IF(J160=1,N160*$O$89,0)</f>
        <v>0</v>
      </c>
      <c r="P160" s="320">
        <f>+N160*$P$89</f>
        <v>0</v>
      </c>
      <c r="Q160" s="321"/>
      <c r="R160" s="322">
        <f>+N160-SUM(O160:Q160)</f>
        <v>0</v>
      </c>
      <c r="S160" s="321"/>
      <c r="T160" s="321"/>
      <c r="U160" s="321"/>
      <c r="V160" s="323" t="e">
        <f>+(+O160+P160)/M160</f>
        <v>#DIV/0!</v>
      </c>
      <c r="W160" s="324">
        <f>+R160-SUM(S160:U160)</f>
        <v>0</v>
      </c>
      <c r="X160" s="325">
        <f>IF(J160=2,W160,0)</f>
        <v>0</v>
      </c>
      <c r="Y160" s="326">
        <f>IF(J160=1,W160,0)</f>
        <v>0</v>
      </c>
      <c r="Z160" s="327">
        <f>IF(G160=Precios!$S$4,Precios!$V$4,IF(G160=Precios!$S$5,Precios!$V$5,IF(G160=Precios!$S$6,Precios!$V$6,IF(G160=Precios!$S$7,Precios!$V$7,IF(G160=Precios!$S$8,Precios!$V$8,IF(G160=Precios!$S$9,Precios!$V$9,IF(G160=Precios!$S$10,Precios!$V$10,IF(G160=Precios!$S$11,Precios!$V$11,IF(G160=Precios!$S$12,Precios!$V$12,IF(G160=Precios!$S$120,Precios!$V$120,IF(G160=Precios!$S$14,Precios!$V$14,IF(G160=Precios!$S$15,Precios!$V$15,IF(G160=Precios!$S$16,Precios!$V$16,IF(G160=Precios!$S$17,Precios!$V$17,IF(G160=Precios!$S$18,Precios!$V$18,0)))))))))))))))*H160</f>
        <v>0</v>
      </c>
      <c r="AA160" s="328">
        <f>+W160-SUM(Z160:Z164)</f>
        <v>0</v>
      </c>
      <c r="AB160" s="329" t="e">
        <f>+AA160/M160</f>
        <v>#DIV/0!</v>
      </c>
    </row>
    <row r="161" spans="1:28" x14ac:dyDescent="0.25">
      <c r="A161" s="291"/>
      <c r="B161" s="41"/>
      <c r="C161" s="42"/>
      <c r="D161" s="43"/>
      <c r="E161" s="43"/>
      <c r="F161" s="43"/>
      <c r="G161" s="49"/>
      <c r="H161" s="52"/>
      <c r="I161" s="217">
        <f>IF(G161=Precios!$S$4,Precios!$T$4,IF(G161=Precios!$S$5,Precios!$T$5,IF(G161=Precios!$S$6,Precios!$T$6,IF(G161=Precios!$S$7,Precios!$T$7,IF(G161=Precios!$S$8,Precios!$T$8,IF(G161=Precios!$S$9,Precios!$T$9,IF(G161=Precios!$S$10,Precios!$T$10,IF(G161=Precios!$S$11,Precios!$T$11,IF(G161=Precios!$S$12,Precios!$T$12,IF(G161=Precios!$S$120,Precios!$T$120,IF(G161=Precios!$S$14,Precios!$T$14,IF(G161=Precios!$S$15,Precios!$T$15,IF(G161=Precios!$S$16,Precios!$T$16,IF(G161=Precios!$S$17,Precios!$T$17,IF(G161=Precios!$S$18,Precios!$T$18,0)))))))))))))))</f>
        <v>0</v>
      </c>
      <c r="J161" s="52"/>
      <c r="K161" s="218">
        <f>+IF(J161=1,I161,IF(J161=2,I161*(1-Precios!$Y$3),0))</f>
        <v>0</v>
      </c>
      <c r="L161" s="218">
        <f t="shared" si="20"/>
        <v>0</v>
      </c>
      <c r="M161" s="50"/>
      <c r="N161" s="44"/>
      <c r="O161" s="44"/>
      <c r="P161" s="44"/>
      <c r="Q161" s="44"/>
      <c r="R161" s="44"/>
      <c r="S161" s="44"/>
      <c r="T161" s="44"/>
      <c r="U161" s="44"/>
      <c r="V161" s="93"/>
      <c r="W161" s="44"/>
      <c r="X161" s="44"/>
      <c r="Y161" s="44"/>
      <c r="Z161" s="39">
        <f>IF(G161=Precios!$S$4,Precios!$V$4,IF(G161=Precios!$S$5,Precios!$V$5,IF(G161=Precios!$S$6,Precios!$V$6,IF(G161=Precios!$S$7,Precios!$V$7,IF(G161=Precios!$S$8,Precios!$V$8,IF(G161=Precios!$S$9,Precios!$V$9,IF(G161=Precios!$S$10,Precios!$V$10,IF(G161=Precios!$S$11,Precios!$V$11,IF(G161=Precios!$S$12,Precios!$V$12,IF(G161=Precios!$S$120,Precios!$V$120,IF(G161=Precios!$S$14,Precios!$V$14,IF(G161=Precios!$S$15,Precios!$V$15,IF(G161=Precios!$S$16,Precios!$V$16,IF(G161=Precios!$S$17,Precios!$V$17,IF(G161=Precios!$S$18,Precios!$V$18,0)))))))))))))))*H161</f>
        <v>0</v>
      </c>
      <c r="AA161" s="47"/>
      <c r="AB161" s="330"/>
    </row>
    <row r="162" spans="1:28" x14ac:dyDescent="0.25">
      <c r="A162" s="291"/>
      <c r="B162" s="41"/>
      <c r="C162" s="42"/>
      <c r="D162" s="43"/>
      <c r="E162" s="43"/>
      <c r="F162" s="43"/>
      <c r="G162" s="49"/>
      <c r="H162" s="52"/>
      <c r="I162" s="217">
        <f>IF(G162=Precios!$S$4,Precios!$T$4,IF(G162=Precios!$S$5,Precios!$T$5,IF(G162=Precios!$S$6,Precios!$T$6,IF(G162=Precios!$S$7,Precios!$T$7,IF(G162=Precios!$S$8,Precios!$T$8,IF(G162=Precios!$S$9,Precios!$T$9,IF(G162=Precios!$S$10,Precios!$T$10,IF(G162=Precios!$S$11,Precios!$T$11,IF(G162=Precios!$S$12,Precios!$T$12,IF(G162=Precios!$S$120,Precios!$T$120,IF(G162=Precios!$S$14,Precios!$T$14,IF(G162=Precios!$S$15,Precios!$T$15,IF(G162=Precios!$S$16,Precios!$T$16,IF(G162=Precios!$S$17,Precios!$T$17,IF(G162=Precios!$S$18,Precios!$T$18,0)))))))))))))))</f>
        <v>0</v>
      </c>
      <c r="J162" s="52"/>
      <c r="K162" s="218">
        <f>+IF(J162=1,I162,IF(J162=2,I162*(1-Precios!$Y$3),0))</f>
        <v>0</v>
      </c>
      <c r="L162" s="218">
        <f t="shared" si="20"/>
        <v>0</v>
      </c>
      <c r="M162" s="50"/>
      <c r="N162" s="44"/>
      <c r="O162" s="44"/>
      <c r="P162" s="44"/>
      <c r="Q162" s="44"/>
      <c r="R162" s="44"/>
      <c r="S162" s="44"/>
      <c r="T162" s="44"/>
      <c r="U162" s="44"/>
      <c r="V162" s="93"/>
      <c r="W162" s="44"/>
      <c r="X162" s="44"/>
      <c r="Y162" s="44"/>
      <c r="Z162" s="39">
        <f>IF(G162=Precios!$S$4,Precios!$V$4,IF(G162=Precios!$S$5,Precios!$V$5,IF(G162=Precios!$S$6,Precios!$V$6,IF(G162=Precios!$S$7,Precios!$V$7,IF(G162=Precios!$S$8,Precios!$V$8,IF(G162=Precios!$S$9,Precios!$V$9,IF(G162=Precios!$S$10,Precios!$V$10,IF(G162=Precios!$S$11,Precios!$V$11,IF(G162=Precios!$S$12,Precios!$V$12,IF(G162=Precios!$S$120,Precios!$V$120,IF(G162=Precios!$S$14,Precios!$V$14,IF(G162=Precios!$S$15,Precios!$V$15,IF(G162=Precios!$S$16,Precios!$V$16,IF(G162=Precios!$S$17,Precios!$V$17,IF(G162=Precios!$S$18,Precios!$V$18,0)))))))))))))))*H162</f>
        <v>0</v>
      </c>
      <c r="AA162" s="47"/>
      <c r="AB162" s="330"/>
    </row>
    <row r="163" spans="1:28" x14ac:dyDescent="0.25">
      <c r="A163" s="291"/>
      <c r="B163" s="41"/>
      <c r="C163" s="42"/>
      <c r="D163" s="43"/>
      <c r="E163" s="43"/>
      <c r="F163" s="43"/>
      <c r="G163" s="49"/>
      <c r="H163" s="52"/>
      <c r="I163" s="217">
        <f>IF(G163=Precios!$S$4,Precios!$T$4,IF(G163=Precios!$S$5,Precios!$T$5,IF(G163=Precios!$S$6,Precios!$T$6,IF(G163=Precios!$S$7,Precios!$T$7,IF(G163=Precios!$S$8,Precios!$T$8,IF(G163=Precios!$S$9,Precios!$T$9,IF(G163=Precios!$S$10,Precios!$T$10,IF(G163=Precios!$S$11,Precios!$T$11,IF(G163=Precios!$S$12,Precios!$T$12,IF(G163=Precios!$S$120,Precios!$T$120,IF(G163=Precios!$S$14,Precios!$T$14,IF(G163=Precios!$S$15,Precios!$T$15,IF(G163=Precios!$S$16,Precios!$T$16,IF(G163=Precios!$S$17,Precios!$T$17,IF(G163=Precios!$S$18,Precios!$T$18,0)))))))))))))))</f>
        <v>0</v>
      </c>
      <c r="J163" s="52"/>
      <c r="K163" s="218">
        <f>+IF(J163=1,I163,IF(J163=2,I163*(1-Precios!$Y$3),0))</f>
        <v>0</v>
      </c>
      <c r="L163" s="218">
        <f t="shared" si="20"/>
        <v>0</v>
      </c>
      <c r="M163" s="50"/>
      <c r="N163" s="44"/>
      <c r="O163" s="44"/>
      <c r="P163" s="44"/>
      <c r="Q163" s="44"/>
      <c r="R163" s="44"/>
      <c r="S163" s="44"/>
      <c r="T163" s="44"/>
      <c r="U163" s="44"/>
      <c r="V163" s="93"/>
      <c r="W163" s="44"/>
      <c r="X163" s="44"/>
      <c r="Y163" s="44"/>
      <c r="Z163" s="39">
        <f>IF(G163=Precios!$S$4,Precios!$V$4,IF(G163=Precios!$S$5,Precios!$V$5,IF(G163=Precios!$S$6,Precios!$V$6,IF(G163=Precios!$S$7,Precios!$V$7,IF(G163=Precios!$S$8,Precios!$V$8,IF(G163=Precios!$S$9,Precios!$V$9,IF(G163=Precios!$S$10,Precios!$V$10,IF(G163=Precios!$S$11,Precios!$V$11,IF(G163=Precios!$S$12,Precios!$V$12,IF(G163=Precios!$S$120,Precios!$V$120,IF(G163=Precios!$S$14,Precios!$V$14,IF(G163=Precios!$S$15,Precios!$V$15,IF(G163=Precios!$S$16,Precios!$V$16,IF(G163=Precios!$S$17,Precios!$V$17,IF(G163=Precios!$S$18,Precios!$V$18,0)))))))))))))))*H163</f>
        <v>0</v>
      </c>
      <c r="AA163" s="47"/>
      <c r="AB163" s="330"/>
    </row>
    <row r="164" spans="1:28" ht="15.75" thickBot="1" x14ac:dyDescent="0.3">
      <c r="A164" s="293"/>
      <c r="B164" s="294"/>
      <c r="C164" s="304"/>
      <c r="D164" s="296"/>
      <c r="E164" s="296"/>
      <c r="F164" s="296"/>
      <c r="G164" s="297"/>
      <c r="H164" s="298"/>
      <c r="I164" s="299">
        <f>IF(G164=Precios!$S$4,Precios!$T$4,IF(G164=Precios!$S$5,Precios!$T$5,IF(G164=Precios!$S$6,Precios!$T$6,IF(G164=Precios!$S$7,Precios!$T$7,IF(G164=Precios!$S$8,Precios!$T$8,IF(G164=Precios!$S$9,Precios!$T$9,IF(G164=Precios!$S$10,Precios!$T$10,IF(G164=Precios!$S$11,Precios!$T$11,IF(G164=Precios!$S$12,Precios!$T$12,IF(G164=Precios!$S$120,Precios!$T$120,IF(G164=Precios!$S$14,Precios!$T$14,IF(G164=Precios!$S$15,Precios!$T$15,IF(G164=Precios!$S$16,Precios!$T$16,IF(G164=Precios!$S$17,Precios!$T$17,IF(G164=Precios!$S$18,Precios!$T$18,0)))))))))))))))</f>
        <v>0</v>
      </c>
      <c r="J164" s="298"/>
      <c r="K164" s="300">
        <f>+IF(J164=1,I164,IF(J164=2,I164*(1-Precios!$Y$3),0))</f>
        <v>0</v>
      </c>
      <c r="L164" s="300">
        <f t="shared" si="20"/>
        <v>0</v>
      </c>
      <c r="M164" s="331"/>
      <c r="N164" s="332"/>
      <c r="O164" s="332"/>
      <c r="P164" s="332"/>
      <c r="Q164" s="332"/>
      <c r="R164" s="332"/>
      <c r="S164" s="332"/>
      <c r="T164" s="332"/>
      <c r="U164" s="332"/>
      <c r="V164" s="333"/>
      <c r="W164" s="332"/>
      <c r="X164" s="332"/>
      <c r="Y164" s="332"/>
      <c r="Z164" s="340">
        <f>IF(G164=Precios!$S$4,Precios!$V$4,IF(G164=Precios!$S$5,Precios!$V$5,IF(G164=Precios!$S$6,Precios!$V$6,IF(G164=Precios!$S$7,Precios!$V$7,IF(G164=Precios!$S$8,Precios!$V$8,IF(G164=Precios!$S$9,Precios!$V$9,IF(G164=Precios!$S$10,Precios!$V$10,IF(G164=Precios!$S$11,Precios!$V$11,IF(G164=Precios!$S$12,Precios!$V$12,IF(G164=Precios!$S$120,Precios!$V$120,IF(G164=Precios!$S$14,Precios!$V$14,IF(G164=Precios!$S$15,Precios!$V$15,IF(G164=Precios!$S$16,Precios!$V$16,IF(G164=Precios!$S$17,Precios!$V$17,IF(G164=Precios!$S$18,Precios!$V$18,0)))))))))))))))*H164</f>
        <v>0</v>
      </c>
      <c r="AA164" s="334"/>
      <c r="AB164" s="335"/>
    </row>
    <row r="165" spans="1:28" x14ac:dyDescent="0.25">
      <c r="A165" s="282"/>
      <c r="B165" s="283"/>
      <c r="C165" s="284"/>
      <c r="D165" s="285"/>
      <c r="E165" s="285"/>
      <c r="F165" s="285"/>
      <c r="G165" s="287"/>
      <c r="H165" s="288"/>
      <c r="I165" s="289">
        <f>IF(G165=Precios!$S$4,Precios!$T$4,IF(G165=Precios!$S$5,Precios!$T$5,IF(G165=Precios!$S$6,Precios!$T$6,IF(G165=Precios!$S$7,Precios!$T$7,IF(G165=Precios!$S$8,Precios!$T$8,IF(G165=Precios!$S$9,Precios!$T$9,IF(G165=Precios!$S$10,Precios!$T$10,IF(G165=Precios!$S$11,Precios!$T$11,IF(G165=Precios!$S$12,Precios!$T$12,IF(G165=Precios!$S$120,Precios!$T$120,IF(G165=Precios!$S$14,Precios!$T$14,IF(G165=Precios!$S$15,Precios!$T$15,IF(G165=Precios!$S$16,Precios!$T$16,IF(G165=Precios!$S$17,Precios!$T$17,IF(G165=Precios!$S$18,Precios!$T$18,0)))))))))))))))</f>
        <v>0</v>
      </c>
      <c r="J165" s="287"/>
      <c r="K165" s="290">
        <f>+IF(J165=1,I165,IF(J165=2,I165*(1-Precios!$Y$3),0))</f>
        <v>0</v>
      </c>
      <c r="L165" s="290">
        <f t="shared" si="20"/>
        <v>0</v>
      </c>
      <c r="M165" s="317">
        <f>+SUM(L165:L169)</f>
        <v>0</v>
      </c>
      <c r="N165" s="318">
        <f>+M165+Q165+S165+T165</f>
        <v>0</v>
      </c>
      <c r="O165" s="319">
        <f>+IF(J165=1,N165*$O$89,0)</f>
        <v>0</v>
      </c>
      <c r="P165" s="320">
        <f>+N165*$P$89</f>
        <v>0</v>
      </c>
      <c r="Q165" s="321"/>
      <c r="R165" s="322">
        <f>+N165-SUM(O165:Q165)</f>
        <v>0</v>
      </c>
      <c r="S165" s="321"/>
      <c r="T165" s="321"/>
      <c r="U165" s="321"/>
      <c r="V165" s="323" t="e">
        <f>+(+O165+P165)/M165</f>
        <v>#DIV/0!</v>
      </c>
      <c r="W165" s="324">
        <f>+R165-SUM(S165:U165)</f>
        <v>0</v>
      </c>
      <c r="X165" s="325">
        <f>IF(J165=2,W165,0)</f>
        <v>0</v>
      </c>
      <c r="Y165" s="326">
        <f>IF(J165=1,W165,0)</f>
        <v>0</v>
      </c>
      <c r="Z165" s="327">
        <f>IF(G165=Precios!$S$4,Precios!$V$4,IF(G165=Precios!$S$5,Precios!$V$5,IF(G165=Precios!$S$6,Precios!$V$6,IF(G165=Precios!$S$7,Precios!$V$7,IF(G165=Precios!$S$8,Precios!$V$8,IF(G165=Precios!$S$9,Precios!$V$9,IF(G165=Precios!$S$10,Precios!$V$10,IF(G165=Precios!$S$11,Precios!$V$11,IF(G165=Precios!$S$12,Precios!$V$12,IF(G165=Precios!$S$120,Precios!$V$120,IF(G165=Precios!$S$14,Precios!$V$14,IF(G165=Precios!$S$15,Precios!$V$15,IF(G165=Precios!$S$16,Precios!$V$16,IF(G165=Precios!$S$17,Precios!$V$17,IF(G165=Precios!$S$18,Precios!$V$18,0)))))))))))))))*H165</f>
        <v>0</v>
      </c>
      <c r="AA165" s="328">
        <f>+W165-SUM(Z165:Z169)</f>
        <v>0</v>
      </c>
      <c r="AB165" s="329" t="e">
        <f>+AA165/M165</f>
        <v>#DIV/0!</v>
      </c>
    </row>
    <row r="166" spans="1:28" x14ac:dyDescent="0.25">
      <c r="A166" s="291"/>
      <c r="B166" s="41"/>
      <c r="C166" s="42"/>
      <c r="D166" s="43"/>
      <c r="E166" s="43"/>
      <c r="F166" s="43"/>
      <c r="G166" s="49"/>
      <c r="H166" s="52"/>
      <c r="I166" s="217">
        <f>IF(G166=Precios!$S$4,Precios!$T$4,IF(G166=Precios!$S$5,Precios!$T$5,IF(G166=Precios!$S$6,Precios!$T$6,IF(G166=Precios!$S$7,Precios!$T$7,IF(G166=Precios!$S$8,Precios!$T$8,IF(G166=Precios!$S$9,Precios!$T$9,IF(G166=Precios!$S$10,Precios!$T$10,IF(G166=Precios!$S$11,Precios!$T$11,IF(G166=Precios!$S$12,Precios!$T$12,IF(G166=Precios!$S$120,Precios!$T$120,IF(G166=Precios!$S$14,Precios!$T$14,IF(G166=Precios!$S$15,Precios!$T$15,IF(G166=Precios!$S$16,Precios!$T$16,IF(G166=Precios!$S$17,Precios!$T$17,IF(G166=Precios!$S$18,Precios!$T$18,0)))))))))))))))</f>
        <v>0</v>
      </c>
      <c r="J166" s="52"/>
      <c r="K166" s="218">
        <f>+IF(J166=1,I166,IF(J166=2,I166*(1-Precios!$Y$3),0))</f>
        <v>0</v>
      </c>
      <c r="L166" s="218">
        <f t="shared" si="20"/>
        <v>0</v>
      </c>
      <c r="M166" s="50"/>
      <c r="N166" s="44"/>
      <c r="O166" s="44"/>
      <c r="P166" s="44"/>
      <c r="Q166" s="44"/>
      <c r="R166" s="44"/>
      <c r="S166" s="44"/>
      <c r="T166" s="44"/>
      <c r="U166" s="44"/>
      <c r="V166" s="93"/>
      <c r="W166" s="44"/>
      <c r="X166" s="44"/>
      <c r="Y166" s="44"/>
      <c r="Z166" s="39">
        <f>IF(G166=Precios!$S$4,Precios!$V$4,IF(G166=Precios!$S$5,Precios!$V$5,IF(G166=Precios!$S$6,Precios!$V$6,IF(G166=Precios!$S$7,Precios!$V$7,IF(G166=Precios!$S$8,Precios!$V$8,IF(G166=Precios!$S$9,Precios!$V$9,IF(G166=Precios!$S$10,Precios!$V$10,IF(G166=Precios!$S$11,Precios!$V$11,IF(G166=Precios!$S$12,Precios!$V$12,IF(G166=Precios!$S$120,Precios!$V$120,IF(G166=Precios!$S$14,Precios!$V$14,IF(G166=Precios!$S$15,Precios!$V$15,IF(G166=Precios!$S$16,Precios!$V$16,IF(G166=Precios!$S$17,Precios!$V$17,IF(G166=Precios!$S$18,Precios!$V$18,0)))))))))))))))*H166</f>
        <v>0</v>
      </c>
      <c r="AA166" s="47"/>
      <c r="AB166" s="330"/>
    </row>
    <row r="167" spans="1:28" x14ac:dyDescent="0.25">
      <c r="A167" s="291"/>
      <c r="B167" s="41"/>
      <c r="C167" s="42"/>
      <c r="D167" s="43"/>
      <c r="E167" s="43"/>
      <c r="F167" s="43"/>
      <c r="G167" s="49"/>
      <c r="H167" s="52"/>
      <c r="I167" s="217">
        <f>IF(G167=Precios!$S$4,Precios!$T$4,IF(G167=Precios!$S$5,Precios!$T$5,IF(G167=Precios!$S$6,Precios!$T$6,IF(G167=Precios!$S$7,Precios!$T$7,IF(G167=Precios!$S$8,Precios!$T$8,IF(G167=Precios!$S$9,Precios!$T$9,IF(G167=Precios!$S$10,Precios!$T$10,IF(G167=Precios!$S$11,Precios!$T$11,IF(G167=Precios!$S$12,Precios!$T$12,IF(G167=Precios!$S$120,Precios!$T$120,IF(G167=Precios!$S$14,Precios!$T$14,IF(G167=Precios!$S$15,Precios!$T$15,IF(G167=Precios!$S$16,Precios!$T$16,IF(G167=Precios!$S$17,Precios!$T$17,IF(G167=Precios!$S$18,Precios!$T$18,0)))))))))))))))</f>
        <v>0</v>
      </c>
      <c r="J167" s="52"/>
      <c r="K167" s="218">
        <f>+IF(J167=1,I167,IF(J167=2,I167*(1-Precios!$Y$3),0))</f>
        <v>0</v>
      </c>
      <c r="L167" s="218">
        <f t="shared" si="20"/>
        <v>0</v>
      </c>
      <c r="M167" s="50"/>
      <c r="N167" s="44"/>
      <c r="O167" s="44"/>
      <c r="P167" s="44"/>
      <c r="Q167" s="44"/>
      <c r="R167" s="44"/>
      <c r="S167" s="44"/>
      <c r="T167" s="44"/>
      <c r="U167" s="44"/>
      <c r="V167" s="93"/>
      <c r="W167" s="44"/>
      <c r="X167" s="44"/>
      <c r="Y167" s="44"/>
      <c r="Z167" s="39">
        <f>IF(G167=Precios!$S$4,Precios!$V$4,IF(G167=Precios!$S$5,Precios!$V$5,IF(G167=Precios!$S$6,Precios!$V$6,IF(G167=Precios!$S$7,Precios!$V$7,IF(G167=Precios!$S$8,Precios!$V$8,IF(G167=Precios!$S$9,Precios!$V$9,IF(G167=Precios!$S$10,Precios!$V$10,IF(G167=Precios!$S$11,Precios!$V$11,IF(G167=Precios!$S$12,Precios!$V$12,IF(G167=Precios!$S$120,Precios!$V$120,IF(G167=Precios!$S$14,Precios!$V$14,IF(G167=Precios!$S$15,Precios!$V$15,IF(G167=Precios!$S$16,Precios!$V$16,IF(G167=Precios!$S$17,Precios!$V$17,IF(G167=Precios!$S$18,Precios!$V$18,0)))))))))))))))*H167</f>
        <v>0</v>
      </c>
      <c r="AA167" s="47"/>
      <c r="AB167" s="330"/>
    </row>
    <row r="168" spans="1:28" x14ac:dyDescent="0.25">
      <c r="A168" s="291"/>
      <c r="B168" s="41"/>
      <c r="C168" s="42"/>
      <c r="D168" s="43"/>
      <c r="E168" s="43"/>
      <c r="F168" s="43"/>
      <c r="G168" s="49"/>
      <c r="H168" s="52"/>
      <c r="I168" s="217">
        <f>IF(G168=Precios!$S$4,Precios!$T$4,IF(G168=Precios!$S$5,Precios!$T$5,IF(G168=Precios!$S$6,Precios!$T$6,IF(G168=Precios!$S$7,Precios!$T$7,IF(G168=Precios!$S$8,Precios!$T$8,IF(G168=Precios!$S$9,Precios!$T$9,IF(G168=Precios!$S$10,Precios!$T$10,IF(G168=Precios!$S$11,Precios!$T$11,IF(G168=Precios!$S$12,Precios!$T$12,IF(G168=Precios!$S$120,Precios!$T$120,IF(G168=Precios!$S$14,Precios!$T$14,IF(G168=Precios!$S$15,Precios!$T$15,IF(G168=Precios!$S$16,Precios!$T$16,IF(G168=Precios!$S$17,Precios!$T$17,IF(G168=Precios!$S$18,Precios!$T$18,0)))))))))))))))</f>
        <v>0</v>
      </c>
      <c r="J168" s="52"/>
      <c r="K168" s="218">
        <f>+IF(J168=1,I168,IF(J168=2,I168*(1-Precios!$Y$3),0))</f>
        <v>0</v>
      </c>
      <c r="L168" s="218">
        <f t="shared" si="20"/>
        <v>0</v>
      </c>
      <c r="M168" s="50"/>
      <c r="N168" s="44"/>
      <c r="O168" s="44"/>
      <c r="P168" s="44"/>
      <c r="Q168" s="44"/>
      <c r="R168" s="44"/>
      <c r="S168" s="44"/>
      <c r="T168" s="44"/>
      <c r="U168" s="44"/>
      <c r="V168" s="93"/>
      <c r="W168" s="44"/>
      <c r="X168" s="44"/>
      <c r="Y168" s="44"/>
      <c r="Z168" s="39">
        <f>IF(G168=Precios!$S$4,Precios!$V$4,IF(G168=Precios!$S$5,Precios!$V$5,IF(G168=Precios!$S$6,Precios!$V$6,IF(G168=Precios!$S$7,Precios!$V$7,IF(G168=Precios!$S$8,Precios!$V$8,IF(G168=Precios!$S$9,Precios!$V$9,IF(G168=Precios!$S$10,Precios!$V$10,IF(G168=Precios!$S$11,Precios!$V$11,IF(G168=Precios!$S$12,Precios!$V$12,IF(G168=Precios!$S$120,Precios!$V$120,IF(G168=Precios!$S$14,Precios!$V$14,IF(G168=Precios!$S$15,Precios!$V$15,IF(G168=Precios!$S$16,Precios!$V$16,IF(G168=Precios!$S$17,Precios!$V$17,IF(G168=Precios!$S$18,Precios!$V$18,0)))))))))))))))*H168</f>
        <v>0</v>
      </c>
      <c r="AA168" s="47"/>
      <c r="AB168" s="330"/>
    </row>
    <row r="169" spans="1:28" ht="15.75" thickBot="1" x14ac:dyDescent="0.3">
      <c r="A169" s="293"/>
      <c r="B169" s="294"/>
      <c r="C169" s="304"/>
      <c r="D169" s="296"/>
      <c r="E169" s="296"/>
      <c r="F169" s="296"/>
      <c r="G169" s="297"/>
      <c r="H169" s="298"/>
      <c r="I169" s="299">
        <f>IF(G169=Precios!$S$4,Precios!$T$4,IF(G169=Precios!$S$5,Precios!$T$5,IF(G169=Precios!$S$6,Precios!$T$6,IF(G169=Precios!$S$7,Precios!$T$7,IF(G169=Precios!$S$8,Precios!$T$8,IF(G169=Precios!$S$9,Precios!$T$9,IF(G169=Precios!$S$10,Precios!$T$10,IF(G169=Precios!$S$11,Precios!$T$11,IF(G169=Precios!$S$12,Precios!$T$12,IF(G169=Precios!$S$120,Precios!$T$120,IF(G169=Precios!$S$14,Precios!$T$14,IF(G169=Precios!$S$15,Precios!$T$15,IF(G169=Precios!$S$16,Precios!$T$16,IF(G169=Precios!$S$17,Precios!$T$17,IF(G169=Precios!$S$18,Precios!$T$18,0)))))))))))))))</f>
        <v>0</v>
      </c>
      <c r="J169" s="298"/>
      <c r="K169" s="300">
        <f>+IF(J169=1,I169,IF(J169=2,I169*(1-Precios!$Y$3),0))</f>
        <v>0</v>
      </c>
      <c r="L169" s="300">
        <f t="shared" si="20"/>
        <v>0</v>
      </c>
      <c r="M169" s="331"/>
      <c r="N169" s="332"/>
      <c r="O169" s="332"/>
      <c r="P169" s="332"/>
      <c r="Q169" s="332"/>
      <c r="R169" s="332"/>
      <c r="S169" s="332"/>
      <c r="T169" s="332"/>
      <c r="U169" s="332"/>
      <c r="V169" s="333"/>
      <c r="W169" s="332"/>
      <c r="X169" s="332"/>
      <c r="Y169" s="332"/>
      <c r="Z169" s="340">
        <f>IF(G169=Precios!$S$4,Precios!$V$4,IF(G169=Precios!$S$5,Precios!$V$5,IF(G169=Precios!$S$6,Precios!$V$6,IF(G169=Precios!$S$7,Precios!$V$7,IF(G169=Precios!$S$8,Precios!$V$8,IF(G169=Precios!$S$9,Precios!$V$9,IF(G169=Precios!$S$10,Precios!$V$10,IF(G169=Precios!$S$11,Precios!$V$11,IF(G169=Precios!$S$12,Precios!$V$12,IF(G169=Precios!$S$120,Precios!$V$120,IF(G169=Precios!$S$14,Precios!$V$14,IF(G169=Precios!$S$15,Precios!$V$15,IF(G169=Precios!$S$16,Precios!$V$16,IF(G169=Precios!$S$17,Precios!$V$17,IF(G169=Precios!$S$18,Precios!$V$18,0)))))))))))))))*H169</f>
        <v>0</v>
      </c>
      <c r="AA169" s="334"/>
      <c r="AB169" s="335"/>
    </row>
    <row r="170" spans="1:28" x14ac:dyDescent="0.25">
      <c r="A170" s="282"/>
      <c r="B170" s="283"/>
      <c r="C170" s="284"/>
      <c r="D170" s="285"/>
      <c r="E170" s="285"/>
      <c r="F170" s="285"/>
      <c r="G170" s="287"/>
      <c r="H170" s="288"/>
      <c r="I170" s="289">
        <f>IF(G170=Precios!$S$4,Precios!$T$4,IF(G170=Precios!$S$5,Precios!$T$5,IF(G170=Precios!$S$6,Precios!$T$6,IF(G170=Precios!$S$7,Precios!$T$7,IF(G170=Precios!$S$8,Precios!$T$8,IF(G170=Precios!$S$9,Precios!$T$9,IF(G170=Precios!$S$10,Precios!$T$10,IF(G170=Precios!$S$11,Precios!$T$11,IF(G170=Precios!$S$12,Precios!$T$12,IF(G170=Precios!$S$120,Precios!$T$120,IF(G170=Precios!$S$14,Precios!$T$14,IF(G170=Precios!$S$15,Precios!$T$15,IF(G170=Precios!$S$16,Precios!$T$16,IF(G170=Precios!$S$17,Precios!$T$17,IF(G170=Precios!$S$18,Precios!$T$18,0)))))))))))))))</f>
        <v>0</v>
      </c>
      <c r="J170" s="287"/>
      <c r="K170" s="290">
        <f>+IF(J170=1,I170,IF(J170=2,I170*(1-Precios!$Y$3),0))</f>
        <v>0</v>
      </c>
      <c r="L170" s="290">
        <f t="shared" si="20"/>
        <v>0</v>
      </c>
      <c r="M170" s="317">
        <f>+SUM(L170:L174)</f>
        <v>0</v>
      </c>
      <c r="N170" s="318">
        <f>+M170+Q170+S170+T170</f>
        <v>0</v>
      </c>
      <c r="O170" s="319">
        <f>+IF(J170=1,N170*$O$89,0)</f>
        <v>0</v>
      </c>
      <c r="P170" s="320">
        <f>+N170*$P$89</f>
        <v>0</v>
      </c>
      <c r="Q170" s="321"/>
      <c r="R170" s="322">
        <f>+N170-SUM(O170:Q170)</f>
        <v>0</v>
      </c>
      <c r="S170" s="321"/>
      <c r="T170" s="321"/>
      <c r="U170" s="321"/>
      <c r="V170" s="323" t="e">
        <f>+(+O170+P170)/M170</f>
        <v>#DIV/0!</v>
      </c>
      <c r="W170" s="324">
        <f>+R170-SUM(S170:U170)</f>
        <v>0</v>
      </c>
      <c r="X170" s="325">
        <f>IF(J170=2,W170,0)</f>
        <v>0</v>
      </c>
      <c r="Y170" s="326">
        <f>IF(J170=1,W170,0)</f>
        <v>0</v>
      </c>
      <c r="Z170" s="327">
        <f>IF(G170=Precios!$S$4,Precios!$V$4,IF(G170=Precios!$S$5,Precios!$V$5,IF(G170=Precios!$S$6,Precios!$V$6,IF(G170=Precios!$S$7,Precios!$V$7,IF(G170=Precios!$S$8,Precios!$V$8,IF(G170=Precios!$S$9,Precios!$V$9,IF(G170=Precios!$S$10,Precios!$V$10,IF(G170=Precios!$S$11,Precios!$V$11,IF(G170=Precios!$S$12,Precios!$V$12,IF(G170=Precios!$S$120,Precios!$V$120,IF(G170=Precios!$S$14,Precios!$V$14,IF(G170=Precios!$S$15,Precios!$V$15,IF(G170=Precios!$S$16,Precios!$V$16,IF(G170=Precios!$S$17,Precios!$V$17,IF(G170=Precios!$S$18,Precios!$V$18,0)))))))))))))))*H170</f>
        <v>0</v>
      </c>
      <c r="AA170" s="328">
        <f>+W170-SUM(Z170:Z174)</f>
        <v>0</v>
      </c>
      <c r="AB170" s="329" t="e">
        <f>+AA170/M170</f>
        <v>#DIV/0!</v>
      </c>
    </row>
    <row r="171" spans="1:28" x14ac:dyDescent="0.25">
      <c r="A171" s="291"/>
      <c r="B171" s="41"/>
      <c r="C171" s="42"/>
      <c r="D171" s="43"/>
      <c r="E171" s="43"/>
      <c r="F171" s="43"/>
      <c r="G171" s="49"/>
      <c r="H171" s="52"/>
      <c r="I171" s="217">
        <f>IF(G171=Precios!$S$4,Precios!$T$4,IF(G171=Precios!$S$5,Precios!$T$5,IF(G171=Precios!$S$6,Precios!$T$6,IF(G171=Precios!$S$7,Precios!$T$7,IF(G171=Precios!$S$8,Precios!$T$8,IF(G171=Precios!$S$9,Precios!$T$9,IF(G171=Precios!$S$10,Precios!$T$10,IF(G171=Precios!$S$11,Precios!$T$11,IF(G171=Precios!$S$12,Precios!$T$12,IF(G171=Precios!$S$120,Precios!$T$120,IF(G171=Precios!$S$14,Precios!$T$14,IF(G171=Precios!$S$15,Precios!$T$15,IF(G171=Precios!$S$16,Precios!$T$16,IF(G171=Precios!$S$17,Precios!$T$17,IF(G171=Precios!$S$18,Precios!$T$18,0)))))))))))))))</f>
        <v>0</v>
      </c>
      <c r="J171" s="52"/>
      <c r="K171" s="218">
        <f>+IF(J171=1,I171,IF(J171=2,I171*(1-Precios!$Y$3),0))</f>
        <v>0</v>
      </c>
      <c r="L171" s="218">
        <f t="shared" si="20"/>
        <v>0</v>
      </c>
      <c r="M171" s="50"/>
      <c r="N171" s="44"/>
      <c r="O171" s="44"/>
      <c r="P171" s="44"/>
      <c r="Q171" s="44"/>
      <c r="R171" s="44"/>
      <c r="S171" s="44"/>
      <c r="T171" s="44"/>
      <c r="U171" s="44"/>
      <c r="V171" s="93"/>
      <c r="W171" s="44"/>
      <c r="X171" s="44"/>
      <c r="Y171" s="44"/>
      <c r="Z171" s="39">
        <f>IF(G171=Precios!$S$4,Precios!$V$4,IF(G171=Precios!$S$5,Precios!$V$5,IF(G171=Precios!$S$6,Precios!$V$6,IF(G171=Precios!$S$7,Precios!$V$7,IF(G171=Precios!$S$8,Precios!$V$8,IF(G171=Precios!$S$9,Precios!$V$9,IF(G171=Precios!$S$10,Precios!$V$10,IF(G171=Precios!$S$11,Precios!$V$11,IF(G171=Precios!$S$12,Precios!$V$12,IF(G171=Precios!$S$120,Precios!$V$120,IF(G171=Precios!$S$14,Precios!$V$14,IF(G171=Precios!$S$15,Precios!$V$15,IF(G171=Precios!$S$16,Precios!$V$16,IF(G171=Precios!$S$17,Precios!$V$17,IF(G171=Precios!$S$18,Precios!$V$18,0)))))))))))))))*H171</f>
        <v>0</v>
      </c>
      <c r="AA171" s="47"/>
      <c r="AB171" s="330"/>
    </row>
    <row r="172" spans="1:28" x14ac:dyDescent="0.25">
      <c r="A172" s="291"/>
      <c r="B172" s="41"/>
      <c r="C172" s="42"/>
      <c r="D172" s="43"/>
      <c r="E172" s="43"/>
      <c r="F172" s="43"/>
      <c r="G172" s="49"/>
      <c r="H172" s="52"/>
      <c r="I172" s="217">
        <f>IF(G172=Precios!$S$4,Precios!$T$4,IF(G172=Precios!$S$5,Precios!$T$5,IF(G172=Precios!$S$6,Precios!$T$6,IF(G172=Precios!$S$7,Precios!$T$7,IF(G172=Precios!$S$8,Precios!$T$8,IF(G172=Precios!$S$9,Precios!$T$9,IF(G172=Precios!$S$10,Precios!$T$10,IF(G172=Precios!$S$11,Precios!$T$11,IF(G172=Precios!$S$12,Precios!$T$12,IF(G172=Precios!$S$120,Precios!$T$120,IF(G172=Precios!$S$14,Precios!$T$14,IF(G172=Precios!$S$15,Precios!$T$15,IF(G172=Precios!$S$16,Precios!$T$16,IF(G172=Precios!$S$17,Precios!$T$17,IF(G172=Precios!$S$18,Precios!$T$18,0)))))))))))))))</f>
        <v>0</v>
      </c>
      <c r="J172" s="52"/>
      <c r="K172" s="218">
        <f>+IF(J172=1,I172,IF(J172=2,I172*(1-Precios!$Y$3),0))</f>
        <v>0</v>
      </c>
      <c r="L172" s="218">
        <f t="shared" si="20"/>
        <v>0</v>
      </c>
      <c r="M172" s="50"/>
      <c r="N172" s="44"/>
      <c r="O172" s="44"/>
      <c r="P172" s="44"/>
      <c r="Q172" s="44"/>
      <c r="R172" s="44"/>
      <c r="S172" s="44"/>
      <c r="T172" s="44"/>
      <c r="U172" s="44"/>
      <c r="V172" s="93"/>
      <c r="W172" s="44"/>
      <c r="X172" s="44"/>
      <c r="Y172" s="44"/>
      <c r="Z172" s="39">
        <f>IF(G172=Precios!$S$4,Precios!$V$4,IF(G172=Precios!$S$5,Precios!$V$5,IF(G172=Precios!$S$6,Precios!$V$6,IF(G172=Precios!$S$7,Precios!$V$7,IF(G172=Precios!$S$8,Precios!$V$8,IF(G172=Precios!$S$9,Precios!$V$9,IF(G172=Precios!$S$10,Precios!$V$10,IF(G172=Precios!$S$11,Precios!$V$11,IF(G172=Precios!$S$12,Precios!$V$12,IF(G172=Precios!$S$120,Precios!$V$120,IF(G172=Precios!$S$14,Precios!$V$14,IF(G172=Precios!$S$15,Precios!$V$15,IF(G172=Precios!$S$16,Precios!$V$16,IF(G172=Precios!$S$17,Precios!$V$17,IF(G172=Precios!$S$18,Precios!$V$18,0)))))))))))))))*H172</f>
        <v>0</v>
      </c>
      <c r="AA172" s="47"/>
      <c r="AB172" s="330"/>
    </row>
    <row r="173" spans="1:28" x14ac:dyDescent="0.25">
      <c r="A173" s="291"/>
      <c r="B173" s="41"/>
      <c r="C173" s="42"/>
      <c r="D173" s="43"/>
      <c r="E173" s="43"/>
      <c r="F173" s="43"/>
      <c r="G173" s="49"/>
      <c r="H173" s="52"/>
      <c r="I173" s="217">
        <f>IF(G173=Precios!$S$4,Precios!$T$4,IF(G173=Precios!$S$5,Precios!$T$5,IF(G173=Precios!$S$6,Precios!$T$6,IF(G173=Precios!$S$7,Precios!$T$7,IF(G173=Precios!$S$8,Precios!$T$8,IF(G173=Precios!$S$9,Precios!$T$9,IF(G173=Precios!$S$10,Precios!$T$10,IF(G173=Precios!$S$11,Precios!$T$11,IF(G173=Precios!$S$12,Precios!$T$12,IF(G173=Precios!$S$120,Precios!$T$120,IF(G173=Precios!$S$14,Precios!$T$14,IF(G173=Precios!$S$15,Precios!$T$15,IF(G173=Precios!$S$16,Precios!$T$16,IF(G173=Precios!$S$17,Precios!$T$17,IF(G173=Precios!$S$18,Precios!$T$18,0)))))))))))))))</f>
        <v>0</v>
      </c>
      <c r="J173" s="52"/>
      <c r="K173" s="218">
        <f>+IF(J173=1,I173,IF(J173=2,I173*(1-Precios!$Y$3),0))</f>
        <v>0</v>
      </c>
      <c r="L173" s="218">
        <f t="shared" si="20"/>
        <v>0</v>
      </c>
      <c r="M173" s="50"/>
      <c r="N173" s="44"/>
      <c r="O173" s="44"/>
      <c r="P173" s="44"/>
      <c r="Q173" s="44"/>
      <c r="R173" s="44"/>
      <c r="S173" s="44"/>
      <c r="T173" s="44"/>
      <c r="U173" s="44"/>
      <c r="V173" s="93"/>
      <c r="W173" s="44"/>
      <c r="X173" s="44"/>
      <c r="Y173" s="44"/>
      <c r="Z173" s="39">
        <f>IF(G173=Precios!$S$4,Precios!$V$4,IF(G173=Precios!$S$5,Precios!$V$5,IF(G173=Precios!$S$6,Precios!$V$6,IF(G173=Precios!$S$7,Precios!$V$7,IF(G173=Precios!$S$8,Precios!$V$8,IF(G173=Precios!$S$9,Precios!$V$9,IF(G173=Precios!$S$10,Precios!$V$10,IF(G173=Precios!$S$11,Precios!$V$11,IF(G173=Precios!$S$12,Precios!$V$12,IF(G173=Precios!$S$120,Precios!$V$120,IF(G173=Precios!$S$14,Precios!$V$14,IF(G173=Precios!$S$15,Precios!$V$15,IF(G173=Precios!$S$16,Precios!$V$16,IF(G173=Precios!$S$17,Precios!$V$17,IF(G173=Precios!$S$18,Precios!$V$18,0)))))))))))))))*H173</f>
        <v>0</v>
      </c>
      <c r="AA173" s="47"/>
      <c r="AB173" s="330"/>
    </row>
    <row r="174" spans="1:28" ht="15.75" thickBot="1" x14ac:dyDescent="0.3">
      <c r="A174" s="293"/>
      <c r="B174" s="294"/>
      <c r="C174" s="304"/>
      <c r="D174" s="296"/>
      <c r="E174" s="296"/>
      <c r="F174" s="296"/>
      <c r="G174" s="297"/>
      <c r="H174" s="298"/>
      <c r="I174" s="299">
        <f>IF(G174=Precios!$S$4,Precios!$T$4,IF(G174=Precios!$S$5,Precios!$T$5,IF(G174=Precios!$S$6,Precios!$T$6,IF(G174=Precios!$S$7,Precios!$T$7,IF(G174=Precios!$S$8,Precios!$T$8,IF(G174=Precios!$S$9,Precios!$T$9,IF(G174=Precios!$S$10,Precios!$T$10,IF(G174=Precios!$S$11,Precios!$T$11,IF(G174=Precios!$S$12,Precios!$T$12,IF(G174=Precios!$S$120,Precios!$T$120,IF(G174=Precios!$S$14,Precios!$T$14,IF(G174=Precios!$S$15,Precios!$T$15,IF(G174=Precios!$S$16,Precios!$T$16,IF(G174=Precios!$S$17,Precios!$T$17,IF(G174=Precios!$S$18,Precios!$T$18,0)))))))))))))))</f>
        <v>0</v>
      </c>
      <c r="J174" s="298"/>
      <c r="K174" s="300">
        <f>+IF(J174=1,I174,IF(J174=2,I174*(1-Precios!$Y$3),0))</f>
        <v>0</v>
      </c>
      <c r="L174" s="300">
        <f t="shared" si="20"/>
        <v>0</v>
      </c>
      <c r="M174" s="331"/>
      <c r="N174" s="332"/>
      <c r="O174" s="332"/>
      <c r="P174" s="332"/>
      <c r="Q174" s="332"/>
      <c r="R174" s="332"/>
      <c r="S174" s="332"/>
      <c r="T174" s="332"/>
      <c r="U174" s="332"/>
      <c r="V174" s="333"/>
      <c r="W174" s="332"/>
      <c r="X174" s="332"/>
      <c r="Y174" s="332"/>
      <c r="Z174" s="340">
        <f>IF(G174=Precios!$S$4,Precios!$V$4,IF(G174=Precios!$S$5,Precios!$V$5,IF(G174=Precios!$S$6,Precios!$V$6,IF(G174=Precios!$S$7,Precios!$V$7,IF(G174=Precios!$S$8,Precios!$V$8,IF(G174=Precios!$S$9,Precios!$V$9,IF(G174=Precios!$S$10,Precios!$V$10,IF(G174=Precios!$S$11,Precios!$V$11,IF(G174=Precios!$S$12,Precios!$V$12,IF(G174=Precios!$S$120,Precios!$V$120,IF(G174=Precios!$S$14,Precios!$V$14,IF(G174=Precios!$S$15,Precios!$V$15,IF(G174=Precios!$S$16,Precios!$V$16,IF(G174=Precios!$S$17,Precios!$V$17,IF(G174=Precios!$S$18,Precios!$V$18,0)))))))))))))))*H174</f>
        <v>0</v>
      </c>
      <c r="AA174" s="334"/>
      <c r="AB174" s="335"/>
    </row>
    <row r="175" spans="1:28" x14ac:dyDescent="0.25">
      <c r="A175" s="282"/>
      <c r="B175" s="283"/>
      <c r="C175" s="284"/>
      <c r="D175" s="285"/>
      <c r="E175" s="285"/>
      <c r="F175" s="285"/>
      <c r="G175" s="287"/>
      <c r="H175" s="288"/>
      <c r="I175" s="289">
        <f>IF(G175=Precios!$S$4,Precios!$T$4,IF(G175=Precios!$S$5,Precios!$T$5,IF(G175=Precios!$S$6,Precios!$T$6,IF(G175=Precios!$S$7,Precios!$T$7,IF(G175=Precios!$S$8,Precios!$T$8,IF(G175=Precios!$S$9,Precios!$T$9,IF(G175=Precios!$S$10,Precios!$T$10,IF(G175=Precios!$S$11,Precios!$T$11,IF(G175=Precios!$S$12,Precios!$T$12,IF(G175=Precios!$S$120,Precios!$T$120,IF(G175=Precios!$S$14,Precios!$T$14,IF(G175=Precios!$S$15,Precios!$T$15,IF(G175=Precios!$S$16,Precios!$T$16,IF(G175=Precios!$S$17,Precios!$T$17,IF(G175=Precios!$S$18,Precios!$T$18,0)))))))))))))))</f>
        <v>0</v>
      </c>
      <c r="J175" s="287"/>
      <c r="K175" s="290">
        <f>+IF(J175=1,I175,IF(J175=2,I175*(1-Precios!$Y$3),0))</f>
        <v>0</v>
      </c>
      <c r="L175" s="290">
        <f t="shared" si="15"/>
        <v>0</v>
      </c>
      <c r="M175" s="317">
        <f>+SUM(L175:L179)</f>
        <v>0</v>
      </c>
      <c r="N175" s="318">
        <f>+M175+Q175+S175+T175</f>
        <v>0</v>
      </c>
      <c r="O175" s="319">
        <f>+IF(J175=1,N175*$O$89,0)</f>
        <v>0</v>
      </c>
      <c r="P175" s="320">
        <f>+N175*$P$89</f>
        <v>0</v>
      </c>
      <c r="Q175" s="321"/>
      <c r="R175" s="322">
        <f>+N175-SUM(O175:Q175)</f>
        <v>0</v>
      </c>
      <c r="S175" s="321"/>
      <c r="T175" s="321"/>
      <c r="U175" s="321"/>
      <c r="V175" s="323" t="e">
        <f>+(+O175+P175)/M175</f>
        <v>#DIV/0!</v>
      </c>
      <c r="W175" s="324">
        <f>+R175-SUM(S175:U175)</f>
        <v>0</v>
      </c>
      <c r="X175" s="325">
        <f>IF(J175=2,W175,0)</f>
        <v>0</v>
      </c>
      <c r="Y175" s="326">
        <f>IF(J175=1,W175,0)</f>
        <v>0</v>
      </c>
      <c r="Z175" s="327">
        <f>IF(G175=Precios!$S$4,Precios!$V$4,IF(G175=Precios!$S$5,Precios!$V$5,IF(G175=Precios!$S$6,Precios!$V$6,IF(G175=Precios!$S$7,Precios!$V$7,IF(G175=Precios!$S$8,Precios!$V$8,IF(G175=Precios!$S$9,Precios!$V$9,IF(G175=Precios!$S$10,Precios!$V$10,IF(G175=Precios!$S$11,Precios!$V$11,IF(G175=Precios!$S$12,Precios!$V$12,IF(G175=Precios!$S$120,Precios!$V$120,IF(G175=Precios!$S$14,Precios!$V$14,IF(G175=Precios!$S$15,Precios!$V$15,IF(G175=Precios!$S$16,Precios!$V$16,IF(G175=Precios!$S$17,Precios!$V$17,IF(G175=Precios!$S$18,Precios!$V$18,0)))))))))))))))*H175</f>
        <v>0</v>
      </c>
      <c r="AA175" s="328">
        <f>+W175-SUM(Z175:Z179)</f>
        <v>0</v>
      </c>
      <c r="AB175" s="329" t="e">
        <f>+AA175/M175</f>
        <v>#DIV/0!</v>
      </c>
    </row>
    <row r="176" spans="1:28" x14ac:dyDescent="0.25">
      <c r="A176" s="291"/>
      <c r="B176" s="41"/>
      <c r="C176" s="42"/>
      <c r="D176" s="43"/>
      <c r="E176" s="43"/>
      <c r="F176" s="43"/>
      <c r="G176" s="49"/>
      <c r="H176" s="52"/>
      <c r="I176" s="217">
        <f>IF(G176=Precios!$S$4,Precios!$T$4,IF(G176=Precios!$S$5,Precios!$T$5,IF(G176=Precios!$S$6,Precios!$T$6,IF(G176=Precios!$S$7,Precios!$T$7,IF(G176=Precios!$S$8,Precios!$T$8,IF(G176=Precios!$S$9,Precios!$T$9,IF(G176=Precios!$S$10,Precios!$T$10,IF(G176=Precios!$S$11,Precios!$T$11,IF(G176=Precios!$S$12,Precios!$T$12,IF(G176=Precios!$S$120,Precios!$T$120,IF(G176=Precios!$S$14,Precios!$T$14,IF(G176=Precios!$S$15,Precios!$T$15,IF(G176=Precios!$S$16,Precios!$T$16,IF(G176=Precios!$S$17,Precios!$T$17,IF(G176=Precios!$S$18,Precios!$T$18,0)))))))))))))))</f>
        <v>0</v>
      </c>
      <c r="J176" s="52"/>
      <c r="K176" s="218">
        <f>+IF(J176=1,I176,IF(J176=2,I176*(1-Precios!$Y$3),0))</f>
        <v>0</v>
      </c>
      <c r="L176" s="218">
        <f t="shared" ref="L176:L177" si="27">H176*K176</f>
        <v>0</v>
      </c>
      <c r="M176" s="50"/>
      <c r="N176" s="44"/>
      <c r="O176" s="44"/>
      <c r="P176" s="44"/>
      <c r="Q176" s="44"/>
      <c r="R176" s="44"/>
      <c r="S176" s="44"/>
      <c r="T176" s="44"/>
      <c r="U176" s="44"/>
      <c r="V176" s="93"/>
      <c r="W176" s="44"/>
      <c r="X176" s="44"/>
      <c r="Y176" s="44"/>
      <c r="Z176" s="39">
        <f>IF(G176=Precios!$S$4,Precios!$V$4,IF(G176=Precios!$S$5,Precios!$V$5,IF(G176=Precios!$S$6,Precios!$V$6,IF(G176=Precios!$S$7,Precios!$V$7,IF(G176=Precios!$S$8,Precios!$V$8,IF(G176=Precios!$S$9,Precios!$V$9,IF(G176=Precios!$S$10,Precios!$V$10,IF(G176=Precios!$S$11,Precios!$V$11,IF(G176=Precios!$S$12,Precios!$V$12,IF(G176=Precios!$S$120,Precios!$V$120,IF(G176=Precios!$S$14,Precios!$V$14,IF(G176=Precios!$S$15,Precios!$V$15,IF(G176=Precios!$S$16,Precios!$V$16,IF(G176=Precios!$S$17,Precios!$V$17,IF(G176=Precios!$S$18,Precios!$V$18,0)))))))))))))))*H176</f>
        <v>0</v>
      </c>
      <c r="AA176" s="47"/>
      <c r="AB176" s="330"/>
    </row>
    <row r="177" spans="1:28" x14ac:dyDescent="0.25">
      <c r="A177" s="291"/>
      <c r="B177" s="41"/>
      <c r="C177" s="42"/>
      <c r="D177" s="43"/>
      <c r="E177" s="43"/>
      <c r="F177" s="43"/>
      <c r="G177" s="49"/>
      <c r="H177" s="52"/>
      <c r="I177" s="217">
        <f>IF(G177=Precios!$S$4,Precios!$T$4,IF(G177=Precios!$S$5,Precios!$T$5,IF(G177=Precios!$S$6,Precios!$T$6,IF(G177=Precios!$S$7,Precios!$T$7,IF(G177=Precios!$S$8,Precios!$T$8,IF(G177=Precios!$S$9,Precios!$T$9,IF(G177=Precios!$S$10,Precios!$T$10,IF(G177=Precios!$S$11,Precios!$T$11,IF(G177=Precios!$S$12,Precios!$T$12,IF(G177=Precios!$S$120,Precios!$T$120,IF(G177=Precios!$S$14,Precios!$T$14,IF(G177=Precios!$S$15,Precios!$T$15,IF(G177=Precios!$S$16,Precios!$T$16,IF(G177=Precios!$S$17,Precios!$T$17,IF(G177=Precios!$S$18,Precios!$T$18,0)))))))))))))))</f>
        <v>0</v>
      </c>
      <c r="J177" s="52"/>
      <c r="K177" s="218">
        <f>+IF(J177=1,I177,IF(J177=2,I177*(1-Precios!$Y$3),0))</f>
        <v>0</v>
      </c>
      <c r="L177" s="218">
        <f t="shared" si="27"/>
        <v>0</v>
      </c>
      <c r="M177" s="50"/>
      <c r="N177" s="44"/>
      <c r="O177" s="44"/>
      <c r="P177" s="44"/>
      <c r="Q177" s="44"/>
      <c r="R177" s="44"/>
      <c r="S177" s="44"/>
      <c r="T177" s="44"/>
      <c r="U177" s="44"/>
      <c r="V177" s="93"/>
      <c r="W177" s="44"/>
      <c r="X177" s="44"/>
      <c r="Y177" s="44"/>
      <c r="Z177" s="39">
        <f>IF(G177=Precios!$S$4,Precios!$V$4,IF(G177=Precios!$S$5,Precios!$V$5,IF(G177=Precios!$S$6,Precios!$V$6,IF(G177=Precios!$S$7,Precios!$V$7,IF(G177=Precios!$S$8,Precios!$V$8,IF(G177=Precios!$S$9,Precios!$V$9,IF(G177=Precios!$S$10,Precios!$V$10,IF(G177=Precios!$S$11,Precios!$V$11,IF(G177=Precios!$S$12,Precios!$V$12,IF(G177=Precios!$S$120,Precios!$V$120,IF(G177=Precios!$S$14,Precios!$V$14,IF(G177=Precios!$S$15,Precios!$V$15,IF(G177=Precios!$S$16,Precios!$V$16,IF(G177=Precios!$S$17,Precios!$V$17,IF(G177=Precios!$S$18,Precios!$V$18,0)))))))))))))))*H177</f>
        <v>0</v>
      </c>
      <c r="AA177" s="47"/>
      <c r="AB177" s="330"/>
    </row>
    <row r="178" spans="1:28" x14ac:dyDescent="0.25">
      <c r="A178" s="291"/>
      <c r="B178" s="41"/>
      <c r="C178" s="42"/>
      <c r="D178" s="43"/>
      <c r="E178" s="43"/>
      <c r="F178" s="43"/>
      <c r="G178" s="49"/>
      <c r="H178" s="52"/>
      <c r="I178" s="217">
        <f>IF(G178=Precios!$S$4,Precios!$T$4,IF(G178=Precios!$S$5,Precios!$T$5,IF(G178=Precios!$S$6,Precios!$T$6,IF(G178=Precios!$S$7,Precios!$T$7,IF(G178=Precios!$S$8,Precios!$T$8,IF(G178=Precios!$S$9,Precios!$T$9,IF(G178=Precios!$S$10,Precios!$T$10,IF(G178=Precios!$S$11,Precios!$T$11,IF(G178=Precios!$S$12,Precios!$T$12,IF(G178=Precios!$S$120,Precios!$T$120,IF(G178=Precios!$S$14,Precios!$T$14,IF(G178=Precios!$S$15,Precios!$T$15,IF(G178=Precios!$S$16,Precios!$T$16,IF(G178=Precios!$S$17,Precios!$T$17,IF(G178=Precios!$S$18,Precios!$T$18,0)))))))))))))))</f>
        <v>0</v>
      </c>
      <c r="J178" s="52"/>
      <c r="K178" s="218">
        <f>+IF(J178=1,I178,IF(J178=2,I178*(1-Precios!$Y$3),0))</f>
        <v>0</v>
      </c>
      <c r="L178" s="218">
        <f t="shared" si="15"/>
        <v>0</v>
      </c>
      <c r="M178" s="50"/>
      <c r="N178" s="44"/>
      <c r="O178" s="44"/>
      <c r="P178" s="44"/>
      <c r="Q178" s="44"/>
      <c r="R178" s="44"/>
      <c r="S178" s="44"/>
      <c r="T178" s="44"/>
      <c r="U178" s="44"/>
      <c r="V178" s="93"/>
      <c r="W178" s="44"/>
      <c r="X178" s="44"/>
      <c r="Y178" s="44"/>
      <c r="Z178" s="39">
        <f>IF(G178=Precios!$S$4,Precios!$V$4,IF(G178=Precios!$S$5,Precios!$V$5,IF(G178=Precios!$S$6,Precios!$V$6,IF(G178=Precios!$S$7,Precios!$V$7,IF(G178=Precios!$S$8,Precios!$V$8,IF(G178=Precios!$S$9,Precios!$V$9,IF(G178=Precios!$S$10,Precios!$V$10,IF(G178=Precios!$S$11,Precios!$V$11,IF(G178=Precios!$S$12,Precios!$V$12,IF(G178=Precios!$S$120,Precios!$V$120,IF(G178=Precios!$S$14,Precios!$V$14,IF(G178=Precios!$S$15,Precios!$V$15,IF(G178=Precios!$S$16,Precios!$V$16,IF(G178=Precios!$S$17,Precios!$V$17,IF(G178=Precios!$S$18,Precios!$V$18,0)))))))))))))))*H178</f>
        <v>0</v>
      </c>
      <c r="AA178" s="47"/>
      <c r="AB178" s="330"/>
    </row>
    <row r="179" spans="1:28" ht="15.75" thickBot="1" x14ac:dyDescent="0.3">
      <c r="A179" s="293"/>
      <c r="B179" s="294"/>
      <c r="C179" s="304"/>
      <c r="D179" s="296"/>
      <c r="E179" s="296"/>
      <c r="F179" s="296"/>
      <c r="G179" s="297"/>
      <c r="H179" s="298"/>
      <c r="I179" s="299">
        <f>IF(G179=Precios!$S$4,Precios!$T$4,IF(G179=Precios!$S$5,Precios!$T$5,IF(G179=Precios!$S$6,Precios!$T$6,IF(G179=Precios!$S$7,Precios!$T$7,IF(G179=Precios!$S$8,Precios!$T$8,IF(G179=Precios!$S$9,Precios!$T$9,IF(G179=Precios!$S$10,Precios!$T$10,IF(G179=Precios!$S$11,Precios!$T$11,IF(G179=Precios!$S$12,Precios!$T$12,IF(G179=Precios!$S$120,Precios!$T$120,IF(G179=Precios!$S$14,Precios!$T$14,IF(G179=Precios!$S$15,Precios!$T$15,IF(G179=Precios!$S$16,Precios!$T$16,IF(G179=Precios!$S$17,Precios!$T$17,IF(G179=Precios!$S$18,Precios!$T$18,0)))))))))))))))</f>
        <v>0</v>
      </c>
      <c r="J179" s="298"/>
      <c r="K179" s="300">
        <f>+IF(J179=1,I179,IF(J179=2,I179*(1-Precios!$Y$3),0))</f>
        <v>0</v>
      </c>
      <c r="L179" s="300">
        <f t="shared" si="15"/>
        <v>0</v>
      </c>
      <c r="M179" s="331"/>
      <c r="N179" s="332"/>
      <c r="O179" s="332"/>
      <c r="P179" s="332"/>
      <c r="Q179" s="332"/>
      <c r="R179" s="332"/>
      <c r="S179" s="332"/>
      <c r="T179" s="332"/>
      <c r="U179" s="332"/>
      <c r="V179" s="333"/>
      <c r="W179" s="332"/>
      <c r="X179" s="332"/>
      <c r="Y179" s="332"/>
      <c r="Z179" s="340">
        <f>IF(G179=Precios!$S$4,Precios!$V$4,IF(G179=Precios!$S$5,Precios!$V$5,IF(G179=Precios!$S$6,Precios!$V$6,IF(G179=Precios!$S$7,Precios!$V$7,IF(G179=Precios!$S$8,Precios!$V$8,IF(G179=Precios!$S$9,Precios!$V$9,IF(G179=Precios!$S$10,Precios!$V$10,IF(G179=Precios!$S$11,Precios!$V$11,IF(G179=Precios!$S$12,Precios!$V$12,IF(G179=Precios!$S$120,Precios!$V$120,IF(G179=Precios!$S$14,Precios!$V$14,IF(G179=Precios!$S$15,Precios!$V$15,IF(G179=Precios!$S$16,Precios!$V$16,IF(G179=Precios!$S$17,Precios!$V$17,IF(G179=Precios!$S$18,Precios!$V$18,0)))))))))))))))*H179</f>
        <v>0</v>
      </c>
      <c r="AA179" s="334"/>
      <c r="AB179" s="335"/>
    </row>
    <row r="180" spans="1:28" s="21" customFormat="1" x14ac:dyDescent="0.25">
      <c r="A180" s="305" t="s">
        <v>149</v>
      </c>
      <c r="B180" s="306">
        <f>COUNT(A90:A179)</f>
        <v>0</v>
      </c>
      <c r="C180" s="91"/>
      <c r="D180" s="91"/>
      <c r="E180" s="91"/>
      <c r="F180" s="91"/>
      <c r="G180" s="307"/>
      <c r="H180" s="92">
        <f>SUM(H90:H179)</f>
        <v>0</v>
      </c>
      <c r="I180" s="91"/>
      <c r="J180" s="92"/>
      <c r="K180" s="91"/>
      <c r="L180" s="91"/>
      <c r="M180" s="91">
        <f t="shared" ref="M180:U180" si="28">SUM(M90:M179)</f>
        <v>0</v>
      </c>
      <c r="N180" s="91">
        <f t="shared" si="28"/>
        <v>0</v>
      </c>
      <c r="O180" s="91">
        <f t="shared" si="28"/>
        <v>0</v>
      </c>
      <c r="P180" s="91">
        <f t="shared" si="28"/>
        <v>0</v>
      </c>
      <c r="Q180" s="91">
        <f t="shared" si="28"/>
        <v>0</v>
      </c>
      <c r="R180" s="91">
        <f t="shared" si="28"/>
        <v>0</v>
      </c>
      <c r="S180" s="91">
        <f t="shared" si="28"/>
        <v>0</v>
      </c>
      <c r="T180" s="91">
        <f t="shared" si="28"/>
        <v>0</v>
      </c>
      <c r="U180" s="91">
        <f t="shared" si="28"/>
        <v>0</v>
      </c>
      <c r="V180" s="336" t="e">
        <f>AVERAGE(V90:V179)</f>
        <v>#DIV/0!</v>
      </c>
      <c r="W180" s="91">
        <f>SUM(W90:W179)</f>
        <v>0</v>
      </c>
      <c r="X180" s="91">
        <f>SUM(X90:X179)</f>
        <v>0</v>
      </c>
      <c r="Y180" s="91">
        <f>SUM(Y90:Y179)</f>
        <v>0</v>
      </c>
      <c r="Z180" s="91">
        <f>SUM(Z90:Z179)</f>
        <v>0</v>
      </c>
      <c r="AA180" s="91">
        <f>SUM(AA90:AA179)</f>
        <v>0</v>
      </c>
      <c r="AB180" s="336" t="e">
        <f>AVERAGE(AB90:AB179)</f>
        <v>#DIV/0!</v>
      </c>
    </row>
    <row r="181" spans="1:28" s="55" customFormat="1" ht="15.75" thickBot="1" x14ac:dyDescent="0.3">
      <c r="A181" s="100" t="s">
        <v>150</v>
      </c>
      <c r="B181" s="70">
        <f>+B89+B180</f>
        <v>0</v>
      </c>
      <c r="C181" s="72"/>
      <c r="D181" s="71"/>
      <c r="E181" s="71"/>
      <c r="F181" s="190"/>
      <c r="G181" s="339"/>
      <c r="H181" s="70">
        <f>+H89+H180</f>
        <v>0</v>
      </c>
      <c r="I181" s="53"/>
      <c r="J181" s="213"/>
      <c r="K181" s="214"/>
      <c r="L181" s="214"/>
      <c r="M181" s="53">
        <f>+M89+M180</f>
        <v>0</v>
      </c>
      <c r="N181" s="53">
        <f>+N89+N180</f>
        <v>0</v>
      </c>
      <c r="O181" s="265">
        <v>2.41E-2</v>
      </c>
      <c r="P181" s="265">
        <v>0.02</v>
      </c>
      <c r="Q181" s="53">
        <f>+Q89+Q180</f>
        <v>0</v>
      </c>
      <c r="R181" s="53">
        <f>+R89+R180</f>
        <v>0</v>
      </c>
      <c r="S181" s="53">
        <f>+S89+S180</f>
        <v>0</v>
      </c>
      <c r="T181" s="53">
        <f>+T89+T180</f>
        <v>0</v>
      </c>
      <c r="U181" s="53">
        <f>+U89+U180</f>
        <v>0</v>
      </c>
      <c r="V181" s="233" t="e">
        <f>AVERAGE(V89,V180)</f>
        <v>#DIV/0!</v>
      </c>
      <c r="W181" s="53">
        <f>+W89+W180</f>
        <v>0</v>
      </c>
      <c r="X181" s="53">
        <f>+X89+X180</f>
        <v>0</v>
      </c>
      <c r="Y181" s="53">
        <f>+Y89+Y180</f>
        <v>0</v>
      </c>
      <c r="Z181" s="53">
        <f>+Z89+Z180</f>
        <v>0</v>
      </c>
      <c r="AA181" s="53">
        <f>+AA89+AA180</f>
        <v>0</v>
      </c>
      <c r="AB181" s="233" t="e">
        <f>AVERAGE(AB89,AB180)</f>
        <v>#DIV/0!</v>
      </c>
    </row>
    <row r="182" spans="1:28" x14ac:dyDescent="0.25">
      <c r="A182" s="282"/>
      <c r="B182" s="283"/>
      <c r="C182" s="284"/>
      <c r="D182" s="285"/>
      <c r="E182" s="285"/>
      <c r="F182" s="286"/>
      <c r="G182" s="287"/>
      <c r="H182" s="288"/>
      <c r="I182" s="289">
        <f>IF(G182=Precios!$AH$4,Precios!$AI$4,IF(G182=Precios!$AH$5,Precios!$AI$5,IF(G182=Precios!$AH$6,Precios!$AI$6,IF(G182=Precios!$AH$7,Precios!$AI$7,IF(G182=Precios!$AH$8,Precios!$AI$8,IF(G182=Precios!$AH$9,Precios!$AI$9,IF(G182=Precios!$AH$10,Precios!$AI$10,IF(G182=Precios!$AH$11,Precios!$AI$11,IF(G182=Precios!$AH$12,Precios!$AI$12,IF(G182=Precios!$AH$137,Precios!$AI$137,IF(G182=Precios!$AH$14,Precios!$AI$14,IF(G182=Precios!$AH$15,Precios!$AI$15,IF(G182=Precios!$AH$16,Precios!$AI$16,IF(G182=Precios!$AH$17,Precios!$AI$17,IF(G182=Precios!$AH$18,Precios!$AI$18,0)))))))))))))))</f>
        <v>0</v>
      </c>
      <c r="J182" s="287"/>
      <c r="K182" s="290">
        <f>+IF(J182=1,I182,IF(J182=2,I182*(1-Precios!$AN$3),0))</f>
        <v>0</v>
      </c>
      <c r="L182" s="290">
        <f>H182*K182</f>
        <v>0</v>
      </c>
      <c r="M182" s="317">
        <f>+SUM(L182:L186)</f>
        <v>0</v>
      </c>
      <c r="N182" s="318">
        <f>+M182+Q182+S182+T182</f>
        <v>0</v>
      </c>
      <c r="O182" s="319">
        <f>+IF(J182=1,N182*$O$181,0)</f>
        <v>0</v>
      </c>
      <c r="P182" s="320">
        <f>+N182*$P$181</f>
        <v>0</v>
      </c>
      <c r="Q182" s="321"/>
      <c r="R182" s="322">
        <f>+N182-SUM(O182:Q182)</f>
        <v>0</v>
      </c>
      <c r="S182" s="321"/>
      <c r="T182" s="321"/>
      <c r="U182" s="321"/>
      <c r="V182" s="323" t="e">
        <f>+(+O182+P182)/M182</f>
        <v>#DIV/0!</v>
      </c>
      <c r="W182" s="324">
        <f>+R182-SUM(S182:U182)</f>
        <v>0</v>
      </c>
      <c r="X182" s="325">
        <f>IF(J182=2,W182,0)</f>
        <v>0</v>
      </c>
      <c r="Y182" s="326">
        <f>IF(J182=1,W182,0)</f>
        <v>0</v>
      </c>
      <c r="Z182" s="327">
        <f>IF(G182=Precios!$AH$4,Precios!$AK$4,IF(G182=Precios!$AH$5,Precios!$AK$5,IF(G182=Precios!$AH$6,Precios!$AK$6,IF(G182=Precios!$AH$7,Precios!$AK$7,IF(G182=Precios!$AH$8,Precios!$AK$8,IF(G182=Precios!$AH$9,Precios!$AK$9,IF(G182=Precios!$AH$10,Precios!$AK$10,IF(G182=Precios!$AH$11,Precios!$AK$11,IF(G182=Precios!$AH$12,Precios!$AK$12,IF(G182=Precios!$AH$137,Precios!$AK$137,IF(G182=Precios!$AH$14,Precios!$AK$14,IF(G182=Precios!$AH$15,Precios!$AK$15,IF(G182=Precios!$AH$16,Precios!$AK$16,IF(G182=Precios!$AH$17,Precios!$AK$17,IF(G182=Precios!$AH$18,Precios!$AK$18,0)))))))))))))))*H182</f>
        <v>0</v>
      </c>
      <c r="AA182" s="328">
        <f>+W182-SUM(Z182:Z186)</f>
        <v>0</v>
      </c>
      <c r="AB182" s="329" t="e">
        <f>+AA182/M182</f>
        <v>#DIV/0!</v>
      </c>
    </row>
    <row r="183" spans="1:28" x14ac:dyDescent="0.25">
      <c r="A183" s="291"/>
      <c r="B183" s="41"/>
      <c r="C183" s="292"/>
      <c r="D183" s="43"/>
      <c r="E183" s="43"/>
      <c r="F183" s="43"/>
      <c r="G183" s="49"/>
      <c r="H183" s="52"/>
      <c r="I183" s="217">
        <f>IF(G183=Precios!$AH$4,Precios!$AI$4,IF(G183=Precios!$AH$5,Precios!$AI$5,IF(G183=Precios!$AH$6,Precios!$AI$6,IF(G183=Precios!$AH$7,Precios!$AI$7,IF(G183=Precios!$AH$8,Precios!$AI$8,IF(G183=Precios!$AH$9,Precios!$AI$9,IF(G183=Precios!$AH$10,Precios!$AI$10,IF(G183=Precios!$AH$11,Precios!$AI$11,IF(G183=Precios!$AH$12,Precios!$AI$12,IF(G183=Precios!$AH$137,Precios!$AI$137,IF(G183=Precios!$AH$14,Precios!$AI$14,IF(G183=Precios!$AH$15,Precios!$AI$15,IF(G183=Precios!$AH$16,Precios!$AI$16,IF(G183=Precios!$AH$17,Precios!$AI$17,IF(G183=Precios!$AH$18,Precios!$AI$18,0)))))))))))))))</f>
        <v>0</v>
      </c>
      <c r="J183" s="52"/>
      <c r="K183" s="218">
        <f>+IF(J183=1,I183,IF(J183=2,I183*(1-Precios!$AN$3),0))</f>
        <v>0</v>
      </c>
      <c r="L183" s="218">
        <f t="shared" ref="L183:L184" si="29">H183*K183</f>
        <v>0</v>
      </c>
      <c r="M183" s="50"/>
      <c r="N183" s="44"/>
      <c r="O183" s="44"/>
      <c r="P183" s="44"/>
      <c r="Q183" s="44"/>
      <c r="R183" s="44"/>
      <c r="S183" s="44"/>
      <c r="T183" s="44"/>
      <c r="U183" s="44"/>
      <c r="V183" s="93"/>
      <c r="W183" s="44"/>
      <c r="X183" s="44"/>
      <c r="Y183" s="44"/>
      <c r="Z183" s="39">
        <f>IF(G183=Precios!$AH$4,Precios!$AK$4,IF(G183=Precios!$AH$5,Precios!$AK$5,IF(G183=Precios!$AH$6,Precios!$AK$6,IF(G183=Precios!$AH$7,Precios!$AK$7,IF(G183=Precios!$AH$8,Precios!$AK$8,IF(G183=Precios!$AH$9,Precios!$AK$9,IF(G183=Precios!$AH$10,Precios!$AK$10,IF(G183=Precios!$AH$11,Precios!$AK$11,IF(G183=Precios!$AH$12,Precios!$AK$12,IF(G183=Precios!$AH$137,Precios!$AK$137,IF(G183=Precios!$AH$14,Precios!$AK$14,IF(G183=Precios!$AH$15,Precios!$AK$15,IF(G183=Precios!$AH$16,Precios!$AK$16,IF(G183=Precios!$AH$17,Precios!$AK$17,IF(G183=Precios!$AH$18,Precios!$AK$18,0)))))))))))))))*H183</f>
        <v>0</v>
      </c>
      <c r="AA183" s="47"/>
      <c r="AB183" s="330"/>
    </row>
    <row r="184" spans="1:28" x14ac:dyDescent="0.25">
      <c r="A184" s="291"/>
      <c r="B184" s="41"/>
      <c r="C184" s="292"/>
      <c r="D184" s="43"/>
      <c r="E184" s="43"/>
      <c r="F184" s="43"/>
      <c r="G184" s="49"/>
      <c r="H184" s="52"/>
      <c r="I184" s="217">
        <f>IF(G184=Precios!$AH$4,Precios!$AI$4,IF(G184=Precios!$AH$5,Precios!$AI$5,IF(G184=Precios!$AH$6,Precios!$AI$6,IF(G184=Precios!$AH$7,Precios!$AI$7,IF(G184=Precios!$AH$8,Precios!$AI$8,IF(G184=Precios!$AH$9,Precios!$AI$9,IF(G184=Precios!$AH$10,Precios!$AI$10,IF(G184=Precios!$AH$11,Precios!$AI$11,IF(G184=Precios!$AH$12,Precios!$AI$12,IF(G184=Precios!$AH$137,Precios!$AI$137,IF(G184=Precios!$AH$14,Precios!$AI$14,IF(G184=Precios!$AH$15,Precios!$AI$15,IF(G184=Precios!$AH$16,Precios!$AI$16,IF(G184=Precios!$AH$17,Precios!$AI$17,IF(G184=Precios!$AH$18,Precios!$AI$18,0)))))))))))))))</f>
        <v>0</v>
      </c>
      <c r="J184" s="52"/>
      <c r="K184" s="218">
        <f>+IF(J184=1,I184,IF(J184=2,I184*(1-Precios!$AN$3),0))</f>
        <v>0</v>
      </c>
      <c r="L184" s="218">
        <f t="shared" si="29"/>
        <v>0</v>
      </c>
      <c r="M184" s="50"/>
      <c r="N184" s="44"/>
      <c r="O184" s="44"/>
      <c r="P184" s="44"/>
      <c r="Q184" s="44"/>
      <c r="R184" s="44"/>
      <c r="S184" s="44"/>
      <c r="T184" s="44"/>
      <c r="U184" s="44"/>
      <c r="V184" s="93"/>
      <c r="W184" s="44"/>
      <c r="X184" s="44"/>
      <c r="Y184" s="44"/>
      <c r="Z184" s="39">
        <f>IF(G184=Precios!$AH$4,Precios!$AK$4,IF(G184=Precios!$AH$5,Precios!$AK$5,IF(G184=Precios!$AH$6,Precios!$AK$6,IF(G184=Precios!$AH$7,Precios!$AK$7,IF(G184=Precios!$AH$8,Precios!$AK$8,IF(G184=Precios!$AH$9,Precios!$AK$9,IF(G184=Precios!$AH$10,Precios!$AK$10,IF(G184=Precios!$AH$11,Precios!$AK$11,IF(G184=Precios!$AH$12,Precios!$AK$12,IF(G184=Precios!$AH$137,Precios!$AK$137,IF(G184=Precios!$AH$14,Precios!$AK$14,IF(G184=Precios!$AH$15,Precios!$AK$15,IF(G184=Precios!$AH$16,Precios!$AK$16,IF(G184=Precios!$AH$17,Precios!$AK$17,IF(G184=Precios!$AH$18,Precios!$AK$18,0)))))))))))))))*H184</f>
        <v>0</v>
      </c>
      <c r="AA184" s="47"/>
      <c r="AB184" s="330"/>
    </row>
    <row r="185" spans="1:28" x14ac:dyDescent="0.25">
      <c r="A185" s="291"/>
      <c r="B185" s="41"/>
      <c r="C185" s="292"/>
      <c r="D185" s="43"/>
      <c r="E185" s="43"/>
      <c r="F185" s="43"/>
      <c r="G185" s="49"/>
      <c r="H185" s="52"/>
      <c r="I185" s="217">
        <f>IF(G185=Precios!$AH$4,Precios!$AI$4,IF(G185=Precios!$AH$5,Precios!$AI$5,IF(G185=Precios!$AH$6,Precios!$AI$6,IF(G185=Precios!$AH$7,Precios!$AI$7,IF(G185=Precios!$AH$8,Precios!$AI$8,IF(G185=Precios!$AH$9,Precios!$AI$9,IF(G185=Precios!$AH$10,Precios!$AI$10,IF(G185=Precios!$AH$11,Precios!$AI$11,IF(G185=Precios!$AH$12,Precios!$AI$12,IF(G185=Precios!$AH$137,Precios!$AI$137,IF(G185=Precios!$AH$14,Precios!$AI$14,IF(G185=Precios!$AH$15,Precios!$AI$15,IF(G185=Precios!$AH$16,Precios!$AI$16,IF(G185=Precios!$AH$17,Precios!$AI$17,IF(G185=Precios!$AH$18,Precios!$AI$18,0)))))))))))))))</f>
        <v>0</v>
      </c>
      <c r="J185" s="52"/>
      <c r="K185" s="218">
        <f>+IF(J185=1,I185,IF(J185=2,I185*(1-Precios!$AN$3),0))</f>
        <v>0</v>
      </c>
      <c r="L185" s="218">
        <f t="shared" ref="L185:L201" si="30">H185*K185</f>
        <v>0</v>
      </c>
      <c r="M185" s="50"/>
      <c r="N185" s="44"/>
      <c r="O185" s="44"/>
      <c r="P185" s="44"/>
      <c r="Q185" s="44"/>
      <c r="R185" s="44"/>
      <c r="S185" s="44"/>
      <c r="T185" s="44"/>
      <c r="U185" s="44"/>
      <c r="V185" s="93"/>
      <c r="W185" s="44"/>
      <c r="X185" s="44"/>
      <c r="Y185" s="44"/>
      <c r="Z185" s="39">
        <f>IF(G185=Precios!$AH$4,Precios!$AK$4,IF(G185=Precios!$AH$5,Precios!$AK$5,IF(G185=Precios!$AH$6,Precios!$AK$6,IF(G185=Precios!$AH$7,Precios!$AK$7,IF(G185=Precios!$AH$8,Precios!$AK$8,IF(G185=Precios!$AH$9,Precios!$AK$9,IF(G185=Precios!$AH$10,Precios!$AK$10,IF(G185=Precios!$AH$11,Precios!$AK$11,IF(G185=Precios!$AH$12,Precios!$AK$12,IF(G185=Precios!$AH$137,Precios!$AK$137,IF(G185=Precios!$AH$14,Precios!$AK$14,IF(G185=Precios!$AH$15,Precios!$AK$15,IF(G185=Precios!$AH$16,Precios!$AK$16,IF(G185=Precios!$AH$17,Precios!$AK$17,IF(G185=Precios!$AH$18,Precios!$AK$18,0)))))))))))))))*H185</f>
        <v>0</v>
      </c>
      <c r="AA185" s="47"/>
      <c r="AB185" s="330"/>
    </row>
    <row r="186" spans="1:28" ht="15.75" thickBot="1" x14ac:dyDescent="0.3">
      <c r="A186" s="293"/>
      <c r="B186" s="294"/>
      <c r="C186" s="295"/>
      <c r="D186" s="296"/>
      <c r="E186" s="296"/>
      <c r="F186" s="296"/>
      <c r="G186" s="297"/>
      <c r="H186" s="298"/>
      <c r="I186" s="217">
        <f>IF(G186=Precios!$AH$4,Precios!$AI$4,IF(G186=Precios!$AH$5,Precios!$AI$5,IF(G186=Precios!$AH$6,Precios!$AI$6,IF(G186=Precios!$AH$7,Precios!$AI$7,IF(G186=Precios!$AH$8,Precios!$AI$8,IF(G186=Precios!$AH$9,Precios!$AI$9,IF(G186=Precios!$AH$10,Precios!$AI$10,IF(G186=Precios!$AH$11,Precios!$AI$11,IF(G186=Precios!$AH$12,Precios!$AI$12,IF(G186=Precios!$AH$137,Precios!$AI$137,IF(G186=Precios!$AH$14,Precios!$AI$14,IF(G186=Precios!$AH$15,Precios!$AI$15,IF(G186=Precios!$AH$16,Precios!$AI$16,IF(G186=Precios!$AH$17,Precios!$AI$17,IF(G186=Precios!$AH$18,Precios!$AI$18,0)))))))))))))))</f>
        <v>0</v>
      </c>
      <c r="J186" s="298"/>
      <c r="K186" s="300">
        <f>+IF(J186=1,I186,IF(J186=2,I186*(1-Precios!$AN$3),0))</f>
        <v>0</v>
      </c>
      <c r="L186" s="300">
        <f t="shared" si="30"/>
        <v>0</v>
      </c>
      <c r="M186" s="331"/>
      <c r="N186" s="332"/>
      <c r="O186" s="332"/>
      <c r="P186" s="332"/>
      <c r="Q186" s="332"/>
      <c r="R186" s="332"/>
      <c r="S186" s="332"/>
      <c r="T186" s="332"/>
      <c r="U186" s="332"/>
      <c r="V186" s="333"/>
      <c r="W186" s="332"/>
      <c r="X186" s="332"/>
      <c r="Y186" s="332"/>
      <c r="Z186" s="340">
        <f>IF(G186=Precios!$AH$4,Precios!$AK$4,IF(G186=Precios!$AH$5,Precios!$AK$5,IF(G186=Precios!$AH$6,Precios!$AK$6,IF(G186=Precios!$AH$7,Precios!$AK$7,IF(G186=Precios!$AH$8,Precios!$AK$8,IF(G186=Precios!$AH$9,Precios!$AK$9,IF(G186=Precios!$AH$10,Precios!$AK$10,IF(G186=Precios!$AH$11,Precios!$AK$11,IF(G186=Precios!$AH$12,Precios!$AK$12,IF(G186=Precios!$AH$137,Precios!$AK$137,IF(G186=Precios!$AH$14,Precios!$AK$14,IF(G186=Precios!$AH$15,Precios!$AK$15,IF(G186=Precios!$AH$16,Precios!$AK$16,IF(G186=Precios!$AH$17,Precios!$AK$17,IF(G186=Precios!$AH$18,Precios!$AK$18,0)))))))))))))))*H186</f>
        <v>0</v>
      </c>
      <c r="AA186" s="334"/>
      <c r="AB186" s="335"/>
    </row>
    <row r="187" spans="1:28" x14ac:dyDescent="0.25">
      <c r="A187" s="337"/>
      <c r="B187" s="257"/>
      <c r="C187" s="276"/>
      <c r="D187" s="277"/>
      <c r="E187" s="277"/>
      <c r="F187" s="278"/>
      <c r="G187" s="279"/>
      <c r="H187" s="280"/>
      <c r="I187" s="289">
        <f>IF(G187=Precios!$AH$4,Precios!$AI$4,IF(G187=Precios!$AH$5,Precios!$AI$5,IF(G187=Precios!$AH$6,Precios!$AI$6,IF(G187=Precios!$AH$7,Precios!$AI$7,IF(G187=Precios!$AH$8,Precios!$AI$8,IF(G187=Precios!$AH$9,Precios!$AI$9,IF(G187=Precios!$AH$10,Precios!$AI$10,IF(G187=Precios!$AH$11,Precios!$AI$11,IF(G187=Precios!$AH$12,Precios!$AI$12,IF(G187=Precios!$AH$137,Precios!$AI$137,IF(G187=Precios!$AH$14,Precios!$AI$14,IF(G187=Precios!$AH$15,Precios!$AI$15,IF(G187=Precios!$AH$16,Precios!$AI$16,IF(G187=Precios!$AH$17,Precios!$AI$17,IF(G187=Precios!$AH$18,Precios!$AI$18,0)))))))))))))))</f>
        <v>0</v>
      </c>
      <c r="J187" s="279"/>
      <c r="K187" s="281">
        <f>+IF(J187=1,I187,IF(J187=2,I187*(1-Precios!$AN$3),0))</f>
        <v>0</v>
      </c>
      <c r="L187" s="281">
        <f t="shared" si="30"/>
        <v>0</v>
      </c>
      <c r="M187" s="308">
        <f>+SUM(L187:L191)</f>
        <v>0</v>
      </c>
      <c r="N187" s="309">
        <f>+M187+Q187+S187+T187</f>
        <v>0</v>
      </c>
      <c r="O187" s="310">
        <f>+IF(J187=1,N187*$O$181,0)</f>
        <v>0</v>
      </c>
      <c r="P187" s="311">
        <f>+N187*$P$181</f>
        <v>0</v>
      </c>
      <c r="Q187" s="40"/>
      <c r="R187" s="29">
        <f>+N187-SUM(O187:Q187)</f>
        <v>0</v>
      </c>
      <c r="S187" s="40"/>
      <c r="T187" s="40"/>
      <c r="U187" s="40"/>
      <c r="V187" s="312" t="e">
        <f>+(+O187+P187)/M187</f>
        <v>#DIV/0!</v>
      </c>
      <c r="W187" s="313">
        <f>+R187-SUM(S187:U187)</f>
        <v>0</v>
      </c>
      <c r="X187" s="314">
        <f>IF(J187=2,W187,0)</f>
        <v>0</v>
      </c>
      <c r="Y187" s="315">
        <f>IF(J187=1,W187,0)</f>
        <v>0</v>
      </c>
      <c r="Z187" s="327">
        <f>IF(G187=Precios!$AH$4,Precios!$AK$4,IF(G187=Precios!$AH$5,Precios!$AK$5,IF(G187=Precios!$AH$6,Precios!$AK$6,IF(G187=Precios!$AH$7,Precios!$AK$7,IF(G187=Precios!$AH$8,Precios!$AK$8,IF(G187=Precios!$AH$9,Precios!$AK$9,IF(G187=Precios!$AH$10,Precios!$AK$10,IF(G187=Precios!$AH$11,Precios!$AK$11,IF(G187=Precios!$AH$12,Precios!$AK$12,IF(G187=Precios!$AH$137,Precios!$AK$137,IF(G187=Precios!$AH$14,Precios!$AK$14,IF(G187=Precios!$AH$15,Precios!$AK$15,IF(G187=Precios!$AH$16,Precios!$AK$16,IF(G187=Precios!$AH$17,Precios!$AK$17,IF(G187=Precios!$AH$18,Precios!$AK$18,0)))))))))))))))*H187</f>
        <v>0</v>
      </c>
      <c r="AA187" s="316">
        <f>+W187-SUM(Z187:Z191)</f>
        <v>0</v>
      </c>
      <c r="AB187" s="338" t="e">
        <f>+AA187/M187</f>
        <v>#DIV/0!</v>
      </c>
    </row>
    <row r="188" spans="1:28" x14ac:dyDescent="0.25">
      <c r="A188" s="291"/>
      <c r="B188" s="41"/>
      <c r="C188" s="42"/>
      <c r="D188" s="43"/>
      <c r="E188" s="43"/>
      <c r="F188" s="43"/>
      <c r="G188" s="49"/>
      <c r="H188" s="52"/>
      <c r="I188" s="217">
        <f>IF(G188=Precios!$AH$4,Precios!$AI$4,IF(G188=Precios!$AH$5,Precios!$AI$5,IF(G188=Precios!$AH$6,Precios!$AI$6,IF(G188=Precios!$AH$7,Precios!$AI$7,IF(G188=Precios!$AH$8,Precios!$AI$8,IF(G188=Precios!$AH$9,Precios!$AI$9,IF(G188=Precios!$AH$10,Precios!$AI$10,IF(G188=Precios!$AH$11,Precios!$AI$11,IF(G188=Precios!$AH$12,Precios!$AI$12,IF(G188=Precios!$AH$137,Precios!$AI$137,IF(G188=Precios!$AH$14,Precios!$AI$14,IF(G188=Precios!$AH$15,Precios!$AI$15,IF(G188=Precios!$AH$16,Precios!$AI$16,IF(G188=Precios!$AH$17,Precios!$AI$17,IF(G188=Precios!$AH$18,Precios!$AI$18,0)))))))))))))))</f>
        <v>0</v>
      </c>
      <c r="J188" s="52"/>
      <c r="K188" s="218">
        <f>+IF(J188=1,I188,IF(J188=2,I188*(1-Precios!$AN$3),0))</f>
        <v>0</v>
      </c>
      <c r="L188" s="218">
        <f t="shared" ref="L188:L189" si="31">H188*K188</f>
        <v>0</v>
      </c>
      <c r="M188" s="50"/>
      <c r="N188" s="44"/>
      <c r="O188" s="44"/>
      <c r="P188" s="44"/>
      <c r="Q188" s="44"/>
      <c r="R188" s="44"/>
      <c r="S188" s="44"/>
      <c r="T188" s="44"/>
      <c r="U188" s="44"/>
      <c r="V188" s="93"/>
      <c r="W188" s="44"/>
      <c r="X188" s="44"/>
      <c r="Y188" s="44"/>
      <c r="Z188" s="39">
        <f>IF(G188=Precios!$AH$4,Precios!$AK$4,IF(G188=Precios!$AH$5,Precios!$AK$5,IF(G188=Precios!$AH$6,Precios!$AK$6,IF(G188=Precios!$AH$7,Precios!$AK$7,IF(G188=Precios!$AH$8,Precios!$AK$8,IF(G188=Precios!$AH$9,Precios!$AK$9,IF(G188=Precios!$AH$10,Precios!$AK$10,IF(G188=Precios!$AH$11,Precios!$AK$11,IF(G188=Precios!$AH$12,Precios!$AK$12,IF(G188=Precios!$AH$137,Precios!$AK$137,IF(G188=Precios!$AH$14,Precios!$AK$14,IF(G188=Precios!$AH$15,Precios!$AK$15,IF(G188=Precios!$AH$16,Precios!$AK$16,IF(G188=Precios!$AH$17,Precios!$AK$17,IF(G188=Precios!$AH$18,Precios!$AK$18,0)))))))))))))))*H188</f>
        <v>0</v>
      </c>
      <c r="AA188" s="47"/>
      <c r="AB188" s="330"/>
    </row>
    <row r="189" spans="1:28" x14ac:dyDescent="0.25">
      <c r="A189" s="291"/>
      <c r="B189" s="41"/>
      <c r="C189" s="42"/>
      <c r="D189" s="43"/>
      <c r="E189" s="43"/>
      <c r="F189" s="43"/>
      <c r="G189" s="49"/>
      <c r="H189" s="52"/>
      <c r="I189" s="217">
        <f>IF(G189=Precios!$AH$4,Precios!$AI$4,IF(G189=Precios!$AH$5,Precios!$AI$5,IF(G189=Precios!$AH$6,Precios!$AI$6,IF(G189=Precios!$AH$7,Precios!$AI$7,IF(G189=Precios!$AH$8,Precios!$AI$8,IF(G189=Precios!$AH$9,Precios!$AI$9,IF(G189=Precios!$AH$10,Precios!$AI$10,IF(G189=Precios!$AH$11,Precios!$AI$11,IF(G189=Precios!$AH$12,Precios!$AI$12,IF(G189=Precios!$AH$137,Precios!$AI$137,IF(G189=Precios!$AH$14,Precios!$AI$14,IF(G189=Precios!$AH$15,Precios!$AI$15,IF(G189=Precios!$AH$16,Precios!$AI$16,IF(G189=Precios!$AH$17,Precios!$AI$17,IF(G189=Precios!$AH$18,Precios!$AI$18,0)))))))))))))))</f>
        <v>0</v>
      </c>
      <c r="J189" s="52"/>
      <c r="K189" s="218">
        <f>+IF(J189=1,I189,IF(J189=2,I189*(1-Precios!$AN$3),0))</f>
        <v>0</v>
      </c>
      <c r="L189" s="218">
        <f t="shared" si="31"/>
        <v>0</v>
      </c>
      <c r="M189" s="50"/>
      <c r="N189" s="44"/>
      <c r="O189" s="44"/>
      <c r="P189" s="44"/>
      <c r="Q189" s="44"/>
      <c r="R189" s="44"/>
      <c r="S189" s="44"/>
      <c r="T189" s="44"/>
      <c r="U189" s="44"/>
      <c r="V189" s="93"/>
      <c r="W189" s="44"/>
      <c r="X189" s="44"/>
      <c r="Y189" s="44"/>
      <c r="Z189" s="39">
        <f>IF(G189=Precios!$AH$4,Precios!$AK$4,IF(G189=Precios!$AH$5,Precios!$AK$5,IF(G189=Precios!$AH$6,Precios!$AK$6,IF(G189=Precios!$AH$7,Precios!$AK$7,IF(G189=Precios!$AH$8,Precios!$AK$8,IF(G189=Precios!$AH$9,Precios!$AK$9,IF(G189=Precios!$AH$10,Precios!$AK$10,IF(G189=Precios!$AH$11,Precios!$AK$11,IF(G189=Precios!$AH$12,Precios!$AK$12,IF(G189=Precios!$AH$137,Precios!$AK$137,IF(G189=Precios!$AH$14,Precios!$AK$14,IF(G189=Precios!$AH$15,Precios!$AK$15,IF(G189=Precios!$AH$16,Precios!$AK$16,IF(G189=Precios!$AH$17,Precios!$AK$17,IF(G189=Precios!$AH$18,Precios!$AK$18,0)))))))))))))))*H189</f>
        <v>0</v>
      </c>
      <c r="AA189" s="47"/>
      <c r="AB189" s="330"/>
    </row>
    <row r="190" spans="1:28" x14ac:dyDescent="0.25">
      <c r="A190" s="291"/>
      <c r="B190" s="41"/>
      <c r="C190" s="42"/>
      <c r="D190" s="43"/>
      <c r="E190" s="43"/>
      <c r="F190" s="43"/>
      <c r="G190" s="49"/>
      <c r="H190" s="52"/>
      <c r="I190" s="217">
        <f>IF(G190=Precios!$AH$4,Precios!$AI$4,IF(G190=Precios!$AH$5,Precios!$AI$5,IF(G190=Precios!$AH$6,Precios!$AI$6,IF(G190=Precios!$AH$7,Precios!$AI$7,IF(G190=Precios!$AH$8,Precios!$AI$8,IF(G190=Precios!$AH$9,Precios!$AI$9,IF(G190=Precios!$AH$10,Precios!$AI$10,IF(G190=Precios!$AH$11,Precios!$AI$11,IF(G190=Precios!$AH$12,Precios!$AI$12,IF(G190=Precios!$AH$137,Precios!$AI$137,IF(G190=Precios!$AH$14,Precios!$AI$14,IF(G190=Precios!$AH$15,Precios!$AI$15,IF(G190=Precios!$AH$16,Precios!$AI$16,IF(G190=Precios!$AH$17,Precios!$AI$17,IF(G190=Precios!$AH$18,Precios!$AI$18,0)))))))))))))))</f>
        <v>0</v>
      </c>
      <c r="J190" s="52"/>
      <c r="K190" s="218">
        <f>+IF(J190=1,I190,IF(J190=2,I190*(1-Precios!$AN$3),0))</f>
        <v>0</v>
      </c>
      <c r="L190" s="218">
        <f t="shared" si="30"/>
        <v>0</v>
      </c>
      <c r="M190" s="50"/>
      <c r="N190" s="44"/>
      <c r="O190" s="44"/>
      <c r="P190" s="44"/>
      <c r="Q190" s="44"/>
      <c r="R190" s="44"/>
      <c r="S190" s="44"/>
      <c r="T190" s="44"/>
      <c r="U190" s="44"/>
      <c r="V190" s="93"/>
      <c r="W190" s="44"/>
      <c r="X190" s="44"/>
      <c r="Y190" s="44"/>
      <c r="Z190" s="39">
        <f>IF(G190=Precios!$AH$4,Precios!$AK$4,IF(G190=Precios!$AH$5,Precios!$AK$5,IF(G190=Precios!$AH$6,Precios!$AK$6,IF(G190=Precios!$AH$7,Precios!$AK$7,IF(G190=Precios!$AH$8,Precios!$AK$8,IF(G190=Precios!$AH$9,Precios!$AK$9,IF(G190=Precios!$AH$10,Precios!$AK$10,IF(G190=Precios!$AH$11,Precios!$AK$11,IF(G190=Precios!$AH$12,Precios!$AK$12,IF(G190=Precios!$AH$137,Precios!$AK$137,IF(G190=Precios!$AH$14,Precios!$AK$14,IF(G190=Precios!$AH$15,Precios!$AK$15,IF(G190=Precios!$AH$16,Precios!$AK$16,IF(G190=Precios!$AH$17,Precios!$AK$17,IF(G190=Precios!$AH$18,Precios!$AK$18,0)))))))))))))))*H190</f>
        <v>0</v>
      </c>
      <c r="AA190" s="47"/>
      <c r="AB190" s="330"/>
    </row>
    <row r="191" spans="1:28" ht="15.75" thickBot="1" x14ac:dyDescent="0.3">
      <c r="A191" s="291"/>
      <c r="B191" s="41"/>
      <c r="C191" s="42"/>
      <c r="D191" s="43"/>
      <c r="E191" s="43"/>
      <c r="F191" s="43"/>
      <c r="G191" s="301"/>
      <c r="H191" s="302"/>
      <c r="I191" s="217">
        <f>IF(G191=Precios!$AH$4,Precios!$AI$4,IF(G191=Precios!$AH$5,Precios!$AI$5,IF(G191=Precios!$AH$6,Precios!$AI$6,IF(G191=Precios!$AH$7,Precios!$AI$7,IF(G191=Precios!$AH$8,Precios!$AI$8,IF(G191=Precios!$AH$9,Precios!$AI$9,IF(G191=Precios!$AH$10,Precios!$AI$10,IF(G191=Precios!$AH$11,Precios!$AI$11,IF(G191=Precios!$AH$12,Precios!$AI$12,IF(G191=Precios!$AH$137,Precios!$AI$137,IF(G191=Precios!$AH$14,Precios!$AI$14,IF(G191=Precios!$AH$15,Precios!$AI$15,IF(G191=Precios!$AH$16,Precios!$AI$16,IF(G191=Precios!$AH$17,Precios!$AI$17,IF(G191=Precios!$AH$18,Precios!$AI$18,0)))))))))))))))</f>
        <v>0</v>
      </c>
      <c r="J191" s="302"/>
      <c r="K191" s="303">
        <f>+IF(J191=1,I191,IF(J191=2,I191*(1-Precios!$AN$3),0))</f>
        <v>0</v>
      </c>
      <c r="L191" s="303">
        <f t="shared" si="30"/>
        <v>0</v>
      </c>
      <c r="M191" s="50"/>
      <c r="N191" s="44"/>
      <c r="O191" s="44"/>
      <c r="P191" s="44"/>
      <c r="Q191" s="44"/>
      <c r="R191" s="44"/>
      <c r="S191" s="44"/>
      <c r="T191" s="44"/>
      <c r="U191" s="44"/>
      <c r="V191" s="93"/>
      <c r="W191" s="44"/>
      <c r="X191" s="44"/>
      <c r="Y191" s="44"/>
      <c r="Z191" s="340">
        <f>IF(G191=Precios!$AH$4,Precios!$AK$4,IF(G191=Precios!$AH$5,Precios!$AK$5,IF(G191=Precios!$AH$6,Precios!$AK$6,IF(G191=Precios!$AH$7,Precios!$AK$7,IF(G191=Precios!$AH$8,Precios!$AK$8,IF(G191=Precios!$AH$9,Precios!$AK$9,IF(G191=Precios!$AH$10,Precios!$AK$10,IF(G191=Precios!$AH$11,Precios!$AK$11,IF(G191=Precios!$AH$12,Precios!$AK$12,IF(G191=Precios!$AH$137,Precios!$AK$137,IF(G191=Precios!$AH$14,Precios!$AK$14,IF(G191=Precios!$AH$15,Precios!$AK$15,IF(G191=Precios!$AH$16,Precios!$AK$16,IF(G191=Precios!$AH$17,Precios!$AK$17,IF(G191=Precios!$AH$18,Precios!$AK$18,0)))))))))))))))*H191</f>
        <v>0</v>
      </c>
      <c r="AA191" s="47"/>
      <c r="AB191" s="330"/>
    </row>
    <row r="192" spans="1:28" x14ac:dyDescent="0.25">
      <c r="A192" s="282"/>
      <c r="B192" s="283"/>
      <c r="C192" s="284"/>
      <c r="D192" s="285"/>
      <c r="E192" s="285"/>
      <c r="F192" s="285"/>
      <c r="G192" s="287"/>
      <c r="H192" s="288"/>
      <c r="I192" s="289">
        <f>IF(G192=Precios!$AH$4,Precios!$AI$4,IF(G192=Precios!$AH$5,Precios!$AI$5,IF(G192=Precios!$AH$6,Precios!$AI$6,IF(G192=Precios!$AH$7,Precios!$AI$7,IF(G192=Precios!$AH$8,Precios!$AI$8,IF(G192=Precios!$AH$9,Precios!$AI$9,IF(G192=Precios!$AH$10,Precios!$AI$10,IF(G192=Precios!$AH$11,Precios!$AI$11,IF(G192=Precios!$AH$12,Precios!$AI$12,IF(G192=Precios!$AH$137,Precios!$AI$137,IF(G192=Precios!$AH$14,Precios!$AI$14,IF(G192=Precios!$AH$15,Precios!$AI$15,IF(G192=Precios!$AH$16,Precios!$AI$16,IF(G192=Precios!$AH$17,Precios!$AI$17,IF(G192=Precios!$AH$18,Precios!$AI$18,0)))))))))))))))</f>
        <v>0</v>
      </c>
      <c r="J192" s="287"/>
      <c r="K192" s="290">
        <f>+IF(J192=1,I192,IF(J192=2,I192*(1-Precios!$AN$3),0))</f>
        <v>0</v>
      </c>
      <c r="L192" s="290">
        <f t="shared" si="30"/>
        <v>0</v>
      </c>
      <c r="M192" s="317">
        <f>+SUM(L192:L196)</f>
        <v>0</v>
      </c>
      <c r="N192" s="318">
        <f>+M192+Q192+S192+T192</f>
        <v>0</v>
      </c>
      <c r="O192" s="319">
        <f>+IF(J192=1,N192*$O$181,0)</f>
        <v>0</v>
      </c>
      <c r="P192" s="320">
        <f>+N192*$P$181</f>
        <v>0</v>
      </c>
      <c r="Q192" s="321"/>
      <c r="R192" s="322">
        <f>+N192-SUM(O192:Q192)</f>
        <v>0</v>
      </c>
      <c r="S192" s="321"/>
      <c r="T192" s="321"/>
      <c r="U192" s="321"/>
      <c r="V192" s="323" t="e">
        <f>+(+O192+P192)/M192</f>
        <v>#DIV/0!</v>
      </c>
      <c r="W192" s="324">
        <f>+R192-SUM(S192:U192)</f>
        <v>0</v>
      </c>
      <c r="X192" s="325">
        <f>IF(J192=2,W192,0)</f>
        <v>0</v>
      </c>
      <c r="Y192" s="326">
        <f>IF(J192=1,W192,0)</f>
        <v>0</v>
      </c>
      <c r="Z192" s="327">
        <f>IF(G192=Precios!$AH$4,Precios!$AK$4,IF(G192=Precios!$AH$5,Precios!$AK$5,IF(G192=Precios!$AH$6,Precios!$AK$6,IF(G192=Precios!$AH$7,Precios!$AK$7,IF(G192=Precios!$AH$8,Precios!$AK$8,IF(G192=Precios!$AH$9,Precios!$AK$9,IF(G192=Precios!$AH$10,Precios!$AK$10,IF(G192=Precios!$AH$11,Precios!$AK$11,IF(G192=Precios!$AH$12,Precios!$AK$12,IF(G192=Precios!$AH$137,Precios!$AK$137,IF(G192=Precios!$AH$14,Precios!$AK$14,IF(G192=Precios!$AH$15,Precios!$AK$15,IF(G192=Precios!$AH$16,Precios!$AK$16,IF(G192=Precios!$AH$17,Precios!$AK$17,IF(G192=Precios!$AH$18,Precios!$AK$18,0)))))))))))))))*H192</f>
        <v>0</v>
      </c>
      <c r="AA192" s="328">
        <f>+W192-SUM(Z192:Z196)</f>
        <v>0</v>
      </c>
      <c r="AB192" s="329" t="e">
        <f>+AA192/M192</f>
        <v>#DIV/0!</v>
      </c>
    </row>
    <row r="193" spans="1:28" x14ac:dyDescent="0.25">
      <c r="A193" s="291"/>
      <c r="B193" s="41"/>
      <c r="C193" s="42"/>
      <c r="D193" s="43"/>
      <c r="E193" s="43"/>
      <c r="F193" s="43"/>
      <c r="G193" s="49"/>
      <c r="H193" s="52"/>
      <c r="I193" s="217">
        <f>IF(G193=Precios!$AH$4,Precios!$AI$4,IF(G193=Precios!$AH$5,Precios!$AI$5,IF(G193=Precios!$AH$6,Precios!$AI$6,IF(G193=Precios!$AH$7,Precios!$AI$7,IF(G193=Precios!$AH$8,Precios!$AI$8,IF(G193=Precios!$AH$9,Precios!$AI$9,IF(G193=Precios!$AH$10,Precios!$AI$10,IF(G193=Precios!$AH$11,Precios!$AI$11,IF(G193=Precios!$AH$12,Precios!$AI$12,IF(G193=Precios!$AH$137,Precios!$AI$137,IF(G193=Precios!$AH$14,Precios!$AI$14,IF(G193=Precios!$AH$15,Precios!$AI$15,IF(G193=Precios!$AH$16,Precios!$AI$16,IF(G193=Precios!$AH$17,Precios!$AI$17,IF(G193=Precios!$AH$18,Precios!$AI$18,0)))))))))))))))</f>
        <v>0</v>
      </c>
      <c r="J193" s="52"/>
      <c r="K193" s="218">
        <f>+IF(J193=1,I193,IF(J193=2,I193*(1-Precios!$AN$3),0))</f>
        <v>0</v>
      </c>
      <c r="L193" s="218">
        <f t="shared" ref="L193:L194" si="32">H193*K193</f>
        <v>0</v>
      </c>
      <c r="M193" s="50"/>
      <c r="N193" s="44"/>
      <c r="O193" s="44"/>
      <c r="P193" s="44"/>
      <c r="Q193" s="44"/>
      <c r="R193" s="44"/>
      <c r="S193" s="44"/>
      <c r="T193" s="44"/>
      <c r="U193" s="44"/>
      <c r="V193" s="93"/>
      <c r="W193" s="44"/>
      <c r="X193" s="44"/>
      <c r="Y193" s="44"/>
      <c r="Z193" s="39">
        <f>IF(G193=Precios!$AH$4,Precios!$AK$4,IF(G193=Precios!$AH$5,Precios!$AK$5,IF(G193=Precios!$AH$6,Precios!$AK$6,IF(G193=Precios!$AH$7,Precios!$AK$7,IF(G193=Precios!$AH$8,Precios!$AK$8,IF(G193=Precios!$AH$9,Precios!$AK$9,IF(G193=Precios!$AH$10,Precios!$AK$10,IF(G193=Precios!$AH$11,Precios!$AK$11,IF(G193=Precios!$AH$12,Precios!$AK$12,IF(G193=Precios!$AH$137,Precios!$AK$137,IF(G193=Precios!$AH$14,Precios!$AK$14,IF(G193=Precios!$AH$15,Precios!$AK$15,IF(G193=Precios!$AH$16,Precios!$AK$16,IF(G193=Precios!$AH$17,Precios!$AK$17,IF(G193=Precios!$AH$18,Precios!$AK$18,0)))))))))))))))*H193</f>
        <v>0</v>
      </c>
      <c r="AA193" s="47"/>
      <c r="AB193" s="330"/>
    </row>
    <row r="194" spans="1:28" x14ac:dyDescent="0.25">
      <c r="A194" s="291"/>
      <c r="B194" s="41"/>
      <c r="C194" s="42"/>
      <c r="D194" s="43"/>
      <c r="E194" s="43"/>
      <c r="F194" s="43"/>
      <c r="G194" s="49"/>
      <c r="H194" s="52"/>
      <c r="I194" s="217">
        <f>IF(G194=Precios!$AH$4,Precios!$AI$4,IF(G194=Precios!$AH$5,Precios!$AI$5,IF(G194=Precios!$AH$6,Precios!$AI$6,IF(G194=Precios!$AH$7,Precios!$AI$7,IF(G194=Precios!$AH$8,Precios!$AI$8,IF(G194=Precios!$AH$9,Precios!$AI$9,IF(G194=Precios!$AH$10,Precios!$AI$10,IF(G194=Precios!$AH$11,Precios!$AI$11,IF(G194=Precios!$AH$12,Precios!$AI$12,IF(G194=Precios!$AH$137,Precios!$AI$137,IF(G194=Precios!$AH$14,Precios!$AI$14,IF(G194=Precios!$AH$15,Precios!$AI$15,IF(G194=Precios!$AH$16,Precios!$AI$16,IF(G194=Precios!$AH$17,Precios!$AI$17,IF(G194=Precios!$AH$18,Precios!$AI$18,0)))))))))))))))</f>
        <v>0</v>
      </c>
      <c r="J194" s="52"/>
      <c r="K194" s="218">
        <f>+IF(J194=1,I194,IF(J194=2,I194*(1-Precios!$AN$3),0))</f>
        <v>0</v>
      </c>
      <c r="L194" s="218">
        <f t="shared" si="32"/>
        <v>0</v>
      </c>
      <c r="M194" s="50"/>
      <c r="N194" s="44"/>
      <c r="O194" s="44"/>
      <c r="P194" s="44"/>
      <c r="Q194" s="44"/>
      <c r="R194" s="44"/>
      <c r="S194" s="44"/>
      <c r="T194" s="44"/>
      <c r="U194" s="44"/>
      <c r="V194" s="93"/>
      <c r="W194" s="44"/>
      <c r="X194" s="44"/>
      <c r="Y194" s="44"/>
      <c r="Z194" s="39">
        <f>IF(G194=Precios!$AH$4,Precios!$AK$4,IF(G194=Precios!$AH$5,Precios!$AK$5,IF(G194=Precios!$AH$6,Precios!$AK$6,IF(G194=Precios!$AH$7,Precios!$AK$7,IF(G194=Precios!$AH$8,Precios!$AK$8,IF(G194=Precios!$AH$9,Precios!$AK$9,IF(G194=Precios!$AH$10,Precios!$AK$10,IF(G194=Precios!$AH$11,Precios!$AK$11,IF(G194=Precios!$AH$12,Precios!$AK$12,IF(G194=Precios!$AH$137,Precios!$AK$137,IF(G194=Precios!$AH$14,Precios!$AK$14,IF(G194=Precios!$AH$15,Precios!$AK$15,IF(G194=Precios!$AH$16,Precios!$AK$16,IF(G194=Precios!$AH$17,Precios!$AK$17,IF(G194=Precios!$AH$18,Precios!$AK$18,0)))))))))))))))*H194</f>
        <v>0</v>
      </c>
      <c r="AA194" s="47"/>
      <c r="AB194" s="330"/>
    </row>
    <row r="195" spans="1:28" x14ac:dyDescent="0.25">
      <c r="A195" s="291"/>
      <c r="B195" s="41"/>
      <c r="C195" s="42"/>
      <c r="D195" s="43"/>
      <c r="E195" s="43"/>
      <c r="F195" s="43"/>
      <c r="G195" s="49"/>
      <c r="H195" s="52"/>
      <c r="I195" s="217">
        <f>IF(G195=Precios!$AH$4,Precios!$AI$4,IF(G195=Precios!$AH$5,Precios!$AI$5,IF(G195=Precios!$AH$6,Precios!$AI$6,IF(G195=Precios!$AH$7,Precios!$AI$7,IF(G195=Precios!$AH$8,Precios!$AI$8,IF(G195=Precios!$AH$9,Precios!$AI$9,IF(G195=Precios!$AH$10,Precios!$AI$10,IF(G195=Precios!$AH$11,Precios!$AI$11,IF(G195=Precios!$AH$12,Precios!$AI$12,IF(G195=Precios!$AH$137,Precios!$AI$137,IF(G195=Precios!$AH$14,Precios!$AI$14,IF(G195=Precios!$AH$15,Precios!$AI$15,IF(G195=Precios!$AH$16,Precios!$AI$16,IF(G195=Precios!$AH$17,Precios!$AI$17,IF(G195=Precios!$AH$18,Precios!$AI$18,0)))))))))))))))</f>
        <v>0</v>
      </c>
      <c r="J195" s="52"/>
      <c r="K195" s="218">
        <f>+IF(J195=1,I195,IF(J195=2,I195*(1-Precios!$AN$3),0))</f>
        <v>0</v>
      </c>
      <c r="L195" s="218">
        <f t="shared" si="30"/>
        <v>0</v>
      </c>
      <c r="M195" s="50"/>
      <c r="N195" s="44"/>
      <c r="O195" s="44"/>
      <c r="P195" s="44"/>
      <c r="Q195" s="44"/>
      <c r="R195" s="44"/>
      <c r="S195" s="44"/>
      <c r="T195" s="44"/>
      <c r="U195" s="44"/>
      <c r="V195" s="93"/>
      <c r="W195" s="44"/>
      <c r="X195" s="44"/>
      <c r="Y195" s="44"/>
      <c r="Z195" s="39">
        <f>IF(G195=Precios!$AH$4,Precios!$AK$4,IF(G195=Precios!$AH$5,Precios!$AK$5,IF(G195=Precios!$AH$6,Precios!$AK$6,IF(G195=Precios!$AH$7,Precios!$AK$7,IF(G195=Precios!$AH$8,Precios!$AK$8,IF(G195=Precios!$AH$9,Precios!$AK$9,IF(G195=Precios!$AH$10,Precios!$AK$10,IF(G195=Precios!$AH$11,Precios!$AK$11,IF(G195=Precios!$AH$12,Precios!$AK$12,IF(G195=Precios!$AH$137,Precios!$AK$137,IF(G195=Precios!$AH$14,Precios!$AK$14,IF(G195=Precios!$AH$15,Precios!$AK$15,IF(G195=Precios!$AH$16,Precios!$AK$16,IF(G195=Precios!$AH$17,Precios!$AK$17,IF(G195=Precios!$AH$18,Precios!$AK$18,0)))))))))))))))*H195</f>
        <v>0</v>
      </c>
      <c r="AA195" s="47"/>
      <c r="AB195" s="330"/>
    </row>
    <row r="196" spans="1:28" ht="15.75" thickBot="1" x14ac:dyDescent="0.3">
      <c r="A196" s="293"/>
      <c r="B196" s="294"/>
      <c r="C196" s="304"/>
      <c r="D196" s="296"/>
      <c r="E196" s="296"/>
      <c r="F196" s="296"/>
      <c r="G196" s="297"/>
      <c r="H196" s="298"/>
      <c r="I196" s="217">
        <f>IF(G196=Precios!$AH$4,Precios!$AI$4,IF(G196=Precios!$AH$5,Precios!$AI$5,IF(G196=Precios!$AH$6,Precios!$AI$6,IF(G196=Precios!$AH$7,Precios!$AI$7,IF(G196=Precios!$AH$8,Precios!$AI$8,IF(G196=Precios!$AH$9,Precios!$AI$9,IF(G196=Precios!$AH$10,Precios!$AI$10,IF(G196=Precios!$AH$11,Precios!$AI$11,IF(G196=Precios!$AH$12,Precios!$AI$12,IF(G196=Precios!$AH$137,Precios!$AI$137,IF(G196=Precios!$AH$14,Precios!$AI$14,IF(G196=Precios!$AH$15,Precios!$AI$15,IF(G196=Precios!$AH$16,Precios!$AI$16,IF(G196=Precios!$AH$17,Precios!$AI$17,IF(G196=Precios!$AH$18,Precios!$AI$18,0)))))))))))))))</f>
        <v>0</v>
      </c>
      <c r="J196" s="298"/>
      <c r="K196" s="300">
        <f>+IF(J196=1,I196,IF(J196=2,I196*(1-Precios!$AN$3),0))</f>
        <v>0</v>
      </c>
      <c r="L196" s="300">
        <f t="shared" si="30"/>
        <v>0</v>
      </c>
      <c r="M196" s="331"/>
      <c r="N196" s="332"/>
      <c r="O196" s="332"/>
      <c r="P196" s="332"/>
      <c r="Q196" s="332"/>
      <c r="R196" s="332"/>
      <c r="S196" s="332"/>
      <c r="T196" s="332"/>
      <c r="U196" s="332"/>
      <c r="V196" s="333"/>
      <c r="W196" s="332"/>
      <c r="X196" s="332"/>
      <c r="Y196" s="332"/>
      <c r="Z196" s="340">
        <f>IF(G196=Precios!$AH$4,Precios!$AK$4,IF(G196=Precios!$AH$5,Precios!$AK$5,IF(G196=Precios!$AH$6,Precios!$AK$6,IF(G196=Precios!$AH$7,Precios!$AK$7,IF(G196=Precios!$AH$8,Precios!$AK$8,IF(G196=Precios!$AH$9,Precios!$AK$9,IF(G196=Precios!$AH$10,Precios!$AK$10,IF(G196=Precios!$AH$11,Precios!$AK$11,IF(G196=Precios!$AH$12,Precios!$AK$12,IF(G196=Precios!$AH$137,Precios!$AK$137,IF(G196=Precios!$AH$14,Precios!$AK$14,IF(G196=Precios!$AH$15,Precios!$AK$15,IF(G196=Precios!$AH$16,Precios!$AK$16,IF(G196=Precios!$AH$17,Precios!$AK$17,IF(G196=Precios!$AH$18,Precios!$AK$18,0)))))))))))))))*H196</f>
        <v>0</v>
      </c>
      <c r="AA196" s="334"/>
      <c r="AB196" s="335"/>
    </row>
    <row r="197" spans="1:28" x14ac:dyDescent="0.25">
      <c r="A197" s="337"/>
      <c r="B197" s="257"/>
      <c r="C197" s="276"/>
      <c r="D197" s="277"/>
      <c r="E197" s="277"/>
      <c r="F197" s="277"/>
      <c r="G197" s="279"/>
      <c r="H197" s="280"/>
      <c r="I197" s="289">
        <f>IF(G197=Precios!$AH$4,Precios!$AI$4,IF(G197=Precios!$AH$5,Precios!$AI$5,IF(G197=Precios!$AH$6,Precios!$AI$6,IF(G197=Precios!$AH$7,Precios!$AI$7,IF(G197=Precios!$AH$8,Precios!$AI$8,IF(G197=Precios!$AH$9,Precios!$AI$9,IF(G197=Precios!$AH$10,Precios!$AI$10,IF(G197=Precios!$AH$11,Precios!$AI$11,IF(G197=Precios!$AH$12,Precios!$AI$12,IF(G197=Precios!$AH$137,Precios!$AI$137,IF(G197=Precios!$AH$14,Precios!$AI$14,IF(G197=Precios!$AH$15,Precios!$AI$15,IF(G197=Precios!$AH$16,Precios!$AI$16,IF(G197=Precios!$AH$17,Precios!$AI$17,IF(G197=Precios!$AH$18,Precios!$AI$18,0)))))))))))))))</f>
        <v>0</v>
      </c>
      <c r="J197" s="279"/>
      <c r="K197" s="281">
        <f>+IF(J197=1,I197,IF(J197=2,I197*(1-Precios!$AN$3),0))</f>
        <v>0</v>
      </c>
      <c r="L197" s="281">
        <f t="shared" si="30"/>
        <v>0</v>
      </c>
      <c r="M197" s="308">
        <f>+SUM(L197:L201)</f>
        <v>0</v>
      </c>
      <c r="N197" s="309">
        <f>+M197+Q197+S197+T197</f>
        <v>0</v>
      </c>
      <c r="O197" s="310">
        <f>+IF(J197=1,N197*$O$181,0)</f>
        <v>0</v>
      </c>
      <c r="P197" s="311">
        <f>+N197*$P$181</f>
        <v>0</v>
      </c>
      <c r="Q197" s="40"/>
      <c r="R197" s="29">
        <f>+N197-SUM(O197:Q197)</f>
        <v>0</v>
      </c>
      <c r="S197" s="40"/>
      <c r="T197" s="40"/>
      <c r="U197" s="40"/>
      <c r="V197" s="312" t="e">
        <f>+(+O197+P197)/M197</f>
        <v>#DIV/0!</v>
      </c>
      <c r="W197" s="313">
        <f>+R197-SUM(S197:U197)</f>
        <v>0</v>
      </c>
      <c r="X197" s="314">
        <f>IF(J197=2,W197,0)</f>
        <v>0</v>
      </c>
      <c r="Y197" s="315">
        <f>IF(J197=1,W197,0)</f>
        <v>0</v>
      </c>
      <c r="Z197" s="327">
        <f>IF(G197=Precios!$AH$4,Precios!$AK$4,IF(G197=Precios!$AH$5,Precios!$AK$5,IF(G197=Precios!$AH$6,Precios!$AK$6,IF(G197=Precios!$AH$7,Precios!$AK$7,IF(G197=Precios!$AH$8,Precios!$AK$8,IF(G197=Precios!$AH$9,Precios!$AK$9,IF(G197=Precios!$AH$10,Precios!$AK$10,IF(G197=Precios!$AH$11,Precios!$AK$11,IF(G197=Precios!$AH$12,Precios!$AK$12,IF(G197=Precios!$AH$137,Precios!$AK$137,IF(G197=Precios!$AH$14,Precios!$AK$14,IF(G197=Precios!$AH$15,Precios!$AK$15,IF(G197=Precios!$AH$16,Precios!$AK$16,IF(G197=Precios!$AH$17,Precios!$AK$17,IF(G197=Precios!$AH$18,Precios!$AK$18,0)))))))))))))))*H197</f>
        <v>0</v>
      </c>
      <c r="AA197" s="316">
        <f>+W197-SUM(Z197:Z201)</f>
        <v>0</v>
      </c>
      <c r="AB197" s="338" t="e">
        <f>+AA197/M197</f>
        <v>#DIV/0!</v>
      </c>
    </row>
    <row r="198" spans="1:28" x14ac:dyDescent="0.25">
      <c r="A198" s="291"/>
      <c r="B198" s="41"/>
      <c r="C198" s="42"/>
      <c r="D198" s="43"/>
      <c r="E198" s="43"/>
      <c r="F198" s="43"/>
      <c r="G198" s="49"/>
      <c r="H198" s="52"/>
      <c r="I198" s="217">
        <f>IF(G198=Precios!$AH$4,Precios!$AI$4,IF(G198=Precios!$AH$5,Precios!$AI$5,IF(G198=Precios!$AH$6,Precios!$AI$6,IF(G198=Precios!$AH$7,Precios!$AI$7,IF(G198=Precios!$AH$8,Precios!$AI$8,IF(G198=Precios!$AH$9,Precios!$AI$9,IF(G198=Precios!$AH$10,Precios!$AI$10,IF(G198=Precios!$AH$11,Precios!$AI$11,IF(G198=Precios!$AH$12,Precios!$AI$12,IF(G198=Precios!$AH$137,Precios!$AI$137,IF(G198=Precios!$AH$14,Precios!$AI$14,IF(G198=Precios!$AH$15,Precios!$AI$15,IF(G198=Precios!$AH$16,Precios!$AI$16,IF(G198=Precios!$AH$17,Precios!$AI$17,IF(G198=Precios!$AH$18,Precios!$AI$18,0)))))))))))))))</f>
        <v>0</v>
      </c>
      <c r="J198" s="52"/>
      <c r="K198" s="218">
        <f>+IF(J198=1,I198,IF(J198=2,I198*(1-Precios!$AN$3),0))</f>
        <v>0</v>
      </c>
      <c r="L198" s="218">
        <f t="shared" ref="L198:L199" si="33">H198*K198</f>
        <v>0</v>
      </c>
      <c r="M198" s="50"/>
      <c r="N198" s="44"/>
      <c r="O198" s="44"/>
      <c r="P198" s="44"/>
      <c r="Q198" s="44"/>
      <c r="R198" s="44"/>
      <c r="S198" s="44"/>
      <c r="T198" s="44"/>
      <c r="U198" s="44"/>
      <c r="V198" s="93"/>
      <c r="W198" s="44"/>
      <c r="X198" s="44"/>
      <c r="Y198" s="44"/>
      <c r="Z198" s="39">
        <f>IF(G198=Precios!$AH$4,Precios!$AK$4,IF(G198=Precios!$AH$5,Precios!$AK$5,IF(G198=Precios!$AH$6,Precios!$AK$6,IF(G198=Precios!$AH$7,Precios!$AK$7,IF(G198=Precios!$AH$8,Precios!$AK$8,IF(G198=Precios!$AH$9,Precios!$AK$9,IF(G198=Precios!$AH$10,Precios!$AK$10,IF(G198=Precios!$AH$11,Precios!$AK$11,IF(G198=Precios!$AH$12,Precios!$AK$12,IF(G198=Precios!$AH$137,Precios!$AK$137,IF(G198=Precios!$AH$14,Precios!$AK$14,IF(G198=Precios!$AH$15,Precios!$AK$15,IF(G198=Precios!$AH$16,Precios!$AK$16,IF(G198=Precios!$AH$17,Precios!$AK$17,IF(G198=Precios!$AH$18,Precios!$AK$18,0)))))))))))))))*H198</f>
        <v>0</v>
      </c>
      <c r="AA198" s="47"/>
      <c r="AB198" s="330"/>
    </row>
    <row r="199" spans="1:28" x14ac:dyDescent="0.25">
      <c r="A199" s="291"/>
      <c r="B199" s="41"/>
      <c r="C199" s="42"/>
      <c r="D199" s="43"/>
      <c r="E199" s="43"/>
      <c r="F199" s="43"/>
      <c r="G199" s="49"/>
      <c r="H199" s="52"/>
      <c r="I199" s="217">
        <f>IF(G199=Precios!$AH$4,Precios!$AI$4,IF(G199=Precios!$AH$5,Precios!$AI$5,IF(G199=Precios!$AH$6,Precios!$AI$6,IF(G199=Precios!$AH$7,Precios!$AI$7,IF(G199=Precios!$AH$8,Precios!$AI$8,IF(G199=Precios!$AH$9,Precios!$AI$9,IF(G199=Precios!$AH$10,Precios!$AI$10,IF(G199=Precios!$AH$11,Precios!$AI$11,IF(G199=Precios!$AH$12,Precios!$AI$12,IF(G199=Precios!$AH$137,Precios!$AI$137,IF(G199=Precios!$AH$14,Precios!$AI$14,IF(G199=Precios!$AH$15,Precios!$AI$15,IF(G199=Precios!$AH$16,Precios!$AI$16,IF(G199=Precios!$AH$17,Precios!$AI$17,IF(G199=Precios!$AH$18,Precios!$AI$18,0)))))))))))))))</f>
        <v>0</v>
      </c>
      <c r="J199" s="52"/>
      <c r="K199" s="218">
        <f>+IF(J199=1,I199,IF(J199=2,I199*(1-Precios!$AN$3),0))</f>
        <v>0</v>
      </c>
      <c r="L199" s="218">
        <f t="shared" si="33"/>
        <v>0</v>
      </c>
      <c r="M199" s="50"/>
      <c r="N199" s="44"/>
      <c r="O199" s="44"/>
      <c r="P199" s="44"/>
      <c r="Q199" s="44"/>
      <c r="R199" s="44"/>
      <c r="S199" s="44"/>
      <c r="T199" s="44"/>
      <c r="U199" s="44"/>
      <c r="V199" s="93"/>
      <c r="W199" s="44"/>
      <c r="X199" s="44"/>
      <c r="Y199" s="44"/>
      <c r="Z199" s="39">
        <f>IF(G199=Precios!$AH$4,Precios!$AK$4,IF(G199=Precios!$AH$5,Precios!$AK$5,IF(G199=Precios!$AH$6,Precios!$AK$6,IF(G199=Precios!$AH$7,Precios!$AK$7,IF(G199=Precios!$AH$8,Precios!$AK$8,IF(G199=Precios!$AH$9,Precios!$AK$9,IF(G199=Precios!$AH$10,Precios!$AK$10,IF(G199=Precios!$AH$11,Precios!$AK$11,IF(G199=Precios!$AH$12,Precios!$AK$12,IF(G199=Precios!$AH$137,Precios!$AK$137,IF(G199=Precios!$AH$14,Precios!$AK$14,IF(G199=Precios!$AH$15,Precios!$AK$15,IF(G199=Precios!$AH$16,Precios!$AK$16,IF(G199=Precios!$AH$17,Precios!$AK$17,IF(G199=Precios!$AH$18,Precios!$AK$18,0)))))))))))))))*H199</f>
        <v>0</v>
      </c>
      <c r="AA199" s="47"/>
      <c r="AB199" s="330"/>
    </row>
    <row r="200" spans="1:28" x14ac:dyDescent="0.25">
      <c r="A200" s="291"/>
      <c r="B200" s="41"/>
      <c r="C200" s="42"/>
      <c r="D200" s="43"/>
      <c r="E200" s="43"/>
      <c r="F200" s="43"/>
      <c r="G200" s="49"/>
      <c r="H200" s="52"/>
      <c r="I200" s="217">
        <f>IF(G200=Precios!$AH$4,Precios!$AI$4,IF(G200=Precios!$AH$5,Precios!$AI$5,IF(G200=Precios!$AH$6,Precios!$AI$6,IF(G200=Precios!$AH$7,Precios!$AI$7,IF(G200=Precios!$AH$8,Precios!$AI$8,IF(G200=Precios!$AH$9,Precios!$AI$9,IF(G200=Precios!$AH$10,Precios!$AI$10,IF(G200=Precios!$AH$11,Precios!$AI$11,IF(G200=Precios!$AH$12,Precios!$AI$12,IF(G200=Precios!$AH$137,Precios!$AI$137,IF(G200=Precios!$AH$14,Precios!$AI$14,IF(G200=Precios!$AH$15,Precios!$AI$15,IF(G200=Precios!$AH$16,Precios!$AI$16,IF(G200=Precios!$AH$17,Precios!$AI$17,IF(G200=Precios!$AH$18,Precios!$AI$18,0)))))))))))))))</f>
        <v>0</v>
      </c>
      <c r="J200" s="52"/>
      <c r="K200" s="218">
        <f>+IF(J200=1,I200,IF(J200=2,I200*(1-Precios!$AN$3),0))</f>
        <v>0</v>
      </c>
      <c r="L200" s="218">
        <f t="shared" si="30"/>
        <v>0</v>
      </c>
      <c r="M200" s="50"/>
      <c r="N200" s="44"/>
      <c r="O200" s="44"/>
      <c r="P200" s="44"/>
      <c r="Q200" s="44"/>
      <c r="R200" s="44"/>
      <c r="S200" s="44"/>
      <c r="T200" s="44"/>
      <c r="U200" s="44"/>
      <c r="V200" s="93"/>
      <c r="W200" s="44"/>
      <c r="X200" s="44"/>
      <c r="Y200" s="44"/>
      <c r="Z200" s="39">
        <f>IF(G200=Precios!$AH$4,Precios!$AK$4,IF(G200=Precios!$AH$5,Precios!$AK$5,IF(G200=Precios!$AH$6,Precios!$AK$6,IF(G200=Precios!$AH$7,Precios!$AK$7,IF(G200=Precios!$AH$8,Precios!$AK$8,IF(G200=Precios!$AH$9,Precios!$AK$9,IF(G200=Precios!$AH$10,Precios!$AK$10,IF(G200=Precios!$AH$11,Precios!$AK$11,IF(G200=Precios!$AH$12,Precios!$AK$12,IF(G200=Precios!$AH$137,Precios!$AK$137,IF(G200=Precios!$AH$14,Precios!$AK$14,IF(G200=Precios!$AH$15,Precios!$AK$15,IF(G200=Precios!$AH$16,Precios!$AK$16,IF(G200=Precios!$AH$17,Precios!$AK$17,IF(G200=Precios!$AH$18,Precios!$AK$18,0)))))))))))))))*H200</f>
        <v>0</v>
      </c>
      <c r="AA200" s="47"/>
      <c r="AB200" s="330"/>
    </row>
    <row r="201" spans="1:28" ht="15.75" thickBot="1" x14ac:dyDescent="0.3">
      <c r="A201" s="291"/>
      <c r="B201" s="41"/>
      <c r="C201" s="42"/>
      <c r="D201" s="43"/>
      <c r="E201" s="43"/>
      <c r="F201" s="43"/>
      <c r="G201" s="301"/>
      <c r="H201" s="302"/>
      <c r="I201" s="217">
        <f>IF(G201=Precios!$AH$4,Precios!$AI$4,IF(G201=Precios!$AH$5,Precios!$AI$5,IF(G201=Precios!$AH$6,Precios!$AI$6,IF(G201=Precios!$AH$7,Precios!$AI$7,IF(G201=Precios!$AH$8,Precios!$AI$8,IF(G201=Precios!$AH$9,Precios!$AI$9,IF(G201=Precios!$AH$10,Precios!$AI$10,IF(G201=Precios!$AH$11,Precios!$AI$11,IF(G201=Precios!$AH$12,Precios!$AI$12,IF(G201=Precios!$AH$137,Precios!$AI$137,IF(G201=Precios!$AH$14,Precios!$AI$14,IF(G201=Precios!$AH$15,Precios!$AI$15,IF(G201=Precios!$AH$16,Precios!$AI$16,IF(G201=Precios!$AH$17,Precios!$AI$17,IF(G201=Precios!$AH$18,Precios!$AI$18,0)))))))))))))))</f>
        <v>0</v>
      </c>
      <c r="J201" s="302"/>
      <c r="K201" s="303">
        <f>+IF(J201=1,I201,IF(J201=2,I201*(1-Precios!$AN$3),0))</f>
        <v>0</v>
      </c>
      <c r="L201" s="303">
        <f t="shared" si="30"/>
        <v>0</v>
      </c>
      <c r="M201" s="50"/>
      <c r="N201" s="44"/>
      <c r="O201" s="44"/>
      <c r="P201" s="44"/>
      <c r="Q201" s="44"/>
      <c r="R201" s="44"/>
      <c r="S201" s="44"/>
      <c r="T201" s="44"/>
      <c r="U201" s="44"/>
      <c r="V201" s="93"/>
      <c r="W201" s="44"/>
      <c r="X201" s="44"/>
      <c r="Y201" s="44"/>
      <c r="Z201" s="340">
        <f>IF(G201=Precios!$AH$4,Precios!$AK$4,IF(G201=Precios!$AH$5,Precios!$AK$5,IF(G201=Precios!$AH$6,Precios!$AK$6,IF(G201=Precios!$AH$7,Precios!$AK$7,IF(G201=Precios!$AH$8,Precios!$AK$8,IF(G201=Precios!$AH$9,Precios!$AK$9,IF(G201=Precios!$AH$10,Precios!$AK$10,IF(G201=Precios!$AH$11,Precios!$AK$11,IF(G201=Precios!$AH$12,Precios!$AK$12,IF(G201=Precios!$AH$137,Precios!$AK$137,IF(G201=Precios!$AH$14,Precios!$AK$14,IF(G201=Precios!$AH$15,Precios!$AK$15,IF(G201=Precios!$AH$16,Precios!$AK$16,IF(G201=Precios!$AH$17,Precios!$AK$17,IF(G201=Precios!$AH$18,Precios!$AK$18,0)))))))))))))))*H201</f>
        <v>0</v>
      </c>
      <c r="AA201" s="47"/>
      <c r="AB201" s="330"/>
    </row>
    <row r="202" spans="1:28" x14ac:dyDescent="0.25">
      <c r="A202" s="282"/>
      <c r="B202" s="283"/>
      <c r="C202" s="284"/>
      <c r="D202" s="285"/>
      <c r="E202" s="285"/>
      <c r="F202" s="285"/>
      <c r="G202" s="287"/>
      <c r="H202" s="288"/>
      <c r="I202" s="289">
        <f>IF(G202=Precios!$AH$4,Precios!$AI$4,IF(G202=Precios!$AH$5,Precios!$AI$5,IF(G202=Precios!$AH$6,Precios!$AI$6,IF(G202=Precios!$AH$7,Precios!$AI$7,IF(G202=Precios!$AH$8,Precios!$AI$8,IF(G202=Precios!$AH$9,Precios!$AI$9,IF(G202=Precios!$AH$10,Precios!$AI$10,IF(G202=Precios!$AH$11,Precios!$AI$11,IF(G202=Precios!$AH$12,Precios!$AI$12,IF(G202=Precios!$AH$137,Precios!$AI$137,IF(G202=Precios!$AH$14,Precios!$AI$14,IF(G202=Precios!$AH$15,Precios!$AI$15,IF(G202=Precios!$AH$16,Precios!$AI$16,IF(G202=Precios!$AH$17,Precios!$AI$17,IF(G202=Precios!$AH$18,Precios!$AI$18,0)))))))))))))))</f>
        <v>0</v>
      </c>
      <c r="J202" s="287"/>
      <c r="K202" s="290">
        <f>+IF(J202=1,I202,IF(J202=2,I202*(1-Precios!$AN$3),0))</f>
        <v>0</v>
      </c>
      <c r="L202" s="290">
        <f t="shared" ref="L202:L206" si="34">H202*K202</f>
        <v>0</v>
      </c>
      <c r="M202" s="317">
        <f>+SUM(L202:L206)</f>
        <v>0</v>
      </c>
      <c r="N202" s="318">
        <f>+M202+Q202+S202+T202</f>
        <v>0</v>
      </c>
      <c r="O202" s="319">
        <f>+IF(J202=1,N202*$O$181,0)</f>
        <v>0</v>
      </c>
      <c r="P202" s="320">
        <f>+N202*$P$181</f>
        <v>0</v>
      </c>
      <c r="Q202" s="321"/>
      <c r="R202" s="322">
        <f>+N202-SUM(O202:Q202)</f>
        <v>0</v>
      </c>
      <c r="S202" s="321"/>
      <c r="T202" s="321"/>
      <c r="U202" s="321"/>
      <c r="V202" s="323" t="e">
        <f>+(+O202+P202)/M202</f>
        <v>#DIV/0!</v>
      </c>
      <c r="W202" s="324">
        <f>+R202-SUM(S202:U202)</f>
        <v>0</v>
      </c>
      <c r="X202" s="325">
        <f>IF(J202=2,W202,0)</f>
        <v>0</v>
      </c>
      <c r="Y202" s="326">
        <f>IF(J202=1,W202,0)</f>
        <v>0</v>
      </c>
      <c r="Z202" s="327">
        <f>IF(G202=Precios!$AH$4,Precios!$AK$4,IF(G202=Precios!$AH$5,Precios!$AK$5,IF(G202=Precios!$AH$6,Precios!$AK$6,IF(G202=Precios!$AH$7,Precios!$AK$7,IF(G202=Precios!$AH$8,Precios!$AK$8,IF(G202=Precios!$AH$9,Precios!$AK$9,IF(G202=Precios!$AH$10,Precios!$AK$10,IF(G202=Precios!$AH$11,Precios!$AK$11,IF(G202=Precios!$AH$12,Precios!$AK$12,IF(G202=Precios!$AH$137,Precios!$AK$137,IF(G202=Precios!$AH$14,Precios!$AK$14,IF(G202=Precios!$AH$15,Precios!$AK$15,IF(G202=Precios!$AH$16,Precios!$AK$16,IF(G202=Precios!$AH$17,Precios!$AK$17,IF(G202=Precios!$AH$18,Precios!$AK$18,0)))))))))))))))*H202</f>
        <v>0</v>
      </c>
      <c r="AA202" s="328">
        <f>+W202-SUM(Z202:Z206)</f>
        <v>0</v>
      </c>
      <c r="AB202" s="329" t="e">
        <f>+AA202/M202</f>
        <v>#DIV/0!</v>
      </c>
    </row>
    <row r="203" spans="1:28" x14ac:dyDescent="0.25">
      <c r="A203" s="291"/>
      <c r="B203" s="41"/>
      <c r="C203" s="42"/>
      <c r="D203" s="43"/>
      <c r="E203" s="43"/>
      <c r="F203" s="43"/>
      <c r="G203" s="49"/>
      <c r="H203" s="52"/>
      <c r="I203" s="217">
        <f>IF(G203=Precios!$AH$4,Precios!$AI$4,IF(G203=Precios!$AH$5,Precios!$AI$5,IF(G203=Precios!$AH$6,Precios!$AI$6,IF(G203=Precios!$AH$7,Precios!$AI$7,IF(G203=Precios!$AH$8,Precios!$AI$8,IF(G203=Precios!$AH$9,Precios!$AI$9,IF(G203=Precios!$AH$10,Precios!$AI$10,IF(G203=Precios!$AH$11,Precios!$AI$11,IF(G203=Precios!$AH$12,Precios!$AI$12,IF(G203=Precios!$AH$137,Precios!$AI$137,IF(G203=Precios!$AH$14,Precios!$AI$14,IF(G203=Precios!$AH$15,Precios!$AI$15,IF(G203=Precios!$AH$16,Precios!$AI$16,IF(G203=Precios!$AH$17,Precios!$AI$17,IF(G203=Precios!$AH$18,Precios!$AI$18,0)))))))))))))))</f>
        <v>0</v>
      </c>
      <c r="J203" s="52"/>
      <c r="K203" s="218">
        <f>+IF(J203=1,I203,IF(J203=2,I203*(1-Precios!$AN$3),0))</f>
        <v>0</v>
      </c>
      <c r="L203" s="218">
        <f t="shared" si="34"/>
        <v>0</v>
      </c>
      <c r="M203" s="50"/>
      <c r="N203" s="44"/>
      <c r="O203" s="44"/>
      <c r="P203" s="44"/>
      <c r="Q203" s="44"/>
      <c r="R203" s="44"/>
      <c r="S203" s="44"/>
      <c r="T203" s="44"/>
      <c r="U203" s="44"/>
      <c r="V203" s="93"/>
      <c r="W203" s="44"/>
      <c r="X203" s="44"/>
      <c r="Y203" s="44"/>
      <c r="Z203" s="39">
        <f>IF(G203=Precios!$AH$4,Precios!$AK$4,IF(G203=Precios!$AH$5,Precios!$AK$5,IF(G203=Precios!$AH$6,Precios!$AK$6,IF(G203=Precios!$AH$7,Precios!$AK$7,IF(G203=Precios!$AH$8,Precios!$AK$8,IF(G203=Precios!$AH$9,Precios!$AK$9,IF(G203=Precios!$AH$10,Precios!$AK$10,IF(G203=Precios!$AH$11,Precios!$AK$11,IF(G203=Precios!$AH$12,Precios!$AK$12,IF(G203=Precios!$AH$137,Precios!$AK$137,IF(G203=Precios!$AH$14,Precios!$AK$14,IF(G203=Precios!$AH$15,Precios!$AK$15,IF(G203=Precios!$AH$16,Precios!$AK$16,IF(G203=Precios!$AH$17,Precios!$AK$17,IF(G203=Precios!$AH$18,Precios!$AK$18,0)))))))))))))))*H203</f>
        <v>0</v>
      </c>
      <c r="AA203" s="47"/>
      <c r="AB203" s="330"/>
    </row>
    <row r="204" spans="1:28" x14ac:dyDescent="0.25">
      <c r="A204" s="291"/>
      <c r="B204" s="41"/>
      <c r="C204" s="42"/>
      <c r="D204" s="43"/>
      <c r="E204" s="43"/>
      <c r="F204" s="43"/>
      <c r="G204" s="49"/>
      <c r="H204" s="52"/>
      <c r="I204" s="217">
        <f>IF(G204=Precios!$AH$4,Precios!$AI$4,IF(G204=Precios!$AH$5,Precios!$AI$5,IF(G204=Precios!$AH$6,Precios!$AI$6,IF(G204=Precios!$AH$7,Precios!$AI$7,IF(G204=Precios!$AH$8,Precios!$AI$8,IF(G204=Precios!$AH$9,Precios!$AI$9,IF(G204=Precios!$AH$10,Precios!$AI$10,IF(G204=Precios!$AH$11,Precios!$AI$11,IF(G204=Precios!$AH$12,Precios!$AI$12,IF(G204=Precios!$AH$137,Precios!$AI$137,IF(G204=Precios!$AH$14,Precios!$AI$14,IF(G204=Precios!$AH$15,Precios!$AI$15,IF(G204=Precios!$AH$16,Precios!$AI$16,IF(G204=Precios!$AH$17,Precios!$AI$17,IF(G204=Precios!$AH$18,Precios!$AI$18,0)))))))))))))))</f>
        <v>0</v>
      </c>
      <c r="J204" s="52"/>
      <c r="K204" s="218">
        <f>+IF(J204=1,I204,IF(J204=2,I204*(1-Precios!$AN$3),0))</f>
        <v>0</v>
      </c>
      <c r="L204" s="218">
        <f t="shared" si="34"/>
        <v>0</v>
      </c>
      <c r="M204" s="50"/>
      <c r="N204" s="44"/>
      <c r="O204" s="44"/>
      <c r="P204" s="44"/>
      <c r="Q204" s="44"/>
      <c r="R204" s="44"/>
      <c r="S204" s="44"/>
      <c r="T204" s="44"/>
      <c r="U204" s="44"/>
      <c r="V204" s="93"/>
      <c r="W204" s="44"/>
      <c r="X204" s="44"/>
      <c r="Y204" s="44"/>
      <c r="Z204" s="39">
        <f>IF(G204=Precios!$AH$4,Precios!$AK$4,IF(G204=Precios!$AH$5,Precios!$AK$5,IF(G204=Precios!$AH$6,Precios!$AK$6,IF(G204=Precios!$AH$7,Precios!$AK$7,IF(G204=Precios!$AH$8,Precios!$AK$8,IF(G204=Precios!$AH$9,Precios!$AK$9,IF(G204=Precios!$AH$10,Precios!$AK$10,IF(G204=Precios!$AH$11,Precios!$AK$11,IF(G204=Precios!$AH$12,Precios!$AK$12,IF(G204=Precios!$AH$137,Precios!$AK$137,IF(G204=Precios!$AH$14,Precios!$AK$14,IF(G204=Precios!$AH$15,Precios!$AK$15,IF(G204=Precios!$AH$16,Precios!$AK$16,IF(G204=Precios!$AH$17,Precios!$AK$17,IF(G204=Precios!$AH$18,Precios!$AK$18,0)))))))))))))))*H204</f>
        <v>0</v>
      </c>
      <c r="AA204" s="47"/>
      <c r="AB204" s="330"/>
    </row>
    <row r="205" spans="1:28" x14ac:dyDescent="0.25">
      <c r="A205" s="291"/>
      <c r="B205" s="41"/>
      <c r="C205" s="42"/>
      <c r="D205" s="43"/>
      <c r="E205" s="43"/>
      <c r="F205" s="43"/>
      <c r="G205" s="49"/>
      <c r="H205" s="52"/>
      <c r="I205" s="217">
        <f>IF(G205=Precios!$AH$4,Precios!$AI$4,IF(G205=Precios!$AH$5,Precios!$AI$5,IF(G205=Precios!$AH$6,Precios!$AI$6,IF(G205=Precios!$AH$7,Precios!$AI$7,IF(G205=Precios!$AH$8,Precios!$AI$8,IF(G205=Precios!$AH$9,Precios!$AI$9,IF(G205=Precios!$AH$10,Precios!$AI$10,IF(G205=Precios!$AH$11,Precios!$AI$11,IF(G205=Precios!$AH$12,Precios!$AI$12,IF(G205=Precios!$AH$137,Precios!$AI$137,IF(G205=Precios!$AH$14,Precios!$AI$14,IF(G205=Precios!$AH$15,Precios!$AI$15,IF(G205=Precios!$AH$16,Precios!$AI$16,IF(G205=Precios!$AH$17,Precios!$AI$17,IF(G205=Precios!$AH$18,Precios!$AI$18,0)))))))))))))))</f>
        <v>0</v>
      </c>
      <c r="J205" s="52"/>
      <c r="K205" s="218">
        <f>+IF(J205=1,I205,IF(J205=2,I205*(1-Precios!$AN$3),0))</f>
        <v>0</v>
      </c>
      <c r="L205" s="218">
        <f t="shared" si="34"/>
        <v>0</v>
      </c>
      <c r="M205" s="50"/>
      <c r="N205" s="44"/>
      <c r="O205" s="44"/>
      <c r="P205" s="44"/>
      <c r="Q205" s="44"/>
      <c r="R205" s="44"/>
      <c r="S205" s="44"/>
      <c r="T205" s="44"/>
      <c r="U205" s="44"/>
      <c r="V205" s="93"/>
      <c r="W205" s="44"/>
      <c r="X205" s="44"/>
      <c r="Y205" s="44"/>
      <c r="Z205" s="39">
        <f>IF(G205=Precios!$AH$4,Precios!$AK$4,IF(G205=Precios!$AH$5,Precios!$AK$5,IF(G205=Precios!$AH$6,Precios!$AK$6,IF(G205=Precios!$AH$7,Precios!$AK$7,IF(G205=Precios!$AH$8,Precios!$AK$8,IF(G205=Precios!$AH$9,Precios!$AK$9,IF(G205=Precios!$AH$10,Precios!$AK$10,IF(G205=Precios!$AH$11,Precios!$AK$11,IF(G205=Precios!$AH$12,Precios!$AK$12,IF(G205=Precios!$AH$137,Precios!$AK$137,IF(G205=Precios!$AH$14,Precios!$AK$14,IF(G205=Precios!$AH$15,Precios!$AK$15,IF(G205=Precios!$AH$16,Precios!$AK$16,IF(G205=Precios!$AH$17,Precios!$AK$17,IF(G205=Precios!$AH$18,Precios!$AK$18,0)))))))))))))))*H205</f>
        <v>0</v>
      </c>
      <c r="AA205" s="47"/>
      <c r="AB205" s="330"/>
    </row>
    <row r="206" spans="1:28" ht="15.75" thickBot="1" x14ac:dyDescent="0.3">
      <c r="A206" s="293"/>
      <c r="B206" s="294"/>
      <c r="C206" s="304"/>
      <c r="D206" s="296"/>
      <c r="E206" s="296"/>
      <c r="F206" s="296"/>
      <c r="G206" s="297"/>
      <c r="H206" s="298"/>
      <c r="I206" s="217">
        <f>IF(G206=Precios!$AH$4,Precios!$AI$4,IF(G206=Precios!$AH$5,Precios!$AI$5,IF(G206=Precios!$AH$6,Precios!$AI$6,IF(G206=Precios!$AH$7,Precios!$AI$7,IF(G206=Precios!$AH$8,Precios!$AI$8,IF(G206=Precios!$AH$9,Precios!$AI$9,IF(G206=Precios!$AH$10,Precios!$AI$10,IF(G206=Precios!$AH$11,Precios!$AI$11,IF(G206=Precios!$AH$12,Precios!$AI$12,IF(G206=Precios!$AH$137,Precios!$AI$137,IF(G206=Precios!$AH$14,Precios!$AI$14,IF(G206=Precios!$AH$15,Precios!$AI$15,IF(G206=Precios!$AH$16,Precios!$AI$16,IF(G206=Precios!$AH$17,Precios!$AI$17,IF(G206=Precios!$AH$18,Precios!$AI$18,0)))))))))))))))</f>
        <v>0</v>
      </c>
      <c r="J206" s="298"/>
      <c r="K206" s="300">
        <f>+IF(J206=1,I206,IF(J206=2,I206*(1-Precios!$AN$3),0))</f>
        <v>0</v>
      </c>
      <c r="L206" s="300">
        <f t="shared" si="34"/>
        <v>0</v>
      </c>
      <c r="M206" s="331"/>
      <c r="N206" s="332"/>
      <c r="O206" s="332"/>
      <c r="P206" s="332"/>
      <c r="Q206" s="332"/>
      <c r="R206" s="332"/>
      <c r="S206" s="332"/>
      <c r="T206" s="332"/>
      <c r="U206" s="332"/>
      <c r="V206" s="333"/>
      <c r="W206" s="332"/>
      <c r="X206" s="332"/>
      <c r="Y206" s="332"/>
      <c r="Z206" s="340">
        <f>IF(G206=Precios!$AH$4,Precios!$AK$4,IF(G206=Precios!$AH$5,Precios!$AK$5,IF(G206=Precios!$AH$6,Precios!$AK$6,IF(G206=Precios!$AH$7,Precios!$AK$7,IF(G206=Precios!$AH$8,Precios!$AK$8,IF(G206=Precios!$AH$9,Precios!$AK$9,IF(G206=Precios!$AH$10,Precios!$AK$10,IF(G206=Precios!$AH$11,Precios!$AK$11,IF(G206=Precios!$AH$12,Precios!$AK$12,IF(G206=Precios!$AH$137,Precios!$AK$137,IF(G206=Precios!$AH$14,Precios!$AK$14,IF(G206=Precios!$AH$15,Precios!$AK$15,IF(G206=Precios!$AH$16,Precios!$AK$16,IF(G206=Precios!$AH$17,Precios!$AK$17,IF(G206=Precios!$AH$18,Precios!$AK$18,0)))))))))))))))*H206</f>
        <v>0</v>
      </c>
      <c r="AA206" s="334"/>
      <c r="AB206" s="335"/>
    </row>
    <row r="207" spans="1:28" x14ac:dyDescent="0.25">
      <c r="A207" s="282"/>
      <c r="B207" s="283"/>
      <c r="C207" s="284"/>
      <c r="D207" s="285"/>
      <c r="E207" s="285"/>
      <c r="F207" s="285"/>
      <c r="G207" s="287"/>
      <c r="H207" s="288"/>
      <c r="I207" s="289">
        <f>IF(G207=Precios!$AH$4,Precios!$AI$4,IF(G207=Precios!$AH$5,Precios!$AI$5,IF(G207=Precios!$AH$6,Precios!$AI$6,IF(G207=Precios!$AH$7,Precios!$AI$7,IF(G207=Precios!$AH$8,Precios!$AI$8,IF(G207=Precios!$AH$9,Precios!$AI$9,IF(G207=Precios!$AH$10,Precios!$AI$10,IF(G207=Precios!$AH$11,Precios!$AI$11,IF(G207=Precios!$AH$12,Precios!$AI$12,IF(G207=Precios!$AH$137,Precios!$AI$137,IF(G207=Precios!$AH$14,Precios!$AI$14,IF(G207=Precios!$AH$15,Precios!$AI$15,IF(G207=Precios!$AH$16,Precios!$AI$16,IF(G207=Precios!$AH$17,Precios!$AI$17,IF(G207=Precios!$AH$18,Precios!$AI$18,0)))))))))))))))</f>
        <v>0</v>
      </c>
      <c r="J207" s="287"/>
      <c r="K207" s="290">
        <f>+IF(J207=1,I207,IF(J207=2,I207*(1-Precios!$AN$3),0))</f>
        <v>0</v>
      </c>
      <c r="L207" s="290">
        <f t="shared" ref="L207:L211" si="35">H207*K207</f>
        <v>0</v>
      </c>
      <c r="M207" s="317">
        <f>+SUM(L207:L211)</f>
        <v>0</v>
      </c>
      <c r="N207" s="318">
        <f>+M207+Q207+S207+T207</f>
        <v>0</v>
      </c>
      <c r="O207" s="319">
        <f>+IF(J207=1,N207*$O$181,0)</f>
        <v>0</v>
      </c>
      <c r="P207" s="320">
        <f>+N207*$P$181</f>
        <v>0</v>
      </c>
      <c r="Q207" s="321"/>
      <c r="R207" s="322">
        <f>+N207-SUM(O207:Q207)</f>
        <v>0</v>
      </c>
      <c r="S207" s="321"/>
      <c r="T207" s="321"/>
      <c r="U207" s="321"/>
      <c r="V207" s="323" t="e">
        <f>+(+O207+P207)/M207</f>
        <v>#DIV/0!</v>
      </c>
      <c r="W207" s="324">
        <f>+R207-SUM(S207:U207)</f>
        <v>0</v>
      </c>
      <c r="X207" s="325">
        <f>IF(J207=2,W207,0)</f>
        <v>0</v>
      </c>
      <c r="Y207" s="326">
        <f>IF(J207=1,W207,0)</f>
        <v>0</v>
      </c>
      <c r="Z207" s="327">
        <f>IF(G207=Precios!$AH$4,Precios!$AK$4,IF(G207=Precios!$AH$5,Precios!$AK$5,IF(G207=Precios!$AH$6,Precios!$AK$6,IF(G207=Precios!$AH$7,Precios!$AK$7,IF(G207=Precios!$AH$8,Precios!$AK$8,IF(G207=Precios!$AH$9,Precios!$AK$9,IF(G207=Precios!$AH$10,Precios!$AK$10,IF(G207=Precios!$AH$11,Precios!$AK$11,IF(G207=Precios!$AH$12,Precios!$AK$12,IF(G207=Precios!$AH$137,Precios!$AK$137,IF(G207=Precios!$AH$14,Precios!$AK$14,IF(G207=Precios!$AH$15,Precios!$AK$15,IF(G207=Precios!$AH$16,Precios!$AK$16,IF(G207=Precios!$AH$17,Precios!$AK$17,IF(G207=Precios!$AH$18,Precios!$AK$18,0)))))))))))))))*H207</f>
        <v>0</v>
      </c>
      <c r="AA207" s="328">
        <f>+W207-SUM(Z207:Z211)</f>
        <v>0</v>
      </c>
      <c r="AB207" s="329" t="e">
        <f>+AA207/M207</f>
        <v>#DIV/0!</v>
      </c>
    </row>
    <row r="208" spans="1:28" x14ac:dyDescent="0.25">
      <c r="A208" s="291"/>
      <c r="B208" s="41"/>
      <c r="C208" s="42"/>
      <c r="D208" s="43"/>
      <c r="E208" s="43"/>
      <c r="F208" s="43"/>
      <c r="G208" s="49"/>
      <c r="H208" s="52"/>
      <c r="I208" s="217">
        <f>IF(G208=Precios!$AH$4,Precios!$AI$4,IF(G208=Precios!$AH$5,Precios!$AI$5,IF(G208=Precios!$AH$6,Precios!$AI$6,IF(G208=Precios!$AH$7,Precios!$AI$7,IF(G208=Precios!$AH$8,Precios!$AI$8,IF(G208=Precios!$AH$9,Precios!$AI$9,IF(G208=Precios!$AH$10,Precios!$AI$10,IF(G208=Precios!$AH$11,Precios!$AI$11,IF(G208=Precios!$AH$12,Precios!$AI$12,IF(G208=Precios!$AH$137,Precios!$AI$137,IF(G208=Precios!$AH$14,Precios!$AI$14,IF(G208=Precios!$AH$15,Precios!$AI$15,IF(G208=Precios!$AH$16,Precios!$AI$16,IF(G208=Precios!$AH$17,Precios!$AI$17,IF(G208=Precios!$AH$18,Precios!$AI$18,0)))))))))))))))</f>
        <v>0</v>
      </c>
      <c r="J208" s="52"/>
      <c r="K208" s="218">
        <f>+IF(J208=1,I208,IF(J208=2,I208*(1-Precios!$AN$3),0))</f>
        <v>0</v>
      </c>
      <c r="L208" s="218">
        <f t="shared" si="35"/>
        <v>0</v>
      </c>
      <c r="M208" s="50"/>
      <c r="N208" s="44"/>
      <c r="O208" s="44"/>
      <c r="P208" s="44"/>
      <c r="Q208" s="44"/>
      <c r="R208" s="44"/>
      <c r="S208" s="44"/>
      <c r="T208" s="44"/>
      <c r="U208" s="44"/>
      <c r="V208" s="93"/>
      <c r="W208" s="44"/>
      <c r="X208" s="44"/>
      <c r="Y208" s="44"/>
      <c r="Z208" s="39">
        <f>IF(G208=Precios!$AH$4,Precios!$AK$4,IF(G208=Precios!$AH$5,Precios!$AK$5,IF(G208=Precios!$AH$6,Precios!$AK$6,IF(G208=Precios!$AH$7,Precios!$AK$7,IF(G208=Precios!$AH$8,Precios!$AK$8,IF(G208=Precios!$AH$9,Precios!$AK$9,IF(G208=Precios!$AH$10,Precios!$AK$10,IF(G208=Precios!$AH$11,Precios!$AK$11,IF(G208=Precios!$AH$12,Precios!$AK$12,IF(G208=Precios!$AH$137,Precios!$AK$137,IF(G208=Precios!$AH$14,Precios!$AK$14,IF(G208=Precios!$AH$15,Precios!$AK$15,IF(G208=Precios!$AH$16,Precios!$AK$16,IF(G208=Precios!$AH$17,Precios!$AK$17,IF(G208=Precios!$AH$18,Precios!$AK$18,0)))))))))))))))*H208</f>
        <v>0</v>
      </c>
      <c r="AA208" s="47"/>
      <c r="AB208" s="330"/>
    </row>
    <row r="209" spans="1:28" x14ac:dyDescent="0.25">
      <c r="A209" s="291"/>
      <c r="B209" s="41"/>
      <c r="C209" s="42"/>
      <c r="D209" s="43"/>
      <c r="E209" s="43"/>
      <c r="F209" s="43"/>
      <c r="G209" s="49"/>
      <c r="H209" s="52"/>
      <c r="I209" s="217">
        <f>IF(G209=Precios!$AH$4,Precios!$AI$4,IF(G209=Precios!$AH$5,Precios!$AI$5,IF(G209=Precios!$AH$6,Precios!$AI$6,IF(G209=Precios!$AH$7,Precios!$AI$7,IF(G209=Precios!$AH$8,Precios!$AI$8,IF(G209=Precios!$AH$9,Precios!$AI$9,IF(G209=Precios!$AH$10,Precios!$AI$10,IF(G209=Precios!$AH$11,Precios!$AI$11,IF(G209=Precios!$AH$12,Precios!$AI$12,IF(G209=Precios!$AH$137,Precios!$AI$137,IF(G209=Precios!$AH$14,Precios!$AI$14,IF(G209=Precios!$AH$15,Precios!$AI$15,IF(G209=Precios!$AH$16,Precios!$AI$16,IF(G209=Precios!$AH$17,Precios!$AI$17,IF(G209=Precios!$AH$18,Precios!$AI$18,0)))))))))))))))</f>
        <v>0</v>
      </c>
      <c r="J209" s="52"/>
      <c r="K209" s="218">
        <f>+IF(J209=1,I209,IF(J209=2,I209*(1-Precios!$AN$3),0))</f>
        <v>0</v>
      </c>
      <c r="L209" s="218">
        <f t="shared" si="35"/>
        <v>0</v>
      </c>
      <c r="M209" s="50"/>
      <c r="N209" s="44"/>
      <c r="O209" s="44"/>
      <c r="P209" s="44"/>
      <c r="Q209" s="44"/>
      <c r="R209" s="44"/>
      <c r="S209" s="44"/>
      <c r="T209" s="44"/>
      <c r="U209" s="44"/>
      <c r="V209" s="93"/>
      <c r="W209" s="44"/>
      <c r="X209" s="44"/>
      <c r="Y209" s="44"/>
      <c r="Z209" s="39">
        <f>IF(G209=Precios!$AH$4,Precios!$AK$4,IF(G209=Precios!$AH$5,Precios!$AK$5,IF(G209=Precios!$AH$6,Precios!$AK$6,IF(G209=Precios!$AH$7,Precios!$AK$7,IF(G209=Precios!$AH$8,Precios!$AK$8,IF(G209=Precios!$AH$9,Precios!$AK$9,IF(G209=Precios!$AH$10,Precios!$AK$10,IF(G209=Precios!$AH$11,Precios!$AK$11,IF(G209=Precios!$AH$12,Precios!$AK$12,IF(G209=Precios!$AH$137,Precios!$AK$137,IF(G209=Precios!$AH$14,Precios!$AK$14,IF(G209=Precios!$AH$15,Precios!$AK$15,IF(G209=Precios!$AH$16,Precios!$AK$16,IF(G209=Precios!$AH$17,Precios!$AK$17,IF(G209=Precios!$AH$18,Precios!$AK$18,0)))))))))))))))*H209</f>
        <v>0</v>
      </c>
      <c r="AA209" s="47"/>
      <c r="AB209" s="330"/>
    </row>
    <row r="210" spans="1:28" x14ac:dyDescent="0.25">
      <c r="A210" s="291"/>
      <c r="B210" s="41"/>
      <c r="C210" s="42"/>
      <c r="D210" s="43"/>
      <c r="E210" s="43"/>
      <c r="F210" s="43"/>
      <c r="G210" s="49"/>
      <c r="H210" s="52"/>
      <c r="I210" s="217">
        <f>IF(G210=Precios!$AH$4,Precios!$AI$4,IF(G210=Precios!$AH$5,Precios!$AI$5,IF(G210=Precios!$AH$6,Precios!$AI$6,IF(G210=Precios!$AH$7,Precios!$AI$7,IF(G210=Precios!$AH$8,Precios!$AI$8,IF(G210=Precios!$AH$9,Precios!$AI$9,IF(G210=Precios!$AH$10,Precios!$AI$10,IF(G210=Precios!$AH$11,Precios!$AI$11,IF(G210=Precios!$AH$12,Precios!$AI$12,IF(G210=Precios!$AH$137,Precios!$AI$137,IF(G210=Precios!$AH$14,Precios!$AI$14,IF(G210=Precios!$AH$15,Precios!$AI$15,IF(G210=Precios!$AH$16,Precios!$AI$16,IF(G210=Precios!$AH$17,Precios!$AI$17,IF(G210=Precios!$AH$18,Precios!$AI$18,0)))))))))))))))</f>
        <v>0</v>
      </c>
      <c r="J210" s="52"/>
      <c r="K210" s="218">
        <f>+IF(J210=1,I210,IF(J210=2,I210*(1-Precios!$AN$3),0))</f>
        <v>0</v>
      </c>
      <c r="L210" s="218">
        <f t="shared" si="35"/>
        <v>0</v>
      </c>
      <c r="M210" s="50"/>
      <c r="N210" s="44"/>
      <c r="O210" s="44"/>
      <c r="P210" s="44"/>
      <c r="Q210" s="44"/>
      <c r="R210" s="44"/>
      <c r="S210" s="44"/>
      <c r="T210" s="44"/>
      <c r="U210" s="44"/>
      <c r="V210" s="93"/>
      <c r="W210" s="44"/>
      <c r="X210" s="44"/>
      <c r="Y210" s="44"/>
      <c r="Z210" s="39">
        <f>IF(G210=Precios!$AH$4,Precios!$AK$4,IF(G210=Precios!$AH$5,Precios!$AK$5,IF(G210=Precios!$AH$6,Precios!$AK$6,IF(G210=Precios!$AH$7,Precios!$AK$7,IF(G210=Precios!$AH$8,Precios!$AK$8,IF(G210=Precios!$AH$9,Precios!$AK$9,IF(G210=Precios!$AH$10,Precios!$AK$10,IF(G210=Precios!$AH$11,Precios!$AK$11,IF(G210=Precios!$AH$12,Precios!$AK$12,IF(G210=Precios!$AH$137,Precios!$AK$137,IF(G210=Precios!$AH$14,Precios!$AK$14,IF(G210=Precios!$AH$15,Precios!$AK$15,IF(G210=Precios!$AH$16,Precios!$AK$16,IF(G210=Precios!$AH$17,Precios!$AK$17,IF(G210=Precios!$AH$18,Precios!$AK$18,0)))))))))))))))*H210</f>
        <v>0</v>
      </c>
      <c r="AA210" s="47"/>
      <c r="AB210" s="330"/>
    </row>
    <row r="211" spans="1:28" ht="15.75" thickBot="1" x14ac:dyDescent="0.3">
      <c r="A211" s="293"/>
      <c r="B211" s="294"/>
      <c r="C211" s="304"/>
      <c r="D211" s="296"/>
      <c r="E211" s="296"/>
      <c r="F211" s="296"/>
      <c r="G211" s="297"/>
      <c r="H211" s="298"/>
      <c r="I211" s="217">
        <f>IF(G211=Precios!$AH$4,Precios!$AI$4,IF(G211=Precios!$AH$5,Precios!$AI$5,IF(G211=Precios!$AH$6,Precios!$AI$6,IF(G211=Precios!$AH$7,Precios!$AI$7,IF(G211=Precios!$AH$8,Precios!$AI$8,IF(G211=Precios!$AH$9,Precios!$AI$9,IF(G211=Precios!$AH$10,Precios!$AI$10,IF(G211=Precios!$AH$11,Precios!$AI$11,IF(G211=Precios!$AH$12,Precios!$AI$12,IF(G211=Precios!$AH$137,Precios!$AI$137,IF(G211=Precios!$AH$14,Precios!$AI$14,IF(G211=Precios!$AH$15,Precios!$AI$15,IF(G211=Precios!$AH$16,Precios!$AI$16,IF(G211=Precios!$AH$17,Precios!$AI$17,IF(G211=Precios!$AH$18,Precios!$AI$18,0)))))))))))))))</f>
        <v>0</v>
      </c>
      <c r="J211" s="298"/>
      <c r="K211" s="300">
        <f>+IF(J211=1,I211,IF(J211=2,I211*(1-Precios!$AN$3),0))</f>
        <v>0</v>
      </c>
      <c r="L211" s="300">
        <f t="shared" si="35"/>
        <v>0</v>
      </c>
      <c r="M211" s="331"/>
      <c r="N211" s="332"/>
      <c r="O211" s="332"/>
      <c r="P211" s="332"/>
      <c r="Q211" s="332"/>
      <c r="R211" s="332"/>
      <c r="S211" s="332"/>
      <c r="T211" s="332"/>
      <c r="U211" s="332"/>
      <c r="V211" s="333"/>
      <c r="W211" s="332"/>
      <c r="X211" s="332"/>
      <c r="Y211" s="332"/>
      <c r="Z211" s="340">
        <f>IF(G211=Precios!$AH$4,Precios!$AK$4,IF(G211=Precios!$AH$5,Precios!$AK$5,IF(G211=Precios!$AH$6,Precios!$AK$6,IF(G211=Precios!$AH$7,Precios!$AK$7,IF(G211=Precios!$AH$8,Precios!$AK$8,IF(G211=Precios!$AH$9,Precios!$AK$9,IF(G211=Precios!$AH$10,Precios!$AK$10,IF(G211=Precios!$AH$11,Precios!$AK$11,IF(G211=Precios!$AH$12,Precios!$AK$12,IF(G211=Precios!$AH$137,Precios!$AK$137,IF(G211=Precios!$AH$14,Precios!$AK$14,IF(G211=Precios!$AH$15,Precios!$AK$15,IF(G211=Precios!$AH$16,Precios!$AK$16,IF(G211=Precios!$AH$17,Precios!$AK$17,IF(G211=Precios!$AH$18,Precios!$AK$18,0)))))))))))))))*H211</f>
        <v>0</v>
      </c>
      <c r="AA211" s="334"/>
      <c r="AB211" s="335"/>
    </row>
    <row r="212" spans="1:28" x14ac:dyDescent="0.25">
      <c r="A212" s="282"/>
      <c r="B212" s="283"/>
      <c r="C212" s="284"/>
      <c r="D212" s="285"/>
      <c r="E212" s="285"/>
      <c r="F212" s="285"/>
      <c r="G212" s="287"/>
      <c r="H212" s="288"/>
      <c r="I212" s="289">
        <f>IF(G212=Precios!$AH$4,Precios!$AI$4,IF(G212=Precios!$AH$5,Precios!$AI$5,IF(G212=Precios!$AH$6,Precios!$AI$6,IF(G212=Precios!$AH$7,Precios!$AI$7,IF(G212=Precios!$AH$8,Precios!$AI$8,IF(G212=Precios!$AH$9,Precios!$AI$9,IF(G212=Precios!$AH$10,Precios!$AI$10,IF(G212=Precios!$AH$11,Precios!$AI$11,IF(G212=Precios!$AH$12,Precios!$AI$12,IF(G212=Precios!$AH$137,Precios!$AI$137,IF(G212=Precios!$AH$14,Precios!$AI$14,IF(G212=Precios!$AH$15,Precios!$AI$15,IF(G212=Precios!$AH$16,Precios!$AI$16,IF(G212=Precios!$AH$17,Precios!$AI$17,IF(G212=Precios!$AH$18,Precios!$AI$18,0)))))))))))))))</f>
        <v>0</v>
      </c>
      <c r="J212" s="287"/>
      <c r="K212" s="290">
        <f>+IF(J212=1,I212,IF(J212=2,I212*(1-Precios!$AN$3),0))</f>
        <v>0</v>
      </c>
      <c r="L212" s="290">
        <f t="shared" ref="L212:L221" si="36">H212*K212</f>
        <v>0</v>
      </c>
      <c r="M212" s="317">
        <f>+SUM(L212:L216)</f>
        <v>0</v>
      </c>
      <c r="N212" s="318">
        <f>+M212+Q212+S212+T212</f>
        <v>0</v>
      </c>
      <c r="O212" s="319">
        <f>+IF(J212=1,N212*$O$181,0)</f>
        <v>0</v>
      </c>
      <c r="P212" s="320">
        <f>+N212*$P$181</f>
        <v>0</v>
      </c>
      <c r="Q212" s="321"/>
      <c r="R212" s="322">
        <f>+N212-SUM(O212:Q212)</f>
        <v>0</v>
      </c>
      <c r="S212" s="321"/>
      <c r="T212" s="321"/>
      <c r="U212" s="321"/>
      <c r="V212" s="323" t="e">
        <f>+(+O212+P212)/M212</f>
        <v>#DIV/0!</v>
      </c>
      <c r="W212" s="324">
        <f>+R212-SUM(S212:U212)</f>
        <v>0</v>
      </c>
      <c r="X212" s="325">
        <f>IF(J212=2,W212,0)</f>
        <v>0</v>
      </c>
      <c r="Y212" s="326">
        <f>IF(J212=1,W212,0)</f>
        <v>0</v>
      </c>
      <c r="Z212" s="327">
        <f>IF(G212=Precios!$AH$4,Precios!$AK$4,IF(G212=Precios!$AH$5,Precios!$AK$5,IF(G212=Precios!$AH$6,Precios!$AK$6,IF(G212=Precios!$AH$7,Precios!$AK$7,IF(G212=Precios!$AH$8,Precios!$AK$8,IF(G212=Precios!$AH$9,Precios!$AK$9,IF(G212=Precios!$AH$10,Precios!$AK$10,IF(G212=Precios!$AH$11,Precios!$AK$11,IF(G212=Precios!$AH$12,Precios!$AK$12,IF(G212=Precios!$AH$137,Precios!$AK$137,IF(G212=Precios!$AH$14,Precios!$AK$14,IF(G212=Precios!$AH$15,Precios!$AK$15,IF(G212=Precios!$AH$16,Precios!$AK$16,IF(G212=Precios!$AH$17,Precios!$AK$17,IF(G212=Precios!$AH$18,Precios!$AK$18,0)))))))))))))))*H212</f>
        <v>0</v>
      </c>
      <c r="AA212" s="328">
        <f>+W212-SUM(Z212:Z216)</f>
        <v>0</v>
      </c>
      <c r="AB212" s="329" t="e">
        <f>+AA212/M212</f>
        <v>#DIV/0!</v>
      </c>
    </row>
    <row r="213" spans="1:28" x14ac:dyDescent="0.25">
      <c r="A213" s="291"/>
      <c r="B213" s="41"/>
      <c r="C213" s="42"/>
      <c r="D213" s="43"/>
      <c r="E213" s="43"/>
      <c r="F213" s="43"/>
      <c r="G213" s="49"/>
      <c r="H213" s="52"/>
      <c r="I213" s="217">
        <f>IF(G213=Precios!$AH$4,Precios!$AI$4,IF(G213=Precios!$AH$5,Precios!$AI$5,IF(G213=Precios!$AH$6,Precios!$AI$6,IF(G213=Precios!$AH$7,Precios!$AI$7,IF(G213=Precios!$AH$8,Precios!$AI$8,IF(G213=Precios!$AH$9,Precios!$AI$9,IF(G213=Precios!$AH$10,Precios!$AI$10,IF(G213=Precios!$AH$11,Precios!$AI$11,IF(G213=Precios!$AH$12,Precios!$AI$12,IF(G213=Precios!$AH$137,Precios!$AI$137,IF(G213=Precios!$AH$14,Precios!$AI$14,IF(G213=Precios!$AH$15,Precios!$AI$15,IF(G213=Precios!$AH$16,Precios!$AI$16,IF(G213=Precios!$AH$17,Precios!$AI$17,IF(G213=Precios!$AH$18,Precios!$AI$18,0)))))))))))))))</f>
        <v>0</v>
      </c>
      <c r="J213" s="52"/>
      <c r="K213" s="218">
        <f>+IF(J213=1,I213,IF(J213=2,I213*(1-Precios!$AN$3),0))</f>
        <v>0</v>
      </c>
      <c r="L213" s="218">
        <f t="shared" si="36"/>
        <v>0</v>
      </c>
      <c r="M213" s="50"/>
      <c r="N213" s="44"/>
      <c r="O213" s="44"/>
      <c r="P213" s="44"/>
      <c r="Q213" s="44"/>
      <c r="R213" s="44"/>
      <c r="S213" s="44"/>
      <c r="T213" s="44"/>
      <c r="U213" s="44"/>
      <c r="V213" s="93"/>
      <c r="W213" s="44"/>
      <c r="X213" s="44"/>
      <c r="Y213" s="44"/>
      <c r="Z213" s="39">
        <f>IF(G213=Precios!$AH$4,Precios!$AK$4,IF(G213=Precios!$AH$5,Precios!$AK$5,IF(G213=Precios!$AH$6,Precios!$AK$6,IF(G213=Precios!$AH$7,Precios!$AK$7,IF(G213=Precios!$AH$8,Precios!$AK$8,IF(G213=Precios!$AH$9,Precios!$AK$9,IF(G213=Precios!$AH$10,Precios!$AK$10,IF(G213=Precios!$AH$11,Precios!$AK$11,IF(G213=Precios!$AH$12,Precios!$AK$12,IF(G213=Precios!$AH$137,Precios!$AK$137,IF(G213=Precios!$AH$14,Precios!$AK$14,IF(G213=Precios!$AH$15,Precios!$AK$15,IF(G213=Precios!$AH$16,Precios!$AK$16,IF(G213=Precios!$AH$17,Precios!$AK$17,IF(G213=Precios!$AH$18,Precios!$AK$18,0)))))))))))))))*H213</f>
        <v>0</v>
      </c>
      <c r="AA213" s="47"/>
      <c r="AB213" s="330"/>
    </row>
    <row r="214" spans="1:28" x14ac:dyDescent="0.25">
      <c r="A214" s="291"/>
      <c r="B214" s="41"/>
      <c r="C214" s="42"/>
      <c r="D214" s="43"/>
      <c r="E214" s="43"/>
      <c r="F214" s="43"/>
      <c r="G214" s="49"/>
      <c r="H214" s="52"/>
      <c r="I214" s="217">
        <f>IF(G214=Precios!$AH$4,Precios!$AI$4,IF(G214=Precios!$AH$5,Precios!$AI$5,IF(G214=Precios!$AH$6,Precios!$AI$6,IF(G214=Precios!$AH$7,Precios!$AI$7,IF(G214=Precios!$AH$8,Precios!$AI$8,IF(G214=Precios!$AH$9,Precios!$AI$9,IF(G214=Precios!$AH$10,Precios!$AI$10,IF(G214=Precios!$AH$11,Precios!$AI$11,IF(G214=Precios!$AH$12,Precios!$AI$12,IF(G214=Precios!$AH$137,Precios!$AI$137,IF(G214=Precios!$AH$14,Precios!$AI$14,IF(G214=Precios!$AH$15,Precios!$AI$15,IF(G214=Precios!$AH$16,Precios!$AI$16,IF(G214=Precios!$AH$17,Precios!$AI$17,IF(G214=Precios!$AH$18,Precios!$AI$18,0)))))))))))))))</f>
        <v>0</v>
      </c>
      <c r="J214" s="52"/>
      <c r="K214" s="218">
        <f>+IF(J214=1,I214,IF(J214=2,I214*(1-Precios!$AN$3),0))</f>
        <v>0</v>
      </c>
      <c r="L214" s="218">
        <f t="shared" si="36"/>
        <v>0</v>
      </c>
      <c r="M214" s="50"/>
      <c r="N214" s="44"/>
      <c r="O214" s="44"/>
      <c r="P214" s="44"/>
      <c r="Q214" s="44"/>
      <c r="R214" s="44"/>
      <c r="S214" s="44"/>
      <c r="T214" s="44"/>
      <c r="U214" s="44"/>
      <c r="V214" s="93"/>
      <c r="W214" s="44"/>
      <c r="X214" s="44"/>
      <c r="Y214" s="44"/>
      <c r="Z214" s="39">
        <f>IF(G214=Precios!$AH$4,Precios!$AK$4,IF(G214=Precios!$AH$5,Precios!$AK$5,IF(G214=Precios!$AH$6,Precios!$AK$6,IF(G214=Precios!$AH$7,Precios!$AK$7,IF(G214=Precios!$AH$8,Precios!$AK$8,IF(G214=Precios!$AH$9,Precios!$AK$9,IF(G214=Precios!$AH$10,Precios!$AK$10,IF(G214=Precios!$AH$11,Precios!$AK$11,IF(G214=Precios!$AH$12,Precios!$AK$12,IF(G214=Precios!$AH$137,Precios!$AK$137,IF(G214=Precios!$AH$14,Precios!$AK$14,IF(G214=Precios!$AH$15,Precios!$AK$15,IF(G214=Precios!$AH$16,Precios!$AK$16,IF(G214=Precios!$AH$17,Precios!$AK$17,IF(G214=Precios!$AH$18,Precios!$AK$18,0)))))))))))))))*H214</f>
        <v>0</v>
      </c>
      <c r="AA214" s="47"/>
      <c r="AB214" s="330"/>
    </row>
    <row r="215" spans="1:28" x14ac:dyDescent="0.25">
      <c r="A215" s="291"/>
      <c r="B215" s="41"/>
      <c r="C215" s="42"/>
      <c r="D215" s="43"/>
      <c r="E215" s="43"/>
      <c r="F215" s="43"/>
      <c r="G215" s="49"/>
      <c r="H215" s="52"/>
      <c r="I215" s="217">
        <f>IF(G215=Precios!$AH$4,Precios!$AI$4,IF(G215=Precios!$AH$5,Precios!$AI$5,IF(G215=Precios!$AH$6,Precios!$AI$6,IF(G215=Precios!$AH$7,Precios!$AI$7,IF(G215=Precios!$AH$8,Precios!$AI$8,IF(G215=Precios!$AH$9,Precios!$AI$9,IF(G215=Precios!$AH$10,Precios!$AI$10,IF(G215=Precios!$AH$11,Precios!$AI$11,IF(G215=Precios!$AH$12,Precios!$AI$12,IF(G215=Precios!$AH$137,Precios!$AI$137,IF(G215=Precios!$AH$14,Precios!$AI$14,IF(G215=Precios!$AH$15,Precios!$AI$15,IF(G215=Precios!$AH$16,Precios!$AI$16,IF(G215=Precios!$AH$17,Precios!$AI$17,IF(G215=Precios!$AH$18,Precios!$AI$18,0)))))))))))))))</f>
        <v>0</v>
      </c>
      <c r="J215" s="52"/>
      <c r="K215" s="218">
        <f>+IF(J215=1,I215,IF(J215=2,I215*(1-Precios!$AN$3),0))</f>
        <v>0</v>
      </c>
      <c r="L215" s="218">
        <f t="shared" si="36"/>
        <v>0</v>
      </c>
      <c r="M215" s="50"/>
      <c r="N215" s="44"/>
      <c r="O215" s="44"/>
      <c r="P215" s="44"/>
      <c r="Q215" s="44"/>
      <c r="R215" s="44"/>
      <c r="S215" s="44"/>
      <c r="T215" s="44"/>
      <c r="U215" s="44"/>
      <c r="V215" s="93"/>
      <c r="W215" s="44"/>
      <c r="X215" s="44"/>
      <c r="Y215" s="44"/>
      <c r="Z215" s="39">
        <f>IF(G215=Precios!$AH$4,Precios!$AK$4,IF(G215=Precios!$AH$5,Precios!$AK$5,IF(G215=Precios!$AH$6,Precios!$AK$6,IF(G215=Precios!$AH$7,Precios!$AK$7,IF(G215=Precios!$AH$8,Precios!$AK$8,IF(G215=Precios!$AH$9,Precios!$AK$9,IF(G215=Precios!$AH$10,Precios!$AK$10,IF(G215=Precios!$AH$11,Precios!$AK$11,IF(G215=Precios!$AH$12,Precios!$AK$12,IF(G215=Precios!$AH$137,Precios!$AK$137,IF(G215=Precios!$AH$14,Precios!$AK$14,IF(G215=Precios!$AH$15,Precios!$AK$15,IF(G215=Precios!$AH$16,Precios!$AK$16,IF(G215=Precios!$AH$17,Precios!$AK$17,IF(G215=Precios!$AH$18,Precios!$AK$18,0)))))))))))))))*H215</f>
        <v>0</v>
      </c>
      <c r="AA215" s="47"/>
      <c r="AB215" s="330"/>
    </row>
    <row r="216" spans="1:28" ht="15.75" thickBot="1" x14ac:dyDescent="0.3">
      <c r="A216" s="293"/>
      <c r="B216" s="294"/>
      <c r="C216" s="304"/>
      <c r="D216" s="296"/>
      <c r="E216" s="296"/>
      <c r="F216" s="296"/>
      <c r="G216" s="297"/>
      <c r="H216" s="298"/>
      <c r="I216" s="217">
        <f>IF(G216=Precios!$AH$4,Precios!$AI$4,IF(G216=Precios!$AH$5,Precios!$AI$5,IF(G216=Precios!$AH$6,Precios!$AI$6,IF(G216=Precios!$AH$7,Precios!$AI$7,IF(G216=Precios!$AH$8,Precios!$AI$8,IF(G216=Precios!$AH$9,Precios!$AI$9,IF(G216=Precios!$AH$10,Precios!$AI$10,IF(G216=Precios!$AH$11,Precios!$AI$11,IF(G216=Precios!$AH$12,Precios!$AI$12,IF(G216=Precios!$AH$137,Precios!$AI$137,IF(G216=Precios!$AH$14,Precios!$AI$14,IF(G216=Precios!$AH$15,Precios!$AI$15,IF(G216=Precios!$AH$16,Precios!$AI$16,IF(G216=Precios!$AH$17,Precios!$AI$17,IF(G216=Precios!$AH$18,Precios!$AI$18,0)))))))))))))))</f>
        <v>0</v>
      </c>
      <c r="J216" s="298"/>
      <c r="K216" s="300">
        <f>+IF(J216=1,I216,IF(J216=2,I216*(1-Precios!$AN$3),0))</f>
        <v>0</v>
      </c>
      <c r="L216" s="300">
        <f t="shared" si="36"/>
        <v>0</v>
      </c>
      <c r="M216" s="331"/>
      <c r="N216" s="332"/>
      <c r="O216" s="332"/>
      <c r="P216" s="332"/>
      <c r="Q216" s="332"/>
      <c r="R216" s="332"/>
      <c r="S216" s="332"/>
      <c r="T216" s="332"/>
      <c r="U216" s="332"/>
      <c r="V216" s="333"/>
      <c r="W216" s="332"/>
      <c r="X216" s="332"/>
      <c r="Y216" s="332"/>
      <c r="Z216" s="340">
        <f>IF(G216=Precios!$AH$4,Precios!$AK$4,IF(G216=Precios!$AH$5,Precios!$AK$5,IF(G216=Precios!$AH$6,Precios!$AK$6,IF(G216=Precios!$AH$7,Precios!$AK$7,IF(G216=Precios!$AH$8,Precios!$AK$8,IF(G216=Precios!$AH$9,Precios!$AK$9,IF(G216=Precios!$AH$10,Precios!$AK$10,IF(G216=Precios!$AH$11,Precios!$AK$11,IF(G216=Precios!$AH$12,Precios!$AK$12,IF(G216=Precios!$AH$137,Precios!$AK$137,IF(G216=Precios!$AH$14,Precios!$AK$14,IF(G216=Precios!$AH$15,Precios!$AK$15,IF(G216=Precios!$AH$16,Precios!$AK$16,IF(G216=Precios!$AH$17,Precios!$AK$17,IF(G216=Precios!$AH$18,Precios!$AK$18,0)))))))))))))))*H216</f>
        <v>0</v>
      </c>
      <c r="AA216" s="334"/>
      <c r="AB216" s="335"/>
    </row>
    <row r="217" spans="1:28" x14ac:dyDescent="0.25">
      <c r="A217" s="282"/>
      <c r="B217" s="283"/>
      <c r="C217" s="284"/>
      <c r="D217" s="285"/>
      <c r="E217" s="285"/>
      <c r="F217" s="285"/>
      <c r="G217" s="287"/>
      <c r="H217" s="288"/>
      <c r="I217" s="289">
        <f>IF(G217=Precios!$AH$4,Precios!$AI$4,IF(G217=Precios!$AH$5,Precios!$AI$5,IF(G217=Precios!$AH$6,Precios!$AI$6,IF(G217=Precios!$AH$7,Precios!$AI$7,IF(G217=Precios!$AH$8,Precios!$AI$8,IF(G217=Precios!$AH$9,Precios!$AI$9,IF(G217=Precios!$AH$10,Precios!$AI$10,IF(G217=Precios!$AH$11,Precios!$AI$11,IF(G217=Precios!$AH$12,Precios!$AI$12,IF(G217=Precios!$AH$137,Precios!$AI$137,IF(G217=Precios!$AH$14,Precios!$AI$14,IF(G217=Precios!$AH$15,Precios!$AI$15,IF(G217=Precios!$AH$16,Precios!$AI$16,IF(G217=Precios!$AH$17,Precios!$AI$17,IF(G217=Precios!$AH$18,Precios!$AI$18,0)))))))))))))))</f>
        <v>0</v>
      </c>
      <c r="J217" s="287"/>
      <c r="K217" s="290">
        <f>+IF(J217=1,I217,IF(J217=2,I217*(1-Precios!$AN$3),0))</f>
        <v>0</v>
      </c>
      <c r="L217" s="290">
        <f t="shared" si="36"/>
        <v>0</v>
      </c>
      <c r="M217" s="317">
        <f>+SUM(L217:L221)</f>
        <v>0</v>
      </c>
      <c r="N217" s="318">
        <f>+M217+Q217+S217+T217</f>
        <v>0</v>
      </c>
      <c r="O217" s="319">
        <f>+IF(J217=1,N217*$O$181,0)</f>
        <v>0</v>
      </c>
      <c r="P217" s="320">
        <f>+N217*$P$181</f>
        <v>0</v>
      </c>
      <c r="Q217" s="321"/>
      <c r="R217" s="322">
        <f>+N217-SUM(O217:Q217)</f>
        <v>0</v>
      </c>
      <c r="S217" s="321"/>
      <c r="T217" s="321"/>
      <c r="U217" s="321"/>
      <c r="V217" s="323" t="e">
        <f>+(+O217+P217)/M217</f>
        <v>#DIV/0!</v>
      </c>
      <c r="W217" s="324">
        <f>+R217-SUM(S217:U217)</f>
        <v>0</v>
      </c>
      <c r="X217" s="325">
        <f>IF(J217=2,W217,0)</f>
        <v>0</v>
      </c>
      <c r="Y217" s="326">
        <f>IF(J217=1,W217,0)</f>
        <v>0</v>
      </c>
      <c r="Z217" s="327">
        <f>IF(G217=Precios!$AH$4,Precios!$AK$4,IF(G217=Precios!$AH$5,Precios!$AK$5,IF(G217=Precios!$AH$6,Precios!$AK$6,IF(G217=Precios!$AH$7,Precios!$AK$7,IF(G217=Precios!$AH$8,Precios!$AK$8,IF(G217=Precios!$AH$9,Precios!$AK$9,IF(G217=Precios!$AH$10,Precios!$AK$10,IF(G217=Precios!$AH$11,Precios!$AK$11,IF(G217=Precios!$AH$12,Precios!$AK$12,IF(G217=Precios!$AH$137,Precios!$AK$137,IF(G217=Precios!$AH$14,Precios!$AK$14,IF(G217=Precios!$AH$15,Precios!$AK$15,IF(G217=Precios!$AH$16,Precios!$AK$16,IF(G217=Precios!$AH$17,Precios!$AK$17,IF(G217=Precios!$AH$18,Precios!$AK$18,0)))))))))))))))*H217</f>
        <v>0</v>
      </c>
      <c r="AA217" s="328">
        <f>+W217-SUM(Z217:Z221)</f>
        <v>0</v>
      </c>
      <c r="AB217" s="329" t="e">
        <f>+AA217/M217</f>
        <v>#DIV/0!</v>
      </c>
    </row>
    <row r="218" spans="1:28" x14ac:dyDescent="0.25">
      <c r="A218" s="291"/>
      <c r="B218" s="41"/>
      <c r="C218" s="42"/>
      <c r="D218" s="43"/>
      <c r="E218" s="43"/>
      <c r="F218" s="43"/>
      <c r="G218" s="49"/>
      <c r="H218" s="52"/>
      <c r="I218" s="217">
        <f>IF(G218=Precios!$AH$4,Precios!$AI$4,IF(G218=Precios!$AH$5,Precios!$AI$5,IF(G218=Precios!$AH$6,Precios!$AI$6,IF(G218=Precios!$AH$7,Precios!$AI$7,IF(G218=Precios!$AH$8,Precios!$AI$8,IF(G218=Precios!$AH$9,Precios!$AI$9,IF(G218=Precios!$AH$10,Precios!$AI$10,IF(G218=Precios!$AH$11,Precios!$AI$11,IF(G218=Precios!$AH$12,Precios!$AI$12,IF(G218=Precios!$AH$137,Precios!$AI$137,IF(G218=Precios!$AH$14,Precios!$AI$14,IF(G218=Precios!$AH$15,Precios!$AI$15,IF(G218=Precios!$AH$16,Precios!$AI$16,IF(G218=Precios!$AH$17,Precios!$AI$17,IF(G218=Precios!$AH$18,Precios!$AI$18,0)))))))))))))))</f>
        <v>0</v>
      </c>
      <c r="J218" s="52"/>
      <c r="K218" s="218">
        <f>+IF(J218=1,I218,IF(J218=2,I218*(1-Precios!$AN$3),0))</f>
        <v>0</v>
      </c>
      <c r="L218" s="218">
        <f t="shared" si="36"/>
        <v>0</v>
      </c>
      <c r="M218" s="50"/>
      <c r="N218" s="44"/>
      <c r="O218" s="44"/>
      <c r="P218" s="44"/>
      <c r="Q218" s="44"/>
      <c r="R218" s="44"/>
      <c r="S218" s="44"/>
      <c r="T218" s="44"/>
      <c r="U218" s="44"/>
      <c r="V218" s="93"/>
      <c r="W218" s="44"/>
      <c r="X218" s="44"/>
      <c r="Y218" s="44"/>
      <c r="Z218" s="39">
        <f>IF(G218=Precios!$AH$4,Precios!$AK$4,IF(G218=Precios!$AH$5,Precios!$AK$5,IF(G218=Precios!$AH$6,Precios!$AK$6,IF(G218=Precios!$AH$7,Precios!$AK$7,IF(G218=Precios!$AH$8,Precios!$AK$8,IF(G218=Precios!$AH$9,Precios!$AK$9,IF(G218=Precios!$AH$10,Precios!$AK$10,IF(G218=Precios!$AH$11,Precios!$AK$11,IF(G218=Precios!$AH$12,Precios!$AK$12,IF(G218=Precios!$AH$137,Precios!$AK$137,IF(G218=Precios!$AH$14,Precios!$AK$14,IF(G218=Precios!$AH$15,Precios!$AK$15,IF(G218=Precios!$AH$16,Precios!$AK$16,IF(G218=Precios!$AH$17,Precios!$AK$17,IF(G218=Precios!$AH$18,Precios!$AK$18,0)))))))))))))))*H218</f>
        <v>0</v>
      </c>
      <c r="AA218" s="47"/>
      <c r="AB218" s="330"/>
    </row>
    <row r="219" spans="1:28" x14ac:dyDescent="0.25">
      <c r="A219" s="291"/>
      <c r="B219" s="41"/>
      <c r="C219" s="42"/>
      <c r="D219" s="43"/>
      <c r="E219" s="43"/>
      <c r="F219" s="43"/>
      <c r="G219" s="49"/>
      <c r="H219" s="52"/>
      <c r="I219" s="217">
        <f>IF(G219=Precios!$AH$4,Precios!$AI$4,IF(G219=Precios!$AH$5,Precios!$AI$5,IF(G219=Precios!$AH$6,Precios!$AI$6,IF(G219=Precios!$AH$7,Precios!$AI$7,IF(G219=Precios!$AH$8,Precios!$AI$8,IF(G219=Precios!$AH$9,Precios!$AI$9,IF(G219=Precios!$AH$10,Precios!$AI$10,IF(G219=Precios!$AH$11,Precios!$AI$11,IF(G219=Precios!$AH$12,Precios!$AI$12,IF(G219=Precios!$AH$137,Precios!$AI$137,IF(G219=Precios!$AH$14,Precios!$AI$14,IF(G219=Precios!$AH$15,Precios!$AI$15,IF(G219=Precios!$AH$16,Precios!$AI$16,IF(G219=Precios!$AH$17,Precios!$AI$17,IF(G219=Precios!$AH$18,Precios!$AI$18,0)))))))))))))))</f>
        <v>0</v>
      </c>
      <c r="J219" s="52"/>
      <c r="K219" s="218">
        <f>+IF(J219=1,I219,IF(J219=2,I219*(1-Precios!$AN$3),0))</f>
        <v>0</v>
      </c>
      <c r="L219" s="218">
        <f t="shared" si="36"/>
        <v>0</v>
      </c>
      <c r="M219" s="50"/>
      <c r="N219" s="44"/>
      <c r="O219" s="44"/>
      <c r="P219" s="44"/>
      <c r="Q219" s="44"/>
      <c r="R219" s="44"/>
      <c r="S219" s="44"/>
      <c r="T219" s="44"/>
      <c r="U219" s="44"/>
      <c r="V219" s="93"/>
      <c r="W219" s="44"/>
      <c r="X219" s="44"/>
      <c r="Y219" s="44"/>
      <c r="Z219" s="39">
        <f>IF(G219=Precios!$AH$4,Precios!$AK$4,IF(G219=Precios!$AH$5,Precios!$AK$5,IF(G219=Precios!$AH$6,Precios!$AK$6,IF(G219=Precios!$AH$7,Precios!$AK$7,IF(G219=Precios!$AH$8,Precios!$AK$8,IF(G219=Precios!$AH$9,Precios!$AK$9,IF(G219=Precios!$AH$10,Precios!$AK$10,IF(G219=Precios!$AH$11,Precios!$AK$11,IF(G219=Precios!$AH$12,Precios!$AK$12,IF(G219=Precios!$AH$137,Precios!$AK$137,IF(G219=Precios!$AH$14,Precios!$AK$14,IF(G219=Precios!$AH$15,Precios!$AK$15,IF(G219=Precios!$AH$16,Precios!$AK$16,IF(G219=Precios!$AH$17,Precios!$AK$17,IF(G219=Precios!$AH$18,Precios!$AK$18,0)))))))))))))))*H219</f>
        <v>0</v>
      </c>
      <c r="AA219" s="47"/>
      <c r="AB219" s="330"/>
    </row>
    <row r="220" spans="1:28" x14ac:dyDescent="0.25">
      <c r="A220" s="291"/>
      <c r="B220" s="41"/>
      <c r="C220" s="42"/>
      <c r="D220" s="43"/>
      <c r="E220" s="43"/>
      <c r="F220" s="43"/>
      <c r="G220" s="49"/>
      <c r="H220" s="52"/>
      <c r="I220" s="217">
        <f>IF(G220=Precios!$AH$4,Precios!$AI$4,IF(G220=Precios!$AH$5,Precios!$AI$5,IF(G220=Precios!$AH$6,Precios!$AI$6,IF(G220=Precios!$AH$7,Precios!$AI$7,IF(G220=Precios!$AH$8,Precios!$AI$8,IF(G220=Precios!$AH$9,Precios!$AI$9,IF(G220=Precios!$AH$10,Precios!$AI$10,IF(G220=Precios!$AH$11,Precios!$AI$11,IF(G220=Precios!$AH$12,Precios!$AI$12,IF(G220=Precios!$AH$137,Precios!$AI$137,IF(G220=Precios!$AH$14,Precios!$AI$14,IF(G220=Precios!$AH$15,Precios!$AI$15,IF(G220=Precios!$AH$16,Precios!$AI$16,IF(G220=Precios!$AH$17,Precios!$AI$17,IF(G220=Precios!$AH$18,Precios!$AI$18,0)))))))))))))))</f>
        <v>0</v>
      </c>
      <c r="J220" s="52"/>
      <c r="K220" s="218">
        <f>+IF(J220=1,I220,IF(J220=2,I220*(1-Precios!$AN$3),0))</f>
        <v>0</v>
      </c>
      <c r="L220" s="218">
        <f t="shared" si="36"/>
        <v>0</v>
      </c>
      <c r="M220" s="50"/>
      <c r="N220" s="44"/>
      <c r="O220" s="44"/>
      <c r="P220" s="44"/>
      <c r="Q220" s="44"/>
      <c r="R220" s="44"/>
      <c r="S220" s="44"/>
      <c r="T220" s="44"/>
      <c r="U220" s="44"/>
      <c r="V220" s="93"/>
      <c r="W220" s="44"/>
      <c r="X220" s="44"/>
      <c r="Y220" s="44"/>
      <c r="Z220" s="39">
        <f>IF(G220=Precios!$AH$4,Precios!$AK$4,IF(G220=Precios!$AH$5,Precios!$AK$5,IF(G220=Precios!$AH$6,Precios!$AK$6,IF(G220=Precios!$AH$7,Precios!$AK$7,IF(G220=Precios!$AH$8,Precios!$AK$8,IF(G220=Precios!$AH$9,Precios!$AK$9,IF(G220=Precios!$AH$10,Precios!$AK$10,IF(G220=Precios!$AH$11,Precios!$AK$11,IF(G220=Precios!$AH$12,Precios!$AK$12,IF(G220=Precios!$AH$137,Precios!$AK$137,IF(G220=Precios!$AH$14,Precios!$AK$14,IF(G220=Precios!$AH$15,Precios!$AK$15,IF(G220=Precios!$AH$16,Precios!$AK$16,IF(G220=Precios!$AH$17,Precios!$AK$17,IF(G220=Precios!$AH$18,Precios!$AK$18,0)))))))))))))))*H220</f>
        <v>0</v>
      </c>
      <c r="AA220" s="47"/>
      <c r="AB220" s="330"/>
    </row>
    <row r="221" spans="1:28" ht="15.75" thickBot="1" x14ac:dyDescent="0.3">
      <c r="A221" s="293"/>
      <c r="B221" s="294"/>
      <c r="C221" s="304"/>
      <c r="D221" s="296"/>
      <c r="E221" s="296"/>
      <c r="F221" s="296"/>
      <c r="G221" s="297"/>
      <c r="H221" s="298"/>
      <c r="I221" s="217">
        <f>IF(G221=Precios!$AH$4,Precios!$AI$4,IF(G221=Precios!$AH$5,Precios!$AI$5,IF(G221=Precios!$AH$6,Precios!$AI$6,IF(G221=Precios!$AH$7,Precios!$AI$7,IF(G221=Precios!$AH$8,Precios!$AI$8,IF(G221=Precios!$AH$9,Precios!$AI$9,IF(G221=Precios!$AH$10,Precios!$AI$10,IF(G221=Precios!$AH$11,Precios!$AI$11,IF(G221=Precios!$AH$12,Precios!$AI$12,IF(G221=Precios!$AH$137,Precios!$AI$137,IF(G221=Precios!$AH$14,Precios!$AI$14,IF(G221=Precios!$AH$15,Precios!$AI$15,IF(G221=Precios!$AH$16,Precios!$AI$16,IF(G221=Precios!$AH$17,Precios!$AI$17,IF(G221=Precios!$AH$18,Precios!$AI$18,0)))))))))))))))</f>
        <v>0</v>
      </c>
      <c r="J221" s="298"/>
      <c r="K221" s="300">
        <f>+IF(J221=1,I221,IF(J221=2,I221*(1-Precios!$AN$3),0))</f>
        <v>0</v>
      </c>
      <c r="L221" s="300">
        <f t="shared" si="36"/>
        <v>0</v>
      </c>
      <c r="M221" s="331"/>
      <c r="N221" s="332"/>
      <c r="O221" s="332"/>
      <c r="P221" s="332"/>
      <c r="Q221" s="332"/>
      <c r="R221" s="332"/>
      <c r="S221" s="332"/>
      <c r="T221" s="332"/>
      <c r="U221" s="332"/>
      <c r="V221" s="333"/>
      <c r="W221" s="332"/>
      <c r="X221" s="332"/>
      <c r="Y221" s="332"/>
      <c r="Z221" s="340">
        <f>IF(G221=Precios!$AH$4,Precios!$AK$4,IF(G221=Precios!$AH$5,Precios!$AK$5,IF(G221=Precios!$AH$6,Precios!$AK$6,IF(G221=Precios!$AH$7,Precios!$AK$7,IF(G221=Precios!$AH$8,Precios!$AK$8,IF(G221=Precios!$AH$9,Precios!$AK$9,IF(G221=Precios!$AH$10,Precios!$AK$10,IF(G221=Precios!$AH$11,Precios!$AK$11,IF(G221=Precios!$AH$12,Precios!$AK$12,IF(G221=Precios!$AH$137,Precios!$AK$137,IF(G221=Precios!$AH$14,Precios!$AK$14,IF(G221=Precios!$AH$15,Precios!$AK$15,IF(G221=Precios!$AH$16,Precios!$AK$16,IF(G221=Precios!$AH$17,Precios!$AK$17,IF(G221=Precios!$AH$18,Precios!$AK$18,0)))))))))))))))*H221</f>
        <v>0</v>
      </c>
      <c r="AA221" s="334"/>
      <c r="AB221" s="335"/>
    </row>
    <row r="222" spans="1:28" x14ac:dyDescent="0.25">
      <c r="A222" s="282"/>
      <c r="B222" s="283"/>
      <c r="C222" s="284"/>
      <c r="D222" s="285"/>
      <c r="E222" s="285"/>
      <c r="F222" s="285"/>
      <c r="G222" s="287"/>
      <c r="H222" s="288"/>
      <c r="I222" s="289">
        <f>IF(G222=Precios!$AH$4,Precios!$AI$4,IF(G222=Precios!$AH$5,Precios!$AI$5,IF(G222=Precios!$AH$6,Precios!$AI$6,IF(G222=Precios!$AH$7,Precios!$AI$7,IF(G222=Precios!$AH$8,Precios!$AI$8,IF(G222=Precios!$AH$9,Precios!$AI$9,IF(G222=Precios!$AH$10,Precios!$AI$10,IF(G222=Precios!$AH$11,Precios!$AI$11,IF(G222=Precios!$AH$12,Precios!$AI$12,IF(G222=Precios!$AH$137,Precios!$AI$137,IF(G222=Precios!$AH$14,Precios!$AI$14,IF(G222=Precios!$AH$15,Precios!$AI$15,IF(G222=Precios!$AH$16,Precios!$AI$16,IF(G222=Precios!$AH$17,Precios!$AI$17,IF(G222=Precios!$AH$18,Precios!$AI$18,0)))))))))))))))</f>
        <v>0</v>
      </c>
      <c r="J222" s="287"/>
      <c r="K222" s="290">
        <f>+IF(J222=1,I222,IF(J222=2,I222*(1-Precios!$AN$3),0))</f>
        <v>0</v>
      </c>
      <c r="L222" s="290">
        <f t="shared" ref="L222:L266" si="37">H222*K222</f>
        <v>0</v>
      </c>
      <c r="M222" s="317">
        <f>+SUM(L222:L226)</f>
        <v>0</v>
      </c>
      <c r="N222" s="318">
        <f>+M222+Q222+S222+T222</f>
        <v>0</v>
      </c>
      <c r="O222" s="319">
        <f>+IF(J222=1,N222*$O$181,0)</f>
        <v>0</v>
      </c>
      <c r="P222" s="320">
        <f>+N222*$P$181</f>
        <v>0</v>
      </c>
      <c r="Q222" s="321"/>
      <c r="R222" s="322">
        <f>+N222-SUM(O222:Q222)</f>
        <v>0</v>
      </c>
      <c r="S222" s="321"/>
      <c r="T222" s="321"/>
      <c r="U222" s="321"/>
      <c r="V222" s="323" t="e">
        <f>+(+O222+P222)/M222</f>
        <v>#DIV/0!</v>
      </c>
      <c r="W222" s="324">
        <f>+R222-SUM(S222:U222)</f>
        <v>0</v>
      </c>
      <c r="X222" s="325">
        <f>IF(J222=2,W222,0)</f>
        <v>0</v>
      </c>
      <c r="Y222" s="326">
        <f>IF(J222=1,W222,0)</f>
        <v>0</v>
      </c>
      <c r="Z222" s="327">
        <f>IF(G222=Precios!$AH$4,Precios!$AK$4,IF(G222=Precios!$AH$5,Precios!$AK$5,IF(G222=Precios!$AH$6,Precios!$AK$6,IF(G222=Precios!$AH$7,Precios!$AK$7,IF(G222=Precios!$AH$8,Precios!$AK$8,IF(G222=Precios!$AH$9,Precios!$AK$9,IF(G222=Precios!$AH$10,Precios!$AK$10,IF(G222=Precios!$AH$11,Precios!$AK$11,IF(G222=Precios!$AH$12,Precios!$AK$12,IF(G222=Precios!$AH$137,Precios!$AK$137,IF(G222=Precios!$AH$14,Precios!$AK$14,IF(G222=Precios!$AH$15,Precios!$AK$15,IF(G222=Precios!$AH$16,Precios!$AK$16,IF(G222=Precios!$AH$17,Precios!$AK$17,IF(G222=Precios!$AH$18,Precios!$AK$18,0)))))))))))))))*H222</f>
        <v>0</v>
      </c>
      <c r="AA222" s="328">
        <f>+W222-SUM(Z222:Z226)</f>
        <v>0</v>
      </c>
      <c r="AB222" s="329" t="e">
        <f>+AA222/M222</f>
        <v>#DIV/0!</v>
      </c>
    </row>
    <row r="223" spans="1:28" x14ac:dyDescent="0.25">
      <c r="A223" s="291"/>
      <c r="B223" s="41"/>
      <c r="C223" s="42"/>
      <c r="D223" s="43"/>
      <c r="E223" s="43"/>
      <c r="F223" s="43"/>
      <c r="G223" s="49"/>
      <c r="H223" s="52"/>
      <c r="I223" s="217">
        <f>IF(G223=Precios!$AH$4,Precios!$AI$4,IF(G223=Precios!$AH$5,Precios!$AI$5,IF(G223=Precios!$AH$6,Precios!$AI$6,IF(G223=Precios!$AH$7,Precios!$AI$7,IF(G223=Precios!$AH$8,Precios!$AI$8,IF(G223=Precios!$AH$9,Precios!$AI$9,IF(G223=Precios!$AH$10,Precios!$AI$10,IF(G223=Precios!$AH$11,Precios!$AI$11,IF(G223=Precios!$AH$12,Precios!$AI$12,IF(G223=Precios!$AH$137,Precios!$AI$137,IF(G223=Precios!$AH$14,Precios!$AI$14,IF(G223=Precios!$AH$15,Precios!$AI$15,IF(G223=Precios!$AH$16,Precios!$AI$16,IF(G223=Precios!$AH$17,Precios!$AI$17,IF(G223=Precios!$AH$18,Precios!$AI$18,0)))))))))))))))</f>
        <v>0</v>
      </c>
      <c r="J223" s="52"/>
      <c r="K223" s="218">
        <f>+IF(J223=1,I223,IF(J223=2,I223*(1-Precios!$AN$3),0))</f>
        <v>0</v>
      </c>
      <c r="L223" s="218">
        <f t="shared" si="37"/>
        <v>0</v>
      </c>
      <c r="M223" s="50"/>
      <c r="N223" s="44"/>
      <c r="O223" s="44"/>
      <c r="P223" s="44"/>
      <c r="Q223" s="44"/>
      <c r="R223" s="44"/>
      <c r="S223" s="44"/>
      <c r="T223" s="44"/>
      <c r="U223" s="44"/>
      <c r="V223" s="93"/>
      <c r="W223" s="44"/>
      <c r="X223" s="44"/>
      <c r="Y223" s="44"/>
      <c r="Z223" s="39">
        <f>IF(G223=Precios!$AH$4,Precios!$AK$4,IF(G223=Precios!$AH$5,Precios!$AK$5,IF(G223=Precios!$AH$6,Precios!$AK$6,IF(G223=Precios!$AH$7,Precios!$AK$7,IF(G223=Precios!$AH$8,Precios!$AK$8,IF(G223=Precios!$AH$9,Precios!$AK$9,IF(G223=Precios!$AH$10,Precios!$AK$10,IF(G223=Precios!$AH$11,Precios!$AK$11,IF(G223=Precios!$AH$12,Precios!$AK$12,IF(G223=Precios!$AH$137,Precios!$AK$137,IF(G223=Precios!$AH$14,Precios!$AK$14,IF(G223=Precios!$AH$15,Precios!$AK$15,IF(G223=Precios!$AH$16,Precios!$AK$16,IF(G223=Precios!$AH$17,Precios!$AK$17,IF(G223=Precios!$AH$18,Precios!$AK$18,0)))))))))))))))*H223</f>
        <v>0</v>
      </c>
      <c r="AA223" s="47"/>
      <c r="AB223" s="330"/>
    </row>
    <row r="224" spans="1:28" x14ac:dyDescent="0.25">
      <c r="A224" s="291"/>
      <c r="B224" s="41"/>
      <c r="C224" s="42"/>
      <c r="D224" s="43"/>
      <c r="E224" s="43"/>
      <c r="F224" s="43"/>
      <c r="G224" s="49"/>
      <c r="H224" s="52"/>
      <c r="I224" s="217">
        <f>IF(G224=Precios!$AH$4,Precios!$AI$4,IF(G224=Precios!$AH$5,Precios!$AI$5,IF(G224=Precios!$AH$6,Precios!$AI$6,IF(G224=Precios!$AH$7,Precios!$AI$7,IF(G224=Precios!$AH$8,Precios!$AI$8,IF(G224=Precios!$AH$9,Precios!$AI$9,IF(G224=Precios!$AH$10,Precios!$AI$10,IF(G224=Precios!$AH$11,Precios!$AI$11,IF(G224=Precios!$AH$12,Precios!$AI$12,IF(G224=Precios!$AH$137,Precios!$AI$137,IF(G224=Precios!$AH$14,Precios!$AI$14,IF(G224=Precios!$AH$15,Precios!$AI$15,IF(G224=Precios!$AH$16,Precios!$AI$16,IF(G224=Precios!$AH$17,Precios!$AI$17,IF(G224=Precios!$AH$18,Precios!$AI$18,0)))))))))))))))</f>
        <v>0</v>
      </c>
      <c r="J224" s="52"/>
      <c r="K224" s="218">
        <f>+IF(J224=1,I224,IF(J224=2,I224*(1-Precios!$AN$3),0))</f>
        <v>0</v>
      </c>
      <c r="L224" s="218">
        <f t="shared" si="37"/>
        <v>0</v>
      </c>
      <c r="M224" s="50"/>
      <c r="N224" s="44"/>
      <c r="O224" s="44"/>
      <c r="P224" s="44"/>
      <c r="Q224" s="44"/>
      <c r="R224" s="44"/>
      <c r="S224" s="44"/>
      <c r="T224" s="44"/>
      <c r="U224" s="44"/>
      <c r="V224" s="93"/>
      <c r="W224" s="44"/>
      <c r="X224" s="44"/>
      <c r="Y224" s="44"/>
      <c r="Z224" s="39">
        <f>IF(G224=Precios!$AH$4,Precios!$AK$4,IF(G224=Precios!$AH$5,Precios!$AK$5,IF(G224=Precios!$AH$6,Precios!$AK$6,IF(G224=Precios!$AH$7,Precios!$AK$7,IF(G224=Precios!$AH$8,Precios!$AK$8,IF(G224=Precios!$AH$9,Precios!$AK$9,IF(G224=Precios!$AH$10,Precios!$AK$10,IF(G224=Precios!$AH$11,Precios!$AK$11,IF(G224=Precios!$AH$12,Precios!$AK$12,IF(G224=Precios!$AH$137,Precios!$AK$137,IF(G224=Precios!$AH$14,Precios!$AK$14,IF(G224=Precios!$AH$15,Precios!$AK$15,IF(G224=Precios!$AH$16,Precios!$AK$16,IF(G224=Precios!$AH$17,Precios!$AK$17,IF(G224=Precios!$AH$18,Precios!$AK$18,0)))))))))))))))*H224</f>
        <v>0</v>
      </c>
      <c r="AA224" s="47"/>
      <c r="AB224" s="330"/>
    </row>
    <row r="225" spans="1:28" x14ac:dyDescent="0.25">
      <c r="A225" s="291"/>
      <c r="B225" s="41"/>
      <c r="C225" s="42"/>
      <c r="D225" s="43"/>
      <c r="E225" s="43"/>
      <c r="F225" s="43"/>
      <c r="G225" s="49"/>
      <c r="H225" s="52"/>
      <c r="I225" s="217">
        <f>IF(G225=Precios!$AH$4,Precios!$AI$4,IF(G225=Precios!$AH$5,Precios!$AI$5,IF(G225=Precios!$AH$6,Precios!$AI$6,IF(G225=Precios!$AH$7,Precios!$AI$7,IF(G225=Precios!$AH$8,Precios!$AI$8,IF(G225=Precios!$AH$9,Precios!$AI$9,IF(G225=Precios!$AH$10,Precios!$AI$10,IF(G225=Precios!$AH$11,Precios!$AI$11,IF(G225=Precios!$AH$12,Precios!$AI$12,IF(G225=Precios!$AH$137,Precios!$AI$137,IF(G225=Precios!$AH$14,Precios!$AI$14,IF(G225=Precios!$AH$15,Precios!$AI$15,IF(G225=Precios!$AH$16,Precios!$AI$16,IF(G225=Precios!$AH$17,Precios!$AI$17,IF(G225=Precios!$AH$18,Precios!$AI$18,0)))))))))))))))</f>
        <v>0</v>
      </c>
      <c r="J225" s="52"/>
      <c r="K225" s="218">
        <f>+IF(J225=1,I225,IF(J225=2,I225*(1-Precios!$AN$3),0))</f>
        <v>0</v>
      </c>
      <c r="L225" s="218">
        <f t="shared" si="37"/>
        <v>0</v>
      </c>
      <c r="M225" s="50"/>
      <c r="N225" s="44"/>
      <c r="O225" s="44"/>
      <c r="P225" s="44"/>
      <c r="Q225" s="44"/>
      <c r="R225" s="44"/>
      <c r="S225" s="44"/>
      <c r="T225" s="44"/>
      <c r="U225" s="44"/>
      <c r="V225" s="93"/>
      <c r="W225" s="44"/>
      <c r="X225" s="44"/>
      <c r="Y225" s="44"/>
      <c r="Z225" s="39">
        <f>IF(G225=Precios!$AH$4,Precios!$AK$4,IF(G225=Precios!$AH$5,Precios!$AK$5,IF(G225=Precios!$AH$6,Precios!$AK$6,IF(G225=Precios!$AH$7,Precios!$AK$7,IF(G225=Precios!$AH$8,Precios!$AK$8,IF(G225=Precios!$AH$9,Precios!$AK$9,IF(G225=Precios!$AH$10,Precios!$AK$10,IF(G225=Precios!$AH$11,Precios!$AK$11,IF(G225=Precios!$AH$12,Precios!$AK$12,IF(G225=Precios!$AH$137,Precios!$AK$137,IF(G225=Precios!$AH$14,Precios!$AK$14,IF(G225=Precios!$AH$15,Precios!$AK$15,IF(G225=Precios!$AH$16,Precios!$AK$16,IF(G225=Precios!$AH$17,Precios!$AK$17,IF(G225=Precios!$AH$18,Precios!$AK$18,0)))))))))))))))*H225</f>
        <v>0</v>
      </c>
      <c r="AA225" s="47"/>
      <c r="AB225" s="330"/>
    </row>
    <row r="226" spans="1:28" ht="15.75" thickBot="1" x14ac:dyDescent="0.3">
      <c r="A226" s="293"/>
      <c r="B226" s="294"/>
      <c r="C226" s="304"/>
      <c r="D226" s="296"/>
      <c r="E226" s="296"/>
      <c r="F226" s="296"/>
      <c r="G226" s="297"/>
      <c r="H226" s="298"/>
      <c r="I226" s="217">
        <f>IF(G226=Precios!$AH$4,Precios!$AI$4,IF(G226=Precios!$AH$5,Precios!$AI$5,IF(G226=Precios!$AH$6,Precios!$AI$6,IF(G226=Precios!$AH$7,Precios!$AI$7,IF(G226=Precios!$AH$8,Precios!$AI$8,IF(G226=Precios!$AH$9,Precios!$AI$9,IF(G226=Precios!$AH$10,Precios!$AI$10,IF(G226=Precios!$AH$11,Precios!$AI$11,IF(G226=Precios!$AH$12,Precios!$AI$12,IF(G226=Precios!$AH$137,Precios!$AI$137,IF(G226=Precios!$AH$14,Precios!$AI$14,IF(G226=Precios!$AH$15,Precios!$AI$15,IF(G226=Precios!$AH$16,Precios!$AI$16,IF(G226=Precios!$AH$17,Precios!$AI$17,IF(G226=Precios!$AH$18,Precios!$AI$18,0)))))))))))))))</f>
        <v>0</v>
      </c>
      <c r="J226" s="298"/>
      <c r="K226" s="300">
        <f>+IF(J226=1,I226,IF(J226=2,I226*(1-Precios!$AN$3),0))</f>
        <v>0</v>
      </c>
      <c r="L226" s="300">
        <f t="shared" si="37"/>
        <v>0</v>
      </c>
      <c r="M226" s="331"/>
      <c r="N226" s="332"/>
      <c r="O226" s="332"/>
      <c r="P226" s="332"/>
      <c r="Q226" s="332"/>
      <c r="R226" s="332"/>
      <c r="S226" s="332"/>
      <c r="T226" s="332"/>
      <c r="U226" s="332"/>
      <c r="V226" s="333"/>
      <c r="W226" s="332"/>
      <c r="X226" s="332"/>
      <c r="Y226" s="332"/>
      <c r="Z226" s="340">
        <f>IF(G226=Precios!$AH$4,Precios!$AK$4,IF(G226=Precios!$AH$5,Precios!$AK$5,IF(G226=Precios!$AH$6,Precios!$AK$6,IF(G226=Precios!$AH$7,Precios!$AK$7,IF(G226=Precios!$AH$8,Precios!$AK$8,IF(G226=Precios!$AH$9,Precios!$AK$9,IF(G226=Precios!$AH$10,Precios!$AK$10,IF(G226=Precios!$AH$11,Precios!$AK$11,IF(G226=Precios!$AH$12,Precios!$AK$12,IF(G226=Precios!$AH$137,Precios!$AK$137,IF(G226=Precios!$AH$14,Precios!$AK$14,IF(G226=Precios!$AH$15,Precios!$AK$15,IF(G226=Precios!$AH$16,Precios!$AK$16,IF(G226=Precios!$AH$17,Precios!$AK$17,IF(G226=Precios!$AH$18,Precios!$AK$18,0)))))))))))))))*H226</f>
        <v>0</v>
      </c>
      <c r="AA226" s="334"/>
      <c r="AB226" s="335"/>
    </row>
    <row r="227" spans="1:28" x14ac:dyDescent="0.25">
      <c r="A227" s="282"/>
      <c r="B227" s="283"/>
      <c r="C227" s="284"/>
      <c r="D227" s="285"/>
      <c r="E227" s="285"/>
      <c r="F227" s="285"/>
      <c r="G227" s="287"/>
      <c r="H227" s="288"/>
      <c r="I227" s="289">
        <f>IF(G227=Precios!$AH$4,Precios!$AI$4,IF(G227=Precios!$AH$5,Precios!$AI$5,IF(G227=Precios!$AH$6,Precios!$AI$6,IF(G227=Precios!$AH$7,Precios!$AI$7,IF(G227=Precios!$AH$8,Precios!$AI$8,IF(G227=Precios!$AH$9,Precios!$AI$9,IF(G227=Precios!$AH$10,Precios!$AI$10,IF(G227=Precios!$AH$11,Precios!$AI$11,IF(G227=Precios!$AH$12,Precios!$AI$12,IF(G227=Precios!$AH$137,Precios!$AI$137,IF(G227=Precios!$AH$14,Precios!$AI$14,IF(G227=Precios!$AH$15,Precios!$AI$15,IF(G227=Precios!$AH$16,Precios!$AI$16,IF(G227=Precios!$AH$17,Precios!$AI$17,IF(G227=Precios!$AH$18,Precios!$AI$18,0)))))))))))))))</f>
        <v>0</v>
      </c>
      <c r="J227" s="287"/>
      <c r="K227" s="290">
        <f>+IF(J227=1,I227,IF(J227=2,I227*(1-Precios!$AN$3),0))</f>
        <v>0</v>
      </c>
      <c r="L227" s="290">
        <f t="shared" si="37"/>
        <v>0</v>
      </c>
      <c r="M227" s="317">
        <f>+SUM(L227:L231)</f>
        <v>0</v>
      </c>
      <c r="N227" s="318">
        <f>+M227+Q227+S227+T227</f>
        <v>0</v>
      </c>
      <c r="O227" s="319">
        <f>+IF(J227=1,N227*$O$181,0)</f>
        <v>0</v>
      </c>
      <c r="P227" s="320">
        <f>+N227*$P$181</f>
        <v>0</v>
      </c>
      <c r="Q227" s="321"/>
      <c r="R227" s="322">
        <f>+N227-SUM(O227:Q227)</f>
        <v>0</v>
      </c>
      <c r="S227" s="321"/>
      <c r="T227" s="321"/>
      <c r="U227" s="321"/>
      <c r="V227" s="323" t="e">
        <f>+(+O227+P227)/M227</f>
        <v>#DIV/0!</v>
      </c>
      <c r="W227" s="324">
        <f>+R227-SUM(S227:U227)</f>
        <v>0</v>
      </c>
      <c r="X227" s="325">
        <f>IF(J227=2,W227,0)</f>
        <v>0</v>
      </c>
      <c r="Y227" s="326">
        <f>IF(J227=1,W227,0)</f>
        <v>0</v>
      </c>
      <c r="Z227" s="327">
        <f>IF(G227=Precios!$AH$4,Precios!$AK$4,IF(G227=Precios!$AH$5,Precios!$AK$5,IF(G227=Precios!$AH$6,Precios!$AK$6,IF(G227=Precios!$AH$7,Precios!$AK$7,IF(G227=Precios!$AH$8,Precios!$AK$8,IF(G227=Precios!$AH$9,Precios!$AK$9,IF(G227=Precios!$AH$10,Precios!$AK$10,IF(G227=Precios!$AH$11,Precios!$AK$11,IF(G227=Precios!$AH$12,Precios!$AK$12,IF(G227=Precios!$AH$137,Precios!$AK$137,IF(G227=Precios!$AH$14,Precios!$AK$14,IF(G227=Precios!$AH$15,Precios!$AK$15,IF(G227=Precios!$AH$16,Precios!$AK$16,IF(G227=Precios!$AH$17,Precios!$AK$17,IF(G227=Precios!$AH$18,Precios!$AK$18,0)))))))))))))))*H227</f>
        <v>0</v>
      </c>
      <c r="AA227" s="328">
        <f>+W227-SUM(Z227:Z231)</f>
        <v>0</v>
      </c>
      <c r="AB227" s="329" t="e">
        <f>+AA227/M227</f>
        <v>#DIV/0!</v>
      </c>
    </row>
    <row r="228" spans="1:28" x14ac:dyDescent="0.25">
      <c r="A228" s="291"/>
      <c r="B228" s="41"/>
      <c r="C228" s="42"/>
      <c r="D228" s="43"/>
      <c r="E228" s="43"/>
      <c r="F228" s="43"/>
      <c r="G228" s="49"/>
      <c r="H228" s="52"/>
      <c r="I228" s="217">
        <f>IF(G228=Precios!$AH$4,Precios!$AI$4,IF(G228=Precios!$AH$5,Precios!$AI$5,IF(G228=Precios!$AH$6,Precios!$AI$6,IF(G228=Precios!$AH$7,Precios!$AI$7,IF(G228=Precios!$AH$8,Precios!$AI$8,IF(G228=Precios!$AH$9,Precios!$AI$9,IF(G228=Precios!$AH$10,Precios!$AI$10,IF(G228=Precios!$AH$11,Precios!$AI$11,IF(G228=Precios!$AH$12,Precios!$AI$12,IF(G228=Precios!$AH$137,Precios!$AI$137,IF(G228=Precios!$AH$14,Precios!$AI$14,IF(G228=Precios!$AH$15,Precios!$AI$15,IF(G228=Precios!$AH$16,Precios!$AI$16,IF(G228=Precios!$AH$17,Precios!$AI$17,IF(G228=Precios!$AH$18,Precios!$AI$18,0)))))))))))))))</f>
        <v>0</v>
      </c>
      <c r="J228" s="52"/>
      <c r="K228" s="218">
        <f>+IF(J228=1,I228,IF(J228=2,I228*(1-Precios!$AN$3),0))</f>
        <v>0</v>
      </c>
      <c r="L228" s="218">
        <f t="shared" si="37"/>
        <v>0</v>
      </c>
      <c r="M228" s="50"/>
      <c r="N228" s="44"/>
      <c r="O228" s="44"/>
      <c r="P228" s="44"/>
      <c r="Q228" s="44"/>
      <c r="R228" s="44"/>
      <c r="S228" s="44"/>
      <c r="T228" s="44"/>
      <c r="U228" s="44"/>
      <c r="V228" s="93"/>
      <c r="W228" s="44"/>
      <c r="X228" s="44"/>
      <c r="Y228" s="44"/>
      <c r="Z228" s="39">
        <f>IF(G228=Precios!$AH$4,Precios!$AK$4,IF(G228=Precios!$AH$5,Precios!$AK$5,IF(G228=Precios!$AH$6,Precios!$AK$6,IF(G228=Precios!$AH$7,Precios!$AK$7,IF(G228=Precios!$AH$8,Precios!$AK$8,IF(G228=Precios!$AH$9,Precios!$AK$9,IF(G228=Precios!$AH$10,Precios!$AK$10,IF(G228=Precios!$AH$11,Precios!$AK$11,IF(G228=Precios!$AH$12,Precios!$AK$12,IF(G228=Precios!$AH$137,Precios!$AK$137,IF(G228=Precios!$AH$14,Precios!$AK$14,IF(G228=Precios!$AH$15,Precios!$AK$15,IF(G228=Precios!$AH$16,Precios!$AK$16,IF(G228=Precios!$AH$17,Precios!$AK$17,IF(G228=Precios!$AH$18,Precios!$AK$18,0)))))))))))))))*H228</f>
        <v>0</v>
      </c>
      <c r="AA228" s="47"/>
      <c r="AB228" s="330"/>
    </row>
    <row r="229" spans="1:28" x14ac:dyDescent="0.25">
      <c r="A229" s="291"/>
      <c r="B229" s="41"/>
      <c r="C229" s="42"/>
      <c r="D229" s="43"/>
      <c r="E229" s="43"/>
      <c r="F229" s="43"/>
      <c r="G229" s="49"/>
      <c r="H229" s="52"/>
      <c r="I229" s="217">
        <f>IF(G229=Precios!$AH$4,Precios!$AI$4,IF(G229=Precios!$AH$5,Precios!$AI$5,IF(G229=Precios!$AH$6,Precios!$AI$6,IF(G229=Precios!$AH$7,Precios!$AI$7,IF(G229=Precios!$AH$8,Precios!$AI$8,IF(G229=Precios!$AH$9,Precios!$AI$9,IF(G229=Precios!$AH$10,Precios!$AI$10,IF(G229=Precios!$AH$11,Precios!$AI$11,IF(G229=Precios!$AH$12,Precios!$AI$12,IF(G229=Precios!$AH$137,Precios!$AI$137,IF(G229=Precios!$AH$14,Precios!$AI$14,IF(G229=Precios!$AH$15,Precios!$AI$15,IF(G229=Precios!$AH$16,Precios!$AI$16,IF(G229=Precios!$AH$17,Precios!$AI$17,IF(G229=Precios!$AH$18,Precios!$AI$18,0)))))))))))))))</f>
        <v>0</v>
      </c>
      <c r="J229" s="52"/>
      <c r="K229" s="218">
        <f>+IF(J229=1,I229,IF(J229=2,I229*(1-Precios!$AN$3),0))</f>
        <v>0</v>
      </c>
      <c r="L229" s="218">
        <f t="shared" si="37"/>
        <v>0</v>
      </c>
      <c r="M229" s="50"/>
      <c r="N229" s="44"/>
      <c r="O229" s="44"/>
      <c r="P229" s="44"/>
      <c r="Q229" s="44"/>
      <c r="R229" s="44"/>
      <c r="S229" s="44"/>
      <c r="T229" s="44"/>
      <c r="U229" s="44"/>
      <c r="V229" s="93"/>
      <c r="W229" s="44"/>
      <c r="X229" s="44"/>
      <c r="Y229" s="44"/>
      <c r="Z229" s="39">
        <f>IF(G229=Precios!$AH$4,Precios!$AK$4,IF(G229=Precios!$AH$5,Precios!$AK$5,IF(G229=Precios!$AH$6,Precios!$AK$6,IF(G229=Precios!$AH$7,Precios!$AK$7,IF(G229=Precios!$AH$8,Precios!$AK$8,IF(G229=Precios!$AH$9,Precios!$AK$9,IF(G229=Precios!$AH$10,Precios!$AK$10,IF(G229=Precios!$AH$11,Precios!$AK$11,IF(G229=Precios!$AH$12,Precios!$AK$12,IF(G229=Precios!$AH$137,Precios!$AK$137,IF(G229=Precios!$AH$14,Precios!$AK$14,IF(G229=Precios!$AH$15,Precios!$AK$15,IF(G229=Precios!$AH$16,Precios!$AK$16,IF(G229=Precios!$AH$17,Precios!$AK$17,IF(G229=Precios!$AH$18,Precios!$AK$18,0)))))))))))))))*H229</f>
        <v>0</v>
      </c>
      <c r="AA229" s="47"/>
      <c r="AB229" s="330"/>
    </row>
    <row r="230" spans="1:28" x14ac:dyDescent="0.25">
      <c r="A230" s="291"/>
      <c r="B230" s="41"/>
      <c r="C230" s="42"/>
      <c r="D230" s="43"/>
      <c r="E230" s="43"/>
      <c r="F230" s="43"/>
      <c r="G230" s="49"/>
      <c r="H230" s="52"/>
      <c r="I230" s="217">
        <f>IF(G230=Precios!$AH$4,Precios!$AI$4,IF(G230=Precios!$AH$5,Precios!$AI$5,IF(G230=Precios!$AH$6,Precios!$AI$6,IF(G230=Precios!$AH$7,Precios!$AI$7,IF(G230=Precios!$AH$8,Precios!$AI$8,IF(G230=Precios!$AH$9,Precios!$AI$9,IF(G230=Precios!$AH$10,Precios!$AI$10,IF(G230=Precios!$AH$11,Precios!$AI$11,IF(G230=Precios!$AH$12,Precios!$AI$12,IF(G230=Precios!$AH$137,Precios!$AI$137,IF(G230=Precios!$AH$14,Precios!$AI$14,IF(G230=Precios!$AH$15,Precios!$AI$15,IF(G230=Precios!$AH$16,Precios!$AI$16,IF(G230=Precios!$AH$17,Precios!$AI$17,IF(G230=Precios!$AH$18,Precios!$AI$18,0)))))))))))))))</f>
        <v>0</v>
      </c>
      <c r="J230" s="52"/>
      <c r="K230" s="218">
        <f>+IF(J230=1,I230,IF(J230=2,I230*(1-Precios!$AN$3),0))</f>
        <v>0</v>
      </c>
      <c r="L230" s="218">
        <f t="shared" si="37"/>
        <v>0</v>
      </c>
      <c r="M230" s="50"/>
      <c r="N230" s="44"/>
      <c r="O230" s="44"/>
      <c r="P230" s="44"/>
      <c r="Q230" s="44"/>
      <c r="R230" s="44"/>
      <c r="S230" s="44"/>
      <c r="T230" s="44"/>
      <c r="U230" s="44"/>
      <c r="V230" s="93"/>
      <c r="W230" s="44"/>
      <c r="X230" s="44"/>
      <c r="Y230" s="44"/>
      <c r="Z230" s="39">
        <f>IF(G230=Precios!$AH$4,Precios!$AK$4,IF(G230=Precios!$AH$5,Precios!$AK$5,IF(G230=Precios!$AH$6,Precios!$AK$6,IF(G230=Precios!$AH$7,Precios!$AK$7,IF(G230=Precios!$AH$8,Precios!$AK$8,IF(G230=Precios!$AH$9,Precios!$AK$9,IF(G230=Precios!$AH$10,Precios!$AK$10,IF(G230=Precios!$AH$11,Precios!$AK$11,IF(G230=Precios!$AH$12,Precios!$AK$12,IF(G230=Precios!$AH$137,Precios!$AK$137,IF(G230=Precios!$AH$14,Precios!$AK$14,IF(G230=Precios!$AH$15,Precios!$AK$15,IF(G230=Precios!$AH$16,Precios!$AK$16,IF(G230=Precios!$AH$17,Precios!$AK$17,IF(G230=Precios!$AH$18,Precios!$AK$18,0)))))))))))))))*H230</f>
        <v>0</v>
      </c>
      <c r="AA230" s="47"/>
      <c r="AB230" s="330"/>
    </row>
    <row r="231" spans="1:28" ht="15.75" thickBot="1" x14ac:dyDescent="0.3">
      <c r="A231" s="293"/>
      <c r="B231" s="294"/>
      <c r="C231" s="304"/>
      <c r="D231" s="296"/>
      <c r="E231" s="296"/>
      <c r="F231" s="296"/>
      <c r="G231" s="297"/>
      <c r="H231" s="298"/>
      <c r="I231" s="217">
        <f>IF(G231=Precios!$AH$4,Precios!$AI$4,IF(G231=Precios!$AH$5,Precios!$AI$5,IF(G231=Precios!$AH$6,Precios!$AI$6,IF(G231=Precios!$AH$7,Precios!$AI$7,IF(G231=Precios!$AH$8,Precios!$AI$8,IF(G231=Precios!$AH$9,Precios!$AI$9,IF(G231=Precios!$AH$10,Precios!$AI$10,IF(G231=Precios!$AH$11,Precios!$AI$11,IF(G231=Precios!$AH$12,Precios!$AI$12,IF(G231=Precios!$AH$137,Precios!$AI$137,IF(G231=Precios!$AH$14,Precios!$AI$14,IF(G231=Precios!$AH$15,Precios!$AI$15,IF(G231=Precios!$AH$16,Precios!$AI$16,IF(G231=Precios!$AH$17,Precios!$AI$17,IF(G231=Precios!$AH$18,Precios!$AI$18,0)))))))))))))))</f>
        <v>0</v>
      </c>
      <c r="J231" s="298"/>
      <c r="K231" s="300">
        <f>+IF(J231=1,I231,IF(J231=2,I231*(1-Precios!$AN$3),0))</f>
        <v>0</v>
      </c>
      <c r="L231" s="300">
        <f t="shared" si="37"/>
        <v>0</v>
      </c>
      <c r="M231" s="331"/>
      <c r="N231" s="332"/>
      <c r="O231" s="332"/>
      <c r="P231" s="332"/>
      <c r="Q231" s="332"/>
      <c r="R231" s="332"/>
      <c r="S231" s="332"/>
      <c r="T231" s="332"/>
      <c r="U231" s="332"/>
      <c r="V231" s="333"/>
      <c r="W231" s="332"/>
      <c r="X231" s="332"/>
      <c r="Y231" s="332"/>
      <c r="Z231" s="340">
        <f>IF(G231=Precios!$AH$4,Precios!$AK$4,IF(G231=Precios!$AH$5,Precios!$AK$5,IF(G231=Precios!$AH$6,Precios!$AK$6,IF(G231=Precios!$AH$7,Precios!$AK$7,IF(G231=Precios!$AH$8,Precios!$AK$8,IF(G231=Precios!$AH$9,Precios!$AK$9,IF(G231=Precios!$AH$10,Precios!$AK$10,IF(G231=Precios!$AH$11,Precios!$AK$11,IF(G231=Precios!$AH$12,Precios!$AK$12,IF(G231=Precios!$AH$137,Precios!$AK$137,IF(G231=Precios!$AH$14,Precios!$AK$14,IF(G231=Precios!$AH$15,Precios!$AK$15,IF(G231=Precios!$AH$16,Precios!$AK$16,IF(G231=Precios!$AH$17,Precios!$AK$17,IF(G231=Precios!$AH$18,Precios!$AK$18,0)))))))))))))))*H231</f>
        <v>0</v>
      </c>
      <c r="AA231" s="334"/>
      <c r="AB231" s="335"/>
    </row>
    <row r="232" spans="1:28" x14ac:dyDescent="0.25">
      <c r="A232" s="282"/>
      <c r="B232" s="283"/>
      <c r="C232" s="284"/>
      <c r="D232" s="285"/>
      <c r="E232" s="285"/>
      <c r="F232" s="285"/>
      <c r="G232" s="287"/>
      <c r="H232" s="288"/>
      <c r="I232" s="289">
        <f>IF(G232=Precios!$AH$4,Precios!$AI$4,IF(G232=Precios!$AH$5,Precios!$AI$5,IF(G232=Precios!$AH$6,Precios!$AI$6,IF(G232=Precios!$AH$7,Precios!$AI$7,IF(G232=Precios!$AH$8,Precios!$AI$8,IF(G232=Precios!$AH$9,Precios!$AI$9,IF(G232=Precios!$AH$10,Precios!$AI$10,IF(G232=Precios!$AH$11,Precios!$AI$11,IF(G232=Precios!$AH$12,Precios!$AI$12,IF(G232=Precios!$AH$137,Precios!$AI$137,IF(G232=Precios!$AH$14,Precios!$AI$14,IF(G232=Precios!$AH$15,Precios!$AI$15,IF(G232=Precios!$AH$16,Precios!$AI$16,IF(G232=Precios!$AH$17,Precios!$AI$17,IF(G232=Precios!$AH$18,Precios!$AI$18,0)))))))))))))))</f>
        <v>0</v>
      </c>
      <c r="J232" s="287"/>
      <c r="K232" s="290">
        <f>+IF(J232=1,I232,IF(J232=2,I232*(1-Precios!$AN$3),0))</f>
        <v>0</v>
      </c>
      <c r="L232" s="290">
        <f t="shared" si="37"/>
        <v>0</v>
      </c>
      <c r="M232" s="317">
        <f>+SUM(L232:L236)</f>
        <v>0</v>
      </c>
      <c r="N232" s="318">
        <f>+M232+Q232+S232+T232</f>
        <v>0</v>
      </c>
      <c r="O232" s="319">
        <f>+IF(J232=1,N232*$O$181,0)</f>
        <v>0</v>
      </c>
      <c r="P232" s="320">
        <f>+N232*$P$181</f>
        <v>0</v>
      </c>
      <c r="Q232" s="321"/>
      <c r="R232" s="322">
        <f>+N232-SUM(O232:Q232)</f>
        <v>0</v>
      </c>
      <c r="S232" s="321"/>
      <c r="T232" s="321"/>
      <c r="U232" s="321"/>
      <c r="V232" s="323" t="e">
        <f>+(+O232+P232)/M232</f>
        <v>#DIV/0!</v>
      </c>
      <c r="W232" s="324">
        <f>+R232-SUM(S232:U232)</f>
        <v>0</v>
      </c>
      <c r="X232" s="325">
        <f>IF(J232=2,W232,0)</f>
        <v>0</v>
      </c>
      <c r="Y232" s="326">
        <f>IF(J232=1,W232,0)</f>
        <v>0</v>
      </c>
      <c r="Z232" s="327">
        <f>IF(G232=Precios!$AH$4,Precios!$AK$4,IF(G232=Precios!$AH$5,Precios!$AK$5,IF(G232=Precios!$AH$6,Precios!$AK$6,IF(G232=Precios!$AH$7,Precios!$AK$7,IF(G232=Precios!$AH$8,Precios!$AK$8,IF(G232=Precios!$AH$9,Precios!$AK$9,IF(G232=Precios!$AH$10,Precios!$AK$10,IF(G232=Precios!$AH$11,Precios!$AK$11,IF(G232=Precios!$AH$12,Precios!$AK$12,IF(G232=Precios!$AH$137,Precios!$AK$137,IF(G232=Precios!$AH$14,Precios!$AK$14,IF(G232=Precios!$AH$15,Precios!$AK$15,IF(G232=Precios!$AH$16,Precios!$AK$16,IF(G232=Precios!$AH$17,Precios!$AK$17,IF(G232=Precios!$AH$18,Precios!$AK$18,0)))))))))))))))*H232</f>
        <v>0</v>
      </c>
      <c r="AA232" s="328">
        <f>+W232-SUM(Z232:Z236)</f>
        <v>0</v>
      </c>
      <c r="AB232" s="329" t="e">
        <f>+AA232/M232</f>
        <v>#DIV/0!</v>
      </c>
    </row>
    <row r="233" spans="1:28" x14ac:dyDescent="0.25">
      <c r="A233" s="291"/>
      <c r="B233" s="41"/>
      <c r="C233" s="42"/>
      <c r="D233" s="43"/>
      <c r="E233" s="43"/>
      <c r="F233" s="43"/>
      <c r="G233" s="49"/>
      <c r="H233" s="52"/>
      <c r="I233" s="217">
        <f>IF(G233=Precios!$AH$4,Precios!$AI$4,IF(G233=Precios!$AH$5,Precios!$AI$5,IF(G233=Precios!$AH$6,Precios!$AI$6,IF(G233=Precios!$AH$7,Precios!$AI$7,IF(G233=Precios!$AH$8,Precios!$AI$8,IF(G233=Precios!$AH$9,Precios!$AI$9,IF(G233=Precios!$AH$10,Precios!$AI$10,IF(G233=Precios!$AH$11,Precios!$AI$11,IF(G233=Precios!$AH$12,Precios!$AI$12,IF(G233=Precios!$AH$137,Precios!$AI$137,IF(G233=Precios!$AH$14,Precios!$AI$14,IF(G233=Precios!$AH$15,Precios!$AI$15,IF(G233=Precios!$AH$16,Precios!$AI$16,IF(G233=Precios!$AH$17,Precios!$AI$17,IF(G233=Precios!$AH$18,Precios!$AI$18,0)))))))))))))))</f>
        <v>0</v>
      </c>
      <c r="J233" s="52"/>
      <c r="K233" s="218">
        <f>+IF(J233=1,I233,IF(J233=2,I233*(1-Precios!$AN$3),0))</f>
        <v>0</v>
      </c>
      <c r="L233" s="218">
        <f t="shared" si="37"/>
        <v>0</v>
      </c>
      <c r="M233" s="50"/>
      <c r="N233" s="44"/>
      <c r="O233" s="44"/>
      <c r="P233" s="44"/>
      <c r="Q233" s="44"/>
      <c r="R233" s="44"/>
      <c r="S233" s="44"/>
      <c r="T233" s="44"/>
      <c r="U233" s="44"/>
      <c r="V233" s="93"/>
      <c r="W233" s="44"/>
      <c r="X233" s="44"/>
      <c r="Y233" s="44"/>
      <c r="Z233" s="39">
        <f>IF(G233=Precios!$AH$4,Precios!$AK$4,IF(G233=Precios!$AH$5,Precios!$AK$5,IF(G233=Precios!$AH$6,Precios!$AK$6,IF(G233=Precios!$AH$7,Precios!$AK$7,IF(G233=Precios!$AH$8,Precios!$AK$8,IF(G233=Precios!$AH$9,Precios!$AK$9,IF(G233=Precios!$AH$10,Precios!$AK$10,IF(G233=Precios!$AH$11,Precios!$AK$11,IF(G233=Precios!$AH$12,Precios!$AK$12,IF(G233=Precios!$AH$137,Precios!$AK$137,IF(G233=Precios!$AH$14,Precios!$AK$14,IF(G233=Precios!$AH$15,Precios!$AK$15,IF(G233=Precios!$AH$16,Precios!$AK$16,IF(G233=Precios!$AH$17,Precios!$AK$17,IF(G233=Precios!$AH$18,Precios!$AK$18,0)))))))))))))))*H233</f>
        <v>0</v>
      </c>
      <c r="AA233" s="47"/>
      <c r="AB233" s="330"/>
    </row>
    <row r="234" spans="1:28" x14ac:dyDescent="0.25">
      <c r="A234" s="291"/>
      <c r="B234" s="41"/>
      <c r="C234" s="42"/>
      <c r="D234" s="43"/>
      <c r="E234" s="43"/>
      <c r="F234" s="43"/>
      <c r="G234" s="49"/>
      <c r="H234" s="52"/>
      <c r="I234" s="217">
        <f>IF(G234=Precios!$AH$4,Precios!$AI$4,IF(G234=Precios!$AH$5,Precios!$AI$5,IF(G234=Precios!$AH$6,Precios!$AI$6,IF(G234=Precios!$AH$7,Precios!$AI$7,IF(G234=Precios!$AH$8,Precios!$AI$8,IF(G234=Precios!$AH$9,Precios!$AI$9,IF(G234=Precios!$AH$10,Precios!$AI$10,IF(G234=Precios!$AH$11,Precios!$AI$11,IF(G234=Precios!$AH$12,Precios!$AI$12,IF(G234=Precios!$AH$137,Precios!$AI$137,IF(G234=Precios!$AH$14,Precios!$AI$14,IF(G234=Precios!$AH$15,Precios!$AI$15,IF(G234=Precios!$AH$16,Precios!$AI$16,IF(G234=Precios!$AH$17,Precios!$AI$17,IF(G234=Precios!$AH$18,Precios!$AI$18,0)))))))))))))))</f>
        <v>0</v>
      </c>
      <c r="J234" s="52"/>
      <c r="K234" s="218">
        <f>+IF(J234=1,I234,IF(J234=2,I234*(1-Precios!$AN$3),0))</f>
        <v>0</v>
      </c>
      <c r="L234" s="218">
        <f t="shared" si="37"/>
        <v>0</v>
      </c>
      <c r="M234" s="50"/>
      <c r="N234" s="44"/>
      <c r="O234" s="44"/>
      <c r="P234" s="44"/>
      <c r="Q234" s="44"/>
      <c r="R234" s="44"/>
      <c r="S234" s="44"/>
      <c r="T234" s="44"/>
      <c r="U234" s="44"/>
      <c r="V234" s="93"/>
      <c r="W234" s="44"/>
      <c r="X234" s="44"/>
      <c r="Y234" s="44"/>
      <c r="Z234" s="39">
        <f>IF(G234=Precios!$AH$4,Precios!$AK$4,IF(G234=Precios!$AH$5,Precios!$AK$5,IF(G234=Precios!$AH$6,Precios!$AK$6,IF(G234=Precios!$AH$7,Precios!$AK$7,IF(G234=Precios!$AH$8,Precios!$AK$8,IF(G234=Precios!$AH$9,Precios!$AK$9,IF(G234=Precios!$AH$10,Precios!$AK$10,IF(G234=Precios!$AH$11,Precios!$AK$11,IF(G234=Precios!$AH$12,Precios!$AK$12,IF(G234=Precios!$AH$137,Precios!$AK$137,IF(G234=Precios!$AH$14,Precios!$AK$14,IF(G234=Precios!$AH$15,Precios!$AK$15,IF(G234=Precios!$AH$16,Precios!$AK$16,IF(G234=Precios!$AH$17,Precios!$AK$17,IF(G234=Precios!$AH$18,Precios!$AK$18,0)))))))))))))))*H234</f>
        <v>0</v>
      </c>
      <c r="AA234" s="47"/>
      <c r="AB234" s="330"/>
    </row>
    <row r="235" spans="1:28" x14ac:dyDescent="0.25">
      <c r="A235" s="291"/>
      <c r="B235" s="41"/>
      <c r="C235" s="42"/>
      <c r="D235" s="43"/>
      <c r="E235" s="43"/>
      <c r="F235" s="43"/>
      <c r="G235" s="49"/>
      <c r="H235" s="52"/>
      <c r="I235" s="217">
        <f>IF(G235=Precios!$AH$4,Precios!$AI$4,IF(G235=Precios!$AH$5,Precios!$AI$5,IF(G235=Precios!$AH$6,Precios!$AI$6,IF(G235=Precios!$AH$7,Precios!$AI$7,IF(G235=Precios!$AH$8,Precios!$AI$8,IF(G235=Precios!$AH$9,Precios!$AI$9,IF(G235=Precios!$AH$10,Precios!$AI$10,IF(G235=Precios!$AH$11,Precios!$AI$11,IF(G235=Precios!$AH$12,Precios!$AI$12,IF(G235=Precios!$AH$137,Precios!$AI$137,IF(G235=Precios!$AH$14,Precios!$AI$14,IF(G235=Precios!$AH$15,Precios!$AI$15,IF(G235=Precios!$AH$16,Precios!$AI$16,IF(G235=Precios!$AH$17,Precios!$AI$17,IF(G235=Precios!$AH$18,Precios!$AI$18,0)))))))))))))))</f>
        <v>0</v>
      </c>
      <c r="J235" s="52"/>
      <c r="K235" s="218">
        <f>+IF(J235=1,I235,IF(J235=2,I235*(1-Precios!$AN$3),0))</f>
        <v>0</v>
      </c>
      <c r="L235" s="218">
        <f t="shared" si="37"/>
        <v>0</v>
      </c>
      <c r="M235" s="50"/>
      <c r="N235" s="44"/>
      <c r="O235" s="44"/>
      <c r="P235" s="44"/>
      <c r="Q235" s="44"/>
      <c r="R235" s="44"/>
      <c r="S235" s="44"/>
      <c r="T235" s="44"/>
      <c r="U235" s="44"/>
      <c r="V235" s="93"/>
      <c r="W235" s="44"/>
      <c r="X235" s="44"/>
      <c r="Y235" s="44"/>
      <c r="Z235" s="39">
        <f>IF(G235=Precios!$AH$4,Precios!$AK$4,IF(G235=Precios!$AH$5,Precios!$AK$5,IF(G235=Precios!$AH$6,Precios!$AK$6,IF(G235=Precios!$AH$7,Precios!$AK$7,IF(G235=Precios!$AH$8,Precios!$AK$8,IF(G235=Precios!$AH$9,Precios!$AK$9,IF(G235=Precios!$AH$10,Precios!$AK$10,IF(G235=Precios!$AH$11,Precios!$AK$11,IF(G235=Precios!$AH$12,Precios!$AK$12,IF(G235=Precios!$AH$137,Precios!$AK$137,IF(G235=Precios!$AH$14,Precios!$AK$14,IF(G235=Precios!$AH$15,Precios!$AK$15,IF(G235=Precios!$AH$16,Precios!$AK$16,IF(G235=Precios!$AH$17,Precios!$AK$17,IF(G235=Precios!$AH$18,Precios!$AK$18,0)))))))))))))))*H235</f>
        <v>0</v>
      </c>
      <c r="AA235" s="47"/>
      <c r="AB235" s="330"/>
    </row>
    <row r="236" spans="1:28" ht="15.75" thickBot="1" x14ac:dyDescent="0.3">
      <c r="A236" s="293"/>
      <c r="B236" s="294"/>
      <c r="C236" s="304"/>
      <c r="D236" s="296"/>
      <c r="E236" s="296"/>
      <c r="F236" s="296"/>
      <c r="G236" s="297"/>
      <c r="H236" s="298"/>
      <c r="I236" s="217">
        <f>IF(G236=Precios!$AH$4,Precios!$AI$4,IF(G236=Precios!$AH$5,Precios!$AI$5,IF(G236=Precios!$AH$6,Precios!$AI$6,IF(G236=Precios!$AH$7,Precios!$AI$7,IF(G236=Precios!$AH$8,Precios!$AI$8,IF(G236=Precios!$AH$9,Precios!$AI$9,IF(G236=Precios!$AH$10,Precios!$AI$10,IF(G236=Precios!$AH$11,Precios!$AI$11,IF(G236=Precios!$AH$12,Precios!$AI$12,IF(G236=Precios!$AH$137,Precios!$AI$137,IF(G236=Precios!$AH$14,Precios!$AI$14,IF(G236=Precios!$AH$15,Precios!$AI$15,IF(G236=Precios!$AH$16,Precios!$AI$16,IF(G236=Precios!$AH$17,Precios!$AI$17,IF(G236=Precios!$AH$18,Precios!$AI$18,0)))))))))))))))</f>
        <v>0</v>
      </c>
      <c r="J236" s="298"/>
      <c r="K236" s="300">
        <f>+IF(J236=1,I236,IF(J236=2,I236*(1-Precios!$AN$3),0))</f>
        <v>0</v>
      </c>
      <c r="L236" s="300">
        <f t="shared" si="37"/>
        <v>0</v>
      </c>
      <c r="M236" s="331"/>
      <c r="N236" s="332"/>
      <c r="O236" s="332"/>
      <c r="P236" s="332"/>
      <c r="Q236" s="332"/>
      <c r="R236" s="332"/>
      <c r="S236" s="332"/>
      <c r="T236" s="332"/>
      <c r="U236" s="332"/>
      <c r="V236" s="333"/>
      <c r="W236" s="332"/>
      <c r="X236" s="332"/>
      <c r="Y236" s="332"/>
      <c r="Z236" s="340">
        <f>IF(G236=Precios!$AH$4,Precios!$AK$4,IF(G236=Precios!$AH$5,Precios!$AK$5,IF(G236=Precios!$AH$6,Precios!$AK$6,IF(G236=Precios!$AH$7,Precios!$AK$7,IF(G236=Precios!$AH$8,Precios!$AK$8,IF(G236=Precios!$AH$9,Precios!$AK$9,IF(G236=Precios!$AH$10,Precios!$AK$10,IF(G236=Precios!$AH$11,Precios!$AK$11,IF(G236=Precios!$AH$12,Precios!$AK$12,IF(G236=Precios!$AH$137,Precios!$AK$137,IF(G236=Precios!$AH$14,Precios!$AK$14,IF(G236=Precios!$AH$15,Precios!$AK$15,IF(G236=Precios!$AH$16,Precios!$AK$16,IF(G236=Precios!$AH$17,Precios!$AK$17,IF(G236=Precios!$AH$18,Precios!$AK$18,0)))))))))))))))*H236</f>
        <v>0</v>
      </c>
      <c r="AA236" s="334"/>
      <c r="AB236" s="335"/>
    </row>
    <row r="237" spans="1:28" x14ac:dyDescent="0.25">
      <c r="A237" s="282"/>
      <c r="B237" s="283"/>
      <c r="C237" s="284"/>
      <c r="D237" s="285"/>
      <c r="E237" s="285"/>
      <c r="F237" s="285"/>
      <c r="G237" s="287"/>
      <c r="H237" s="288"/>
      <c r="I237" s="289">
        <f>IF(G237=Precios!$AH$4,Precios!$AI$4,IF(G237=Precios!$AH$5,Precios!$AI$5,IF(G237=Precios!$AH$6,Precios!$AI$6,IF(G237=Precios!$AH$7,Precios!$AI$7,IF(G237=Precios!$AH$8,Precios!$AI$8,IF(G237=Precios!$AH$9,Precios!$AI$9,IF(G237=Precios!$AH$10,Precios!$AI$10,IF(G237=Precios!$AH$11,Precios!$AI$11,IF(G237=Precios!$AH$12,Precios!$AI$12,IF(G237=Precios!$AH$137,Precios!$AI$137,IF(G237=Precios!$AH$14,Precios!$AI$14,IF(G237=Precios!$AH$15,Precios!$AI$15,IF(G237=Precios!$AH$16,Precios!$AI$16,IF(G237=Precios!$AH$17,Precios!$AI$17,IF(G237=Precios!$AH$18,Precios!$AI$18,0)))))))))))))))</f>
        <v>0</v>
      </c>
      <c r="J237" s="287"/>
      <c r="K237" s="290">
        <f>+IF(J237=1,I237,IF(J237=2,I237*(1-Precios!$AN$3),0))</f>
        <v>0</v>
      </c>
      <c r="L237" s="290">
        <f t="shared" si="37"/>
        <v>0</v>
      </c>
      <c r="M237" s="317">
        <f>+SUM(L237:L241)</f>
        <v>0</v>
      </c>
      <c r="N237" s="318">
        <f>+M237+Q237+S237+T237</f>
        <v>0</v>
      </c>
      <c r="O237" s="319">
        <f>+IF(J237=1,N237*$O$181,0)</f>
        <v>0</v>
      </c>
      <c r="P237" s="320">
        <f>+N237*$P$181</f>
        <v>0</v>
      </c>
      <c r="Q237" s="321"/>
      <c r="R237" s="322">
        <f>+N237-SUM(O237:Q237)</f>
        <v>0</v>
      </c>
      <c r="S237" s="321"/>
      <c r="T237" s="321"/>
      <c r="U237" s="321"/>
      <c r="V237" s="323" t="e">
        <f>+(+O237+P237)/M237</f>
        <v>#DIV/0!</v>
      </c>
      <c r="W237" s="324">
        <f>+R237-SUM(S237:U237)</f>
        <v>0</v>
      </c>
      <c r="X237" s="325">
        <f>IF(J237=2,W237,0)</f>
        <v>0</v>
      </c>
      <c r="Y237" s="326">
        <f>IF(J237=1,W237,0)</f>
        <v>0</v>
      </c>
      <c r="Z237" s="327">
        <f>IF(G237=Precios!$AH$4,Precios!$AK$4,IF(G237=Precios!$AH$5,Precios!$AK$5,IF(G237=Precios!$AH$6,Precios!$AK$6,IF(G237=Precios!$AH$7,Precios!$AK$7,IF(G237=Precios!$AH$8,Precios!$AK$8,IF(G237=Precios!$AH$9,Precios!$AK$9,IF(G237=Precios!$AH$10,Precios!$AK$10,IF(G237=Precios!$AH$11,Precios!$AK$11,IF(G237=Precios!$AH$12,Precios!$AK$12,IF(G237=Precios!$AH$137,Precios!$AK$137,IF(G237=Precios!$AH$14,Precios!$AK$14,IF(G237=Precios!$AH$15,Precios!$AK$15,IF(G237=Precios!$AH$16,Precios!$AK$16,IF(G237=Precios!$AH$17,Precios!$AK$17,IF(G237=Precios!$AH$18,Precios!$AK$18,0)))))))))))))))*H237</f>
        <v>0</v>
      </c>
      <c r="AA237" s="328">
        <f>+W237-SUM(Z237:Z241)</f>
        <v>0</v>
      </c>
      <c r="AB237" s="329" t="e">
        <f>+AA237/M237</f>
        <v>#DIV/0!</v>
      </c>
    </row>
    <row r="238" spans="1:28" x14ac:dyDescent="0.25">
      <c r="A238" s="291"/>
      <c r="B238" s="41"/>
      <c r="C238" s="42"/>
      <c r="D238" s="43"/>
      <c r="E238" s="43"/>
      <c r="F238" s="43"/>
      <c r="G238" s="49"/>
      <c r="H238" s="52"/>
      <c r="I238" s="217">
        <f>IF(G238=Precios!$AH$4,Precios!$AI$4,IF(G238=Precios!$AH$5,Precios!$AI$5,IF(G238=Precios!$AH$6,Precios!$AI$6,IF(G238=Precios!$AH$7,Precios!$AI$7,IF(G238=Precios!$AH$8,Precios!$AI$8,IF(G238=Precios!$AH$9,Precios!$AI$9,IF(G238=Precios!$AH$10,Precios!$AI$10,IF(G238=Precios!$AH$11,Precios!$AI$11,IF(G238=Precios!$AH$12,Precios!$AI$12,IF(G238=Precios!$AH$137,Precios!$AI$137,IF(G238=Precios!$AH$14,Precios!$AI$14,IF(G238=Precios!$AH$15,Precios!$AI$15,IF(G238=Precios!$AH$16,Precios!$AI$16,IF(G238=Precios!$AH$17,Precios!$AI$17,IF(G238=Precios!$AH$18,Precios!$AI$18,0)))))))))))))))</f>
        <v>0</v>
      </c>
      <c r="J238" s="52"/>
      <c r="K238" s="218">
        <f>+IF(J238=1,I238,IF(J238=2,I238*(1-Precios!$AN$3),0))</f>
        <v>0</v>
      </c>
      <c r="L238" s="218">
        <f t="shared" si="37"/>
        <v>0</v>
      </c>
      <c r="M238" s="50"/>
      <c r="N238" s="44"/>
      <c r="O238" s="44"/>
      <c r="P238" s="44"/>
      <c r="Q238" s="44"/>
      <c r="R238" s="44"/>
      <c r="S238" s="44"/>
      <c r="T238" s="44"/>
      <c r="U238" s="44"/>
      <c r="V238" s="93"/>
      <c r="W238" s="44"/>
      <c r="X238" s="44"/>
      <c r="Y238" s="44"/>
      <c r="Z238" s="39">
        <f>IF(G238=Precios!$AH$4,Precios!$AK$4,IF(G238=Precios!$AH$5,Precios!$AK$5,IF(G238=Precios!$AH$6,Precios!$AK$6,IF(G238=Precios!$AH$7,Precios!$AK$7,IF(G238=Precios!$AH$8,Precios!$AK$8,IF(G238=Precios!$AH$9,Precios!$AK$9,IF(G238=Precios!$AH$10,Precios!$AK$10,IF(G238=Precios!$AH$11,Precios!$AK$11,IF(G238=Precios!$AH$12,Precios!$AK$12,IF(G238=Precios!$AH$137,Precios!$AK$137,IF(G238=Precios!$AH$14,Precios!$AK$14,IF(G238=Precios!$AH$15,Precios!$AK$15,IF(G238=Precios!$AH$16,Precios!$AK$16,IF(G238=Precios!$AH$17,Precios!$AK$17,IF(G238=Precios!$AH$18,Precios!$AK$18,0)))))))))))))))*H238</f>
        <v>0</v>
      </c>
      <c r="AA238" s="47"/>
      <c r="AB238" s="330"/>
    </row>
    <row r="239" spans="1:28" x14ac:dyDescent="0.25">
      <c r="A239" s="291"/>
      <c r="B239" s="41"/>
      <c r="C239" s="42"/>
      <c r="D239" s="43"/>
      <c r="E239" s="43"/>
      <c r="F239" s="43"/>
      <c r="G239" s="49"/>
      <c r="H239" s="52"/>
      <c r="I239" s="217">
        <f>IF(G239=Precios!$AH$4,Precios!$AI$4,IF(G239=Precios!$AH$5,Precios!$AI$5,IF(G239=Precios!$AH$6,Precios!$AI$6,IF(G239=Precios!$AH$7,Precios!$AI$7,IF(G239=Precios!$AH$8,Precios!$AI$8,IF(G239=Precios!$AH$9,Precios!$AI$9,IF(G239=Precios!$AH$10,Precios!$AI$10,IF(G239=Precios!$AH$11,Precios!$AI$11,IF(G239=Precios!$AH$12,Precios!$AI$12,IF(G239=Precios!$AH$137,Precios!$AI$137,IF(G239=Precios!$AH$14,Precios!$AI$14,IF(G239=Precios!$AH$15,Precios!$AI$15,IF(G239=Precios!$AH$16,Precios!$AI$16,IF(G239=Precios!$AH$17,Precios!$AI$17,IF(G239=Precios!$AH$18,Precios!$AI$18,0)))))))))))))))</f>
        <v>0</v>
      </c>
      <c r="J239" s="52"/>
      <c r="K239" s="218">
        <f>+IF(J239=1,I239,IF(J239=2,I239*(1-Precios!$AN$3),0))</f>
        <v>0</v>
      </c>
      <c r="L239" s="218">
        <f t="shared" si="37"/>
        <v>0</v>
      </c>
      <c r="M239" s="50"/>
      <c r="N239" s="44"/>
      <c r="O239" s="44"/>
      <c r="P239" s="44"/>
      <c r="Q239" s="44"/>
      <c r="R239" s="44"/>
      <c r="S239" s="44"/>
      <c r="T239" s="44"/>
      <c r="U239" s="44"/>
      <c r="V239" s="93"/>
      <c r="W239" s="44"/>
      <c r="X239" s="44"/>
      <c r="Y239" s="44"/>
      <c r="Z239" s="39">
        <f>IF(G239=Precios!$AH$4,Precios!$AK$4,IF(G239=Precios!$AH$5,Precios!$AK$5,IF(G239=Precios!$AH$6,Precios!$AK$6,IF(G239=Precios!$AH$7,Precios!$AK$7,IF(G239=Precios!$AH$8,Precios!$AK$8,IF(G239=Precios!$AH$9,Precios!$AK$9,IF(G239=Precios!$AH$10,Precios!$AK$10,IF(G239=Precios!$AH$11,Precios!$AK$11,IF(G239=Precios!$AH$12,Precios!$AK$12,IF(G239=Precios!$AH$137,Precios!$AK$137,IF(G239=Precios!$AH$14,Precios!$AK$14,IF(G239=Precios!$AH$15,Precios!$AK$15,IF(G239=Precios!$AH$16,Precios!$AK$16,IF(G239=Precios!$AH$17,Precios!$AK$17,IF(G239=Precios!$AH$18,Precios!$AK$18,0)))))))))))))))*H239</f>
        <v>0</v>
      </c>
      <c r="AA239" s="47"/>
      <c r="AB239" s="330"/>
    </row>
    <row r="240" spans="1:28" x14ac:dyDescent="0.25">
      <c r="A240" s="291"/>
      <c r="B240" s="41"/>
      <c r="C240" s="42"/>
      <c r="D240" s="43"/>
      <c r="E240" s="43"/>
      <c r="F240" s="43"/>
      <c r="G240" s="49"/>
      <c r="H240" s="52"/>
      <c r="I240" s="217">
        <f>IF(G240=Precios!$AH$4,Precios!$AI$4,IF(G240=Precios!$AH$5,Precios!$AI$5,IF(G240=Precios!$AH$6,Precios!$AI$6,IF(G240=Precios!$AH$7,Precios!$AI$7,IF(G240=Precios!$AH$8,Precios!$AI$8,IF(G240=Precios!$AH$9,Precios!$AI$9,IF(G240=Precios!$AH$10,Precios!$AI$10,IF(G240=Precios!$AH$11,Precios!$AI$11,IF(G240=Precios!$AH$12,Precios!$AI$12,IF(G240=Precios!$AH$137,Precios!$AI$137,IF(G240=Precios!$AH$14,Precios!$AI$14,IF(G240=Precios!$AH$15,Precios!$AI$15,IF(G240=Precios!$AH$16,Precios!$AI$16,IF(G240=Precios!$AH$17,Precios!$AI$17,IF(G240=Precios!$AH$18,Precios!$AI$18,0)))))))))))))))</f>
        <v>0</v>
      </c>
      <c r="J240" s="52"/>
      <c r="K240" s="218">
        <f>+IF(J240=1,I240,IF(J240=2,I240*(1-Precios!$AN$3),0))</f>
        <v>0</v>
      </c>
      <c r="L240" s="218">
        <f t="shared" si="37"/>
        <v>0</v>
      </c>
      <c r="M240" s="50"/>
      <c r="N240" s="44"/>
      <c r="O240" s="44"/>
      <c r="P240" s="44"/>
      <c r="Q240" s="44"/>
      <c r="R240" s="44"/>
      <c r="S240" s="44"/>
      <c r="T240" s="44"/>
      <c r="U240" s="44"/>
      <c r="V240" s="93"/>
      <c r="W240" s="44"/>
      <c r="X240" s="44"/>
      <c r="Y240" s="44"/>
      <c r="Z240" s="39">
        <f>IF(G240=Precios!$AH$4,Precios!$AK$4,IF(G240=Precios!$AH$5,Precios!$AK$5,IF(G240=Precios!$AH$6,Precios!$AK$6,IF(G240=Precios!$AH$7,Precios!$AK$7,IF(G240=Precios!$AH$8,Precios!$AK$8,IF(G240=Precios!$AH$9,Precios!$AK$9,IF(G240=Precios!$AH$10,Precios!$AK$10,IF(G240=Precios!$AH$11,Precios!$AK$11,IF(G240=Precios!$AH$12,Precios!$AK$12,IF(G240=Precios!$AH$137,Precios!$AK$137,IF(G240=Precios!$AH$14,Precios!$AK$14,IF(G240=Precios!$AH$15,Precios!$AK$15,IF(G240=Precios!$AH$16,Precios!$AK$16,IF(G240=Precios!$AH$17,Precios!$AK$17,IF(G240=Precios!$AH$18,Precios!$AK$18,0)))))))))))))))*H240</f>
        <v>0</v>
      </c>
      <c r="AA240" s="47"/>
      <c r="AB240" s="330"/>
    </row>
    <row r="241" spans="1:28" ht="15.75" thickBot="1" x14ac:dyDescent="0.3">
      <c r="A241" s="293"/>
      <c r="B241" s="294"/>
      <c r="C241" s="304"/>
      <c r="D241" s="296"/>
      <c r="E241" s="296"/>
      <c r="F241" s="296"/>
      <c r="G241" s="297"/>
      <c r="H241" s="298"/>
      <c r="I241" s="217">
        <f>IF(G241=Precios!$AH$4,Precios!$AI$4,IF(G241=Precios!$AH$5,Precios!$AI$5,IF(G241=Precios!$AH$6,Precios!$AI$6,IF(G241=Precios!$AH$7,Precios!$AI$7,IF(G241=Precios!$AH$8,Precios!$AI$8,IF(G241=Precios!$AH$9,Precios!$AI$9,IF(G241=Precios!$AH$10,Precios!$AI$10,IF(G241=Precios!$AH$11,Precios!$AI$11,IF(G241=Precios!$AH$12,Precios!$AI$12,IF(G241=Precios!$AH$137,Precios!$AI$137,IF(G241=Precios!$AH$14,Precios!$AI$14,IF(G241=Precios!$AH$15,Precios!$AI$15,IF(G241=Precios!$AH$16,Precios!$AI$16,IF(G241=Precios!$AH$17,Precios!$AI$17,IF(G241=Precios!$AH$18,Precios!$AI$18,0)))))))))))))))</f>
        <v>0</v>
      </c>
      <c r="J241" s="298"/>
      <c r="K241" s="300">
        <f>+IF(J241=1,I241,IF(J241=2,I241*(1-Precios!$AN$3),0))</f>
        <v>0</v>
      </c>
      <c r="L241" s="300">
        <f t="shared" si="37"/>
        <v>0</v>
      </c>
      <c r="M241" s="331"/>
      <c r="N241" s="332"/>
      <c r="O241" s="332"/>
      <c r="P241" s="332"/>
      <c r="Q241" s="332"/>
      <c r="R241" s="332"/>
      <c r="S241" s="332"/>
      <c r="T241" s="332"/>
      <c r="U241" s="332"/>
      <c r="V241" s="333"/>
      <c r="W241" s="332"/>
      <c r="X241" s="332"/>
      <c r="Y241" s="332"/>
      <c r="Z241" s="340">
        <f>IF(G241=Precios!$AH$4,Precios!$AK$4,IF(G241=Precios!$AH$5,Precios!$AK$5,IF(G241=Precios!$AH$6,Precios!$AK$6,IF(G241=Precios!$AH$7,Precios!$AK$7,IF(G241=Precios!$AH$8,Precios!$AK$8,IF(G241=Precios!$AH$9,Precios!$AK$9,IF(G241=Precios!$AH$10,Precios!$AK$10,IF(G241=Precios!$AH$11,Precios!$AK$11,IF(G241=Precios!$AH$12,Precios!$AK$12,IF(G241=Precios!$AH$137,Precios!$AK$137,IF(G241=Precios!$AH$14,Precios!$AK$14,IF(G241=Precios!$AH$15,Precios!$AK$15,IF(G241=Precios!$AH$16,Precios!$AK$16,IF(G241=Precios!$AH$17,Precios!$AK$17,IF(G241=Precios!$AH$18,Precios!$AK$18,0)))))))))))))))*H241</f>
        <v>0</v>
      </c>
      <c r="AA241" s="334"/>
      <c r="AB241" s="335"/>
    </row>
    <row r="242" spans="1:28" x14ac:dyDescent="0.25">
      <c r="A242" s="282"/>
      <c r="B242" s="283"/>
      <c r="C242" s="284"/>
      <c r="D242" s="285"/>
      <c r="E242" s="285"/>
      <c r="F242" s="285"/>
      <c r="G242" s="287"/>
      <c r="H242" s="288"/>
      <c r="I242" s="289">
        <f>IF(G242=Precios!$AH$4,Precios!$AI$4,IF(G242=Precios!$AH$5,Precios!$AI$5,IF(G242=Precios!$AH$6,Precios!$AI$6,IF(G242=Precios!$AH$7,Precios!$AI$7,IF(G242=Precios!$AH$8,Precios!$AI$8,IF(G242=Precios!$AH$9,Precios!$AI$9,IF(G242=Precios!$AH$10,Precios!$AI$10,IF(G242=Precios!$AH$11,Precios!$AI$11,IF(G242=Precios!$AH$12,Precios!$AI$12,IF(G242=Precios!$AH$137,Precios!$AI$137,IF(G242=Precios!$AH$14,Precios!$AI$14,IF(G242=Precios!$AH$15,Precios!$AI$15,IF(G242=Precios!$AH$16,Precios!$AI$16,IF(G242=Precios!$AH$17,Precios!$AI$17,IF(G242=Precios!$AH$18,Precios!$AI$18,0)))))))))))))))</f>
        <v>0</v>
      </c>
      <c r="J242" s="287"/>
      <c r="K242" s="290">
        <f>+IF(J242=1,I242,IF(J242=2,I242*(1-Precios!$AN$3),0))</f>
        <v>0</v>
      </c>
      <c r="L242" s="290">
        <f t="shared" si="37"/>
        <v>0</v>
      </c>
      <c r="M242" s="317">
        <f>+SUM(L242:L246)</f>
        <v>0</v>
      </c>
      <c r="N242" s="318">
        <f>+M242+Q242+S242+T242</f>
        <v>0</v>
      </c>
      <c r="O242" s="319">
        <f>+IF(J242=1,N242*$O$181,0)</f>
        <v>0</v>
      </c>
      <c r="P242" s="320">
        <f>+N242*$P$181</f>
        <v>0</v>
      </c>
      <c r="Q242" s="321"/>
      <c r="R242" s="322">
        <f>+N242-SUM(O242:Q242)</f>
        <v>0</v>
      </c>
      <c r="S242" s="321"/>
      <c r="T242" s="321"/>
      <c r="U242" s="321"/>
      <c r="V242" s="323" t="e">
        <f>+(+O242+P242)/M242</f>
        <v>#DIV/0!</v>
      </c>
      <c r="W242" s="324">
        <f>+R242-SUM(S242:U242)</f>
        <v>0</v>
      </c>
      <c r="X242" s="325">
        <f>IF(J242=2,W242,0)</f>
        <v>0</v>
      </c>
      <c r="Y242" s="326">
        <f>IF(J242=1,W242,0)</f>
        <v>0</v>
      </c>
      <c r="Z242" s="327">
        <f>IF(G242=Precios!$AH$4,Precios!$AK$4,IF(G242=Precios!$AH$5,Precios!$AK$5,IF(G242=Precios!$AH$6,Precios!$AK$6,IF(G242=Precios!$AH$7,Precios!$AK$7,IF(G242=Precios!$AH$8,Precios!$AK$8,IF(G242=Precios!$AH$9,Precios!$AK$9,IF(G242=Precios!$AH$10,Precios!$AK$10,IF(G242=Precios!$AH$11,Precios!$AK$11,IF(G242=Precios!$AH$12,Precios!$AK$12,IF(G242=Precios!$AH$137,Precios!$AK$137,IF(G242=Precios!$AH$14,Precios!$AK$14,IF(G242=Precios!$AH$15,Precios!$AK$15,IF(G242=Precios!$AH$16,Precios!$AK$16,IF(G242=Precios!$AH$17,Precios!$AK$17,IF(G242=Precios!$AH$18,Precios!$AK$18,0)))))))))))))))*H242</f>
        <v>0</v>
      </c>
      <c r="AA242" s="328">
        <f>+W242-SUM(Z242:Z246)</f>
        <v>0</v>
      </c>
      <c r="AB242" s="329" t="e">
        <f>+AA242/M242</f>
        <v>#DIV/0!</v>
      </c>
    </row>
    <row r="243" spans="1:28" x14ac:dyDescent="0.25">
      <c r="A243" s="291"/>
      <c r="B243" s="41"/>
      <c r="C243" s="42"/>
      <c r="D243" s="43"/>
      <c r="E243" s="43"/>
      <c r="F243" s="43"/>
      <c r="G243" s="49"/>
      <c r="H243" s="52"/>
      <c r="I243" s="217">
        <f>IF(G243=Precios!$AH$4,Precios!$AI$4,IF(G243=Precios!$AH$5,Precios!$AI$5,IF(G243=Precios!$AH$6,Precios!$AI$6,IF(G243=Precios!$AH$7,Precios!$AI$7,IF(G243=Precios!$AH$8,Precios!$AI$8,IF(G243=Precios!$AH$9,Precios!$AI$9,IF(G243=Precios!$AH$10,Precios!$AI$10,IF(G243=Precios!$AH$11,Precios!$AI$11,IF(G243=Precios!$AH$12,Precios!$AI$12,IF(G243=Precios!$AH$137,Precios!$AI$137,IF(G243=Precios!$AH$14,Precios!$AI$14,IF(G243=Precios!$AH$15,Precios!$AI$15,IF(G243=Precios!$AH$16,Precios!$AI$16,IF(G243=Precios!$AH$17,Precios!$AI$17,IF(G243=Precios!$AH$18,Precios!$AI$18,0)))))))))))))))</f>
        <v>0</v>
      </c>
      <c r="J243" s="52"/>
      <c r="K243" s="218">
        <f>+IF(J243=1,I243,IF(J243=2,I243*(1-Precios!$AN$3),0))</f>
        <v>0</v>
      </c>
      <c r="L243" s="218">
        <f t="shared" si="37"/>
        <v>0</v>
      </c>
      <c r="M243" s="50"/>
      <c r="N243" s="44"/>
      <c r="O243" s="44"/>
      <c r="P243" s="44"/>
      <c r="Q243" s="44"/>
      <c r="R243" s="44"/>
      <c r="S243" s="44"/>
      <c r="T243" s="44"/>
      <c r="U243" s="44"/>
      <c r="V243" s="93"/>
      <c r="W243" s="44"/>
      <c r="X243" s="44"/>
      <c r="Y243" s="44"/>
      <c r="Z243" s="39">
        <f>IF(G243=Precios!$AH$4,Precios!$AK$4,IF(G243=Precios!$AH$5,Precios!$AK$5,IF(G243=Precios!$AH$6,Precios!$AK$6,IF(G243=Precios!$AH$7,Precios!$AK$7,IF(G243=Precios!$AH$8,Precios!$AK$8,IF(G243=Precios!$AH$9,Precios!$AK$9,IF(G243=Precios!$AH$10,Precios!$AK$10,IF(G243=Precios!$AH$11,Precios!$AK$11,IF(G243=Precios!$AH$12,Precios!$AK$12,IF(G243=Precios!$AH$137,Precios!$AK$137,IF(G243=Precios!$AH$14,Precios!$AK$14,IF(G243=Precios!$AH$15,Precios!$AK$15,IF(G243=Precios!$AH$16,Precios!$AK$16,IF(G243=Precios!$AH$17,Precios!$AK$17,IF(G243=Precios!$AH$18,Precios!$AK$18,0)))))))))))))))*H243</f>
        <v>0</v>
      </c>
      <c r="AA243" s="47"/>
      <c r="AB243" s="330"/>
    </row>
    <row r="244" spans="1:28" x14ac:dyDescent="0.25">
      <c r="A244" s="291"/>
      <c r="B244" s="41"/>
      <c r="C244" s="42"/>
      <c r="D244" s="43"/>
      <c r="E244" s="43"/>
      <c r="F244" s="43"/>
      <c r="G244" s="49"/>
      <c r="H244" s="52"/>
      <c r="I244" s="217">
        <f>IF(G244=Precios!$AH$4,Precios!$AI$4,IF(G244=Precios!$AH$5,Precios!$AI$5,IF(G244=Precios!$AH$6,Precios!$AI$6,IF(G244=Precios!$AH$7,Precios!$AI$7,IF(G244=Precios!$AH$8,Precios!$AI$8,IF(G244=Precios!$AH$9,Precios!$AI$9,IF(G244=Precios!$AH$10,Precios!$AI$10,IF(G244=Precios!$AH$11,Precios!$AI$11,IF(G244=Precios!$AH$12,Precios!$AI$12,IF(G244=Precios!$AH$137,Precios!$AI$137,IF(G244=Precios!$AH$14,Precios!$AI$14,IF(G244=Precios!$AH$15,Precios!$AI$15,IF(G244=Precios!$AH$16,Precios!$AI$16,IF(G244=Precios!$AH$17,Precios!$AI$17,IF(G244=Precios!$AH$18,Precios!$AI$18,0)))))))))))))))</f>
        <v>0</v>
      </c>
      <c r="J244" s="52"/>
      <c r="K244" s="218">
        <f>+IF(J244=1,I244,IF(J244=2,I244*(1-Precios!$AN$3),0))</f>
        <v>0</v>
      </c>
      <c r="L244" s="218">
        <f t="shared" si="37"/>
        <v>0</v>
      </c>
      <c r="M244" s="50"/>
      <c r="N244" s="44"/>
      <c r="O244" s="44"/>
      <c r="P244" s="44"/>
      <c r="Q244" s="44"/>
      <c r="R244" s="44"/>
      <c r="S244" s="44"/>
      <c r="T244" s="44"/>
      <c r="U244" s="44"/>
      <c r="V244" s="93"/>
      <c r="W244" s="44"/>
      <c r="X244" s="44"/>
      <c r="Y244" s="44"/>
      <c r="Z244" s="39">
        <f>IF(G244=Precios!$AH$4,Precios!$AK$4,IF(G244=Precios!$AH$5,Precios!$AK$5,IF(G244=Precios!$AH$6,Precios!$AK$6,IF(G244=Precios!$AH$7,Precios!$AK$7,IF(G244=Precios!$AH$8,Precios!$AK$8,IF(G244=Precios!$AH$9,Precios!$AK$9,IF(G244=Precios!$AH$10,Precios!$AK$10,IF(G244=Precios!$AH$11,Precios!$AK$11,IF(G244=Precios!$AH$12,Precios!$AK$12,IF(G244=Precios!$AH$137,Precios!$AK$137,IF(G244=Precios!$AH$14,Precios!$AK$14,IF(G244=Precios!$AH$15,Precios!$AK$15,IF(G244=Precios!$AH$16,Precios!$AK$16,IF(G244=Precios!$AH$17,Precios!$AK$17,IF(G244=Precios!$AH$18,Precios!$AK$18,0)))))))))))))))*H244</f>
        <v>0</v>
      </c>
      <c r="AA244" s="47"/>
      <c r="AB244" s="330"/>
    </row>
    <row r="245" spans="1:28" x14ac:dyDescent="0.25">
      <c r="A245" s="291"/>
      <c r="B245" s="41"/>
      <c r="C245" s="42"/>
      <c r="D245" s="43"/>
      <c r="E245" s="43"/>
      <c r="F245" s="43"/>
      <c r="G245" s="49"/>
      <c r="H245" s="52"/>
      <c r="I245" s="217">
        <f>IF(G245=Precios!$AH$4,Precios!$AI$4,IF(G245=Precios!$AH$5,Precios!$AI$5,IF(G245=Precios!$AH$6,Precios!$AI$6,IF(G245=Precios!$AH$7,Precios!$AI$7,IF(G245=Precios!$AH$8,Precios!$AI$8,IF(G245=Precios!$AH$9,Precios!$AI$9,IF(G245=Precios!$AH$10,Precios!$AI$10,IF(G245=Precios!$AH$11,Precios!$AI$11,IF(G245=Precios!$AH$12,Precios!$AI$12,IF(G245=Precios!$AH$137,Precios!$AI$137,IF(G245=Precios!$AH$14,Precios!$AI$14,IF(G245=Precios!$AH$15,Precios!$AI$15,IF(G245=Precios!$AH$16,Precios!$AI$16,IF(G245=Precios!$AH$17,Precios!$AI$17,IF(G245=Precios!$AH$18,Precios!$AI$18,0)))))))))))))))</f>
        <v>0</v>
      </c>
      <c r="J245" s="52"/>
      <c r="K245" s="218">
        <f>+IF(J245=1,I245,IF(J245=2,I245*(1-Precios!$AN$3),0))</f>
        <v>0</v>
      </c>
      <c r="L245" s="218">
        <f t="shared" si="37"/>
        <v>0</v>
      </c>
      <c r="M245" s="50"/>
      <c r="N245" s="44"/>
      <c r="O245" s="44"/>
      <c r="P245" s="44"/>
      <c r="Q245" s="44"/>
      <c r="R245" s="44"/>
      <c r="S245" s="44"/>
      <c r="T245" s="44"/>
      <c r="U245" s="44"/>
      <c r="V245" s="93"/>
      <c r="W245" s="44"/>
      <c r="X245" s="44"/>
      <c r="Y245" s="44"/>
      <c r="Z245" s="39">
        <f>IF(G245=Precios!$AH$4,Precios!$AK$4,IF(G245=Precios!$AH$5,Precios!$AK$5,IF(G245=Precios!$AH$6,Precios!$AK$6,IF(G245=Precios!$AH$7,Precios!$AK$7,IF(G245=Precios!$AH$8,Precios!$AK$8,IF(G245=Precios!$AH$9,Precios!$AK$9,IF(G245=Precios!$AH$10,Precios!$AK$10,IF(G245=Precios!$AH$11,Precios!$AK$11,IF(G245=Precios!$AH$12,Precios!$AK$12,IF(G245=Precios!$AH$137,Precios!$AK$137,IF(G245=Precios!$AH$14,Precios!$AK$14,IF(G245=Precios!$AH$15,Precios!$AK$15,IF(G245=Precios!$AH$16,Precios!$AK$16,IF(G245=Precios!$AH$17,Precios!$AK$17,IF(G245=Precios!$AH$18,Precios!$AK$18,0)))))))))))))))*H245</f>
        <v>0</v>
      </c>
      <c r="AA245" s="47"/>
      <c r="AB245" s="330"/>
    </row>
    <row r="246" spans="1:28" ht="15.75" thickBot="1" x14ac:dyDescent="0.3">
      <c r="A246" s="293"/>
      <c r="B246" s="294"/>
      <c r="C246" s="304"/>
      <c r="D246" s="296"/>
      <c r="E246" s="296"/>
      <c r="F246" s="296"/>
      <c r="G246" s="297"/>
      <c r="H246" s="298"/>
      <c r="I246" s="217">
        <f>IF(G246=Precios!$AH$4,Precios!$AI$4,IF(G246=Precios!$AH$5,Precios!$AI$5,IF(G246=Precios!$AH$6,Precios!$AI$6,IF(G246=Precios!$AH$7,Precios!$AI$7,IF(G246=Precios!$AH$8,Precios!$AI$8,IF(G246=Precios!$AH$9,Precios!$AI$9,IF(G246=Precios!$AH$10,Precios!$AI$10,IF(G246=Precios!$AH$11,Precios!$AI$11,IF(G246=Precios!$AH$12,Precios!$AI$12,IF(G246=Precios!$AH$137,Precios!$AI$137,IF(G246=Precios!$AH$14,Precios!$AI$14,IF(G246=Precios!$AH$15,Precios!$AI$15,IF(G246=Precios!$AH$16,Precios!$AI$16,IF(G246=Precios!$AH$17,Precios!$AI$17,IF(G246=Precios!$AH$18,Precios!$AI$18,0)))))))))))))))</f>
        <v>0</v>
      </c>
      <c r="J246" s="298"/>
      <c r="K246" s="300">
        <f>+IF(J246=1,I246,IF(J246=2,I246*(1-Precios!$AN$3),0))</f>
        <v>0</v>
      </c>
      <c r="L246" s="300">
        <f t="shared" si="37"/>
        <v>0</v>
      </c>
      <c r="M246" s="331"/>
      <c r="N246" s="332"/>
      <c r="O246" s="332"/>
      <c r="P246" s="332"/>
      <c r="Q246" s="332"/>
      <c r="R246" s="332"/>
      <c r="S246" s="332"/>
      <c r="T246" s="332"/>
      <c r="U246" s="332"/>
      <c r="V246" s="333"/>
      <c r="W246" s="332"/>
      <c r="X246" s="332"/>
      <c r="Y246" s="332"/>
      <c r="Z246" s="340">
        <f>IF(G246=Precios!$AH$4,Precios!$AK$4,IF(G246=Precios!$AH$5,Precios!$AK$5,IF(G246=Precios!$AH$6,Precios!$AK$6,IF(G246=Precios!$AH$7,Precios!$AK$7,IF(G246=Precios!$AH$8,Precios!$AK$8,IF(G246=Precios!$AH$9,Precios!$AK$9,IF(G246=Precios!$AH$10,Precios!$AK$10,IF(G246=Precios!$AH$11,Precios!$AK$11,IF(G246=Precios!$AH$12,Precios!$AK$12,IF(G246=Precios!$AH$137,Precios!$AK$137,IF(G246=Precios!$AH$14,Precios!$AK$14,IF(G246=Precios!$AH$15,Precios!$AK$15,IF(G246=Precios!$AH$16,Precios!$AK$16,IF(G246=Precios!$AH$17,Precios!$AK$17,IF(G246=Precios!$AH$18,Precios!$AK$18,0)))))))))))))))*H246</f>
        <v>0</v>
      </c>
      <c r="AA246" s="334"/>
      <c r="AB246" s="335"/>
    </row>
    <row r="247" spans="1:28" x14ac:dyDescent="0.25">
      <c r="A247" s="282"/>
      <c r="B247" s="283"/>
      <c r="C247" s="284"/>
      <c r="D247" s="285"/>
      <c r="E247" s="285"/>
      <c r="F247" s="285"/>
      <c r="G247" s="287"/>
      <c r="H247" s="288"/>
      <c r="I247" s="289">
        <f>IF(G247=Precios!$AH$4,Precios!$AI$4,IF(G247=Precios!$AH$5,Precios!$AI$5,IF(G247=Precios!$AH$6,Precios!$AI$6,IF(G247=Precios!$AH$7,Precios!$AI$7,IF(G247=Precios!$AH$8,Precios!$AI$8,IF(G247=Precios!$AH$9,Precios!$AI$9,IF(G247=Precios!$AH$10,Precios!$AI$10,IF(G247=Precios!$AH$11,Precios!$AI$11,IF(G247=Precios!$AH$12,Precios!$AI$12,IF(G247=Precios!$AH$137,Precios!$AI$137,IF(G247=Precios!$AH$14,Precios!$AI$14,IF(G247=Precios!$AH$15,Precios!$AI$15,IF(G247=Precios!$AH$16,Precios!$AI$16,IF(G247=Precios!$AH$17,Precios!$AI$17,IF(G247=Precios!$AH$18,Precios!$AI$18,0)))))))))))))))</f>
        <v>0</v>
      </c>
      <c r="J247" s="287"/>
      <c r="K247" s="290">
        <f>+IF(J247=1,I247,IF(J247=2,I247*(1-Precios!$AN$3),0))</f>
        <v>0</v>
      </c>
      <c r="L247" s="290">
        <f t="shared" si="37"/>
        <v>0</v>
      </c>
      <c r="M247" s="317">
        <f>+SUM(L247:L251)</f>
        <v>0</v>
      </c>
      <c r="N247" s="318">
        <f>+M247+Q247+S247+T247</f>
        <v>0</v>
      </c>
      <c r="O247" s="319">
        <f>+IF(J247=1,N247*$O$181,0)</f>
        <v>0</v>
      </c>
      <c r="P247" s="320">
        <f>+N247*$P$181</f>
        <v>0</v>
      </c>
      <c r="Q247" s="321"/>
      <c r="R247" s="322">
        <f>+N247-SUM(O247:Q247)</f>
        <v>0</v>
      </c>
      <c r="S247" s="321"/>
      <c r="T247" s="321"/>
      <c r="U247" s="321"/>
      <c r="V247" s="323" t="e">
        <f>+(+O247+P247)/M247</f>
        <v>#DIV/0!</v>
      </c>
      <c r="W247" s="324">
        <f>+R247-SUM(S247:U247)</f>
        <v>0</v>
      </c>
      <c r="X247" s="325">
        <f>IF(J247=2,W247,0)</f>
        <v>0</v>
      </c>
      <c r="Y247" s="326">
        <f>IF(J247=1,W247,0)</f>
        <v>0</v>
      </c>
      <c r="Z247" s="327">
        <f>IF(G247=Precios!$AH$4,Precios!$AK$4,IF(G247=Precios!$AH$5,Precios!$AK$5,IF(G247=Precios!$AH$6,Precios!$AK$6,IF(G247=Precios!$AH$7,Precios!$AK$7,IF(G247=Precios!$AH$8,Precios!$AK$8,IF(G247=Precios!$AH$9,Precios!$AK$9,IF(G247=Precios!$AH$10,Precios!$AK$10,IF(G247=Precios!$AH$11,Precios!$AK$11,IF(G247=Precios!$AH$12,Precios!$AK$12,IF(G247=Precios!$AH$137,Precios!$AK$137,IF(G247=Precios!$AH$14,Precios!$AK$14,IF(G247=Precios!$AH$15,Precios!$AK$15,IF(G247=Precios!$AH$16,Precios!$AK$16,IF(G247=Precios!$AH$17,Precios!$AK$17,IF(G247=Precios!$AH$18,Precios!$AK$18,0)))))))))))))))*H247</f>
        <v>0</v>
      </c>
      <c r="AA247" s="328">
        <f>+W247-SUM(Z247:Z251)</f>
        <v>0</v>
      </c>
      <c r="AB247" s="329" t="e">
        <f>+AA247/M247</f>
        <v>#DIV/0!</v>
      </c>
    </row>
    <row r="248" spans="1:28" x14ac:dyDescent="0.25">
      <c r="A248" s="291"/>
      <c r="B248" s="41"/>
      <c r="C248" s="42"/>
      <c r="D248" s="43"/>
      <c r="E248" s="43"/>
      <c r="F248" s="43"/>
      <c r="G248" s="49"/>
      <c r="H248" s="52"/>
      <c r="I248" s="217">
        <f>IF(G248=Precios!$AH$4,Precios!$AI$4,IF(G248=Precios!$AH$5,Precios!$AI$5,IF(G248=Precios!$AH$6,Precios!$AI$6,IF(G248=Precios!$AH$7,Precios!$AI$7,IF(G248=Precios!$AH$8,Precios!$AI$8,IF(G248=Precios!$AH$9,Precios!$AI$9,IF(G248=Precios!$AH$10,Precios!$AI$10,IF(G248=Precios!$AH$11,Precios!$AI$11,IF(G248=Precios!$AH$12,Precios!$AI$12,IF(G248=Precios!$AH$137,Precios!$AI$137,IF(G248=Precios!$AH$14,Precios!$AI$14,IF(G248=Precios!$AH$15,Precios!$AI$15,IF(G248=Precios!$AH$16,Precios!$AI$16,IF(G248=Precios!$AH$17,Precios!$AI$17,IF(G248=Precios!$AH$18,Precios!$AI$18,0)))))))))))))))</f>
        <v>0</v>
      </c>
      <c r="J248" s="52"/>
      <c r="K248" s="218">
        <f>+IF(J248=1,I248,IF(J248=2,I248*(1-Precios!$AN$3),0))</f>
        <v>0</v>
      </c>
      <c r="L248" s="218">
        <f t="shared" si="37"/>
        <v>0</v>
      </c>
      <c r="M248" s="50"/>
      <c r="N248" s="44"/>
      <c r="O248" s="44"/>
      <c r="P248" s="44"/>
      <c r="Q248" s="44"/>
      <c r="R248" s="44"/>
      <c r="S248" s="44"/>
      <c r="T248" s="44"/>
      <c r="U248" s="44"/>
      <c r="V248" s="93"/>
      <c r="W248" s="44"/>
      <c r="X248" s="44"/>
      <c r="Y248" s="44"/>
      <c r="Z248" s="39">
        <f>IF(G248=Precios!$AH$4,Precios!$AK$4,IF(G248=Precios!$AH$5,Precios!$AK$5,IF(G248=Precios!$AH$6,Precios!$AK$6,IF(G248=Precios!$AH$7,Precios!$AK$7,IF(G248=Precios!$AH$8,Precios!$AK$8,IF(G248=Precios!$AH$9,Precios!$AK$9,IF(G248=Precios!$AH$10,Precios!$AK$10,IF(G248=Precios!$AH$11,Precios!$AK$11,IF(G248=Precios!$AH$12,Precios!$AK$12,IF(G248=Precios!$AH$137,Precios!$AK$137,IF(G248=Precios!$AH$14,Precios!$AK$14,IF(G248=Precios!$AH$15,Precios!$AK$15,IF(G248=Precios!$AH$16,Precios!$AK$16,IF(G248=Precios!$AH$17,Precios!$AK$17,IF(G248=Precios!$AH$18,Precios!$AK$18,0)))))))))))))))*H248</f>
        <v>0</v>
      </c>
      <c r="AA248" s="47"/>
      <c r="AB248" s="330"/>
    </row>
    <row r="249" spans="1:28" x14ac:dyDescent="0.25">
      <c r="A249" s="291"/>
      <c r="B249" s="41"/>
      <c r="C249" s="42"/>
      <c r="D249" s="43"/>
      <c r="E249" s="43"/>
      <c r="F249" s="43"/>
      <c r="G249" s="49"/>
      <c r="H249" s="52"/>
      <c r="I249" s="217">
        <f>IF(G249=Precios!$AH$4,Precios!$AI$4,IF(G249=Precios!$AH$5,Precios!$AI$5,IF(G249=Precios!$AH$6,Precios!$AI$6,IF(G249=Precios!$AH$7,Precios!$AI$7,IF(G249=Precios!$AH$8,Precios!$AI$8,IF(G249=Precios!$AH$9,Precios!$AI$9,IF(G249=Precios!$AH$10,Precios!$AI$10,IF(G249=Precios!$AH$11,Precios!$AI$11,IF(G249=Precios!$AH$12,Precios!$AI$12,IF(G249=Precios!$AH$137,Precios!$AI$137,IF(G249=Precios!$AH$14,Precios!$AI$14,IF(G249=Precios!$AH$15,Precios!$AI$15,IF(G249=Precios!$AH$16,Precios!$AI$16,IF(G249=Precios!$AH$17,Precios!$AI$17,IF(G249=Precios!$AH$18,Precios!$AI$18,0)))))))))))))))</f>
        <v>0</v>
      </c>
      <c r="J249" s="52"/>
      <c r="K249" s="218">
        <f>+IF(J249=1,I249,IF(J249=2,I249*(1-Precios!$AN$3),0))</f>
        <v>0</v>
      </c>
      <c r="L249" s="218">
        <f t="shared" si="37"/>
        <v>0</v>
      </c>
      <c r="M249" s="50"/>
      <c r="N249" s="44"/>
      <c r="O249" s="44"/>
      <c r="P249" s="44"/>
      <c r="Q249" s="44"/>
      <c r="R249" s="44"/>
      <c r="S249" s="44"/>
      <c r="T249" s="44"/>
      <c r="U249" s="44"/>
      <c r="V249" s="93"/>
      <c r="W249" s="44"/>
      <c r="X249" s="44"/>
      <c r="Y249" s="44"/>
      <c r="Z249" s="39">
        <f>IF(G249=Precios!$AH$4,Precios!$AK$4,IF(G249=Precios!$AH$5,Precios!$AK$5,IF(G249=Precios!$AH$6,Precios!$AK$6,IF(G249=Precios!$AH$7,Precios!$AK$7,IF(G249=Precios!$AH$8,Precios!$AK$8,IF(G249=Precios!$AH$9,Precios!$AK$9,IF(G249=Precios!$AH$10,Precios!$AK$10,IF(G249=Precios!$AH$11,Precios!$AK$11,IF(G249=Precios!$AH$12,Precios!$AK$12,IF(G249=Precios!$AH$137,Precios!$AK$137,IF(G249=Precios!$AH$14,Precios!$AK$14,IF(G249=Precios!$AH$15,Precios!$AK$15,IF(G249=Precios!$AH$16,Precios!$AK$16,IF(G249=Precios!$AH$17,Precios!$AK$17,IF(G249=Precios!$AH$18,Precios!$AK$18,0)))))))))))))))*H249</f>
        <v>0</v>
      </c>
      <c r="AA249" s="47"/>
      <c r="AB249" s="330"/>
    </row>
    <row r="250" spans="1:28" x14ac:dyDescent="0.25">
      <c r="A250" s="291"/>
      <c r="B250" s="41"/>
      <c r="C250" s="42"/>
      <c r="D250" s="43"/>
      <c r="E250" s="43"/>
      <c r="F250" s="43"/>
      <c r="G250" s="49"/>
      <c r="H250" s="52"/>
      <c r="I250" s="217">
        <f>IF(G250=Precios!$AH$4,Precios!$AI$4,IF(G250=Precios!$AH$5,Precios!$AI$5,IF(G250=Precios!$AH$6,Precios!$AI$6,IF(G250=Precios!$AH$7,Precios!$AI$7,IF(G250=Precios!$AH$8,Precios!$AI$8,IF(G250=Precios!$AH$9,Precios!$AI$9,IF(G250=Precios!$AH$10,Precios!$AI$10,IF(G250=Precios!$AH$11,Precios!$AI$11,IF(G250=Precios!$AH$12,Precios!$AI$12,IF(G250=Precios!$AH$137,Precios!$AI$137,IF(G250=Precios!$AH$14,Precios!$AI$14,IF(G250=Precios!$AH$15,Precios!$AI$15,IF(G250=Precios!$AH$16,Precios!$AI$16,IF(G250=Precios!$AH$17,Precios!$AI$17,IF(G250=Precios!$AH$18,Precios!$AI$18,0)))))))))))))))</f>
        <v>0</v>
      </c>
      <c r="J250" s="52"/>
      <c r="K250" s="218">
        <f>+IF(J250=1,I250,IF(J250=2,I250*(1-Precios!$AN$3),0))</f>
        <v>0</v>
      </c>
      <c r="L250" s="218">
        <f t="shared" si="37"/>
        <v>0</v>
      </c>
      <c r="M250" s="50"/>
      <c r="N250" s="44"/>
      <c r="O250" s="44"/>
      <c r="P250" s="44"/>
      <c r="Q250" s="44"/>
      <c r="R250" s="44"/>
      <c r="S250" s="44"/>
      <c r="T250" s="44"/>
      <c r="U250" s="44"/>
      <c r="V250" s="93"/>
      <c r="W250" s="44"/>
      <c r="X250" s="44"/>
      <c r="Y250" s="44"/>
      <c r="Z250" s="39">
        <f>IF(G250=Precios!$AH$4,Precios!$AK$4,IF(G250=Precios!$AH$5,Precios!$AK$5,IF(G250=Precios!$AH$6,Precios!$AK$6,IF(G250=Precios!$AH$7,Precios!$AK$7,IF(G250=Precios!$AH$8,Precios!$AK$8,IF(G250=Precios!$AH$9,Precios!$AK$9,IF(G250=Precios!$AH$10,Precios!$AK$10,IF(G250=Precios!$AH$11,Precios!$AK$11,IF(G250=Precios!$AH$12,Precios!$AK$12,IF(G250=Precios!$AH$137,Precios!$AK$137,IF(G250=Precios!$AH$14,Precios!$AK$14,IF(G250=Precios!$AH$15,Precios!$AK$15,IF(G250=Precios!$AH$16,Precios!$AK$16,IF(G250=Precios!$AH$17,Precios!$AK$17,IF(G250=Precios!$AH$18,Precios!$AK$18,0)))))))))))))))*H250</f>
        <v>0</v>
      </c>
      <c r="AA250" s="47"/>
      <c r="AB250" s="330"/>
    </row>
    <row r="251" spans="1:28" ht="15.75" thickBot="1" x14ac:dyDescent="0.3">
      <c r="A251" s="293"/>
      <c r="B251" s="294"/>
      <c r="C251" s="304"/>
      <c r="D251" s="296"/>
      <c r="E251" s="296"/>
      <c r="F251" s="296"/>
      <c r="G251" s="297"/>
      <c r="H251" s="298"/>
      <c r="I251" s="217">
        <f>IF(G251=Precios!$AH$4,Precios!$AI$4,IF(G251=Precios!$AH$5,Precios!$AI$5,IF(G251=Precios!$AH$6,Precios!$AI$6,IF(G251=Precios!$AH$7,Precios!$AI$7,IF(G251=Precios!$AH$8,Precios!$AI$8,IF(G251=Precios!$AH$9,Precios!$AI$9,IF(G251=Precios!$AH$10,Precios!$AI$10,IF(G251=Precios!$AH$11,Precios!$AI$11,IF(G251=Precios!$AH$12,Precios!$AI$12,IF(G251=Precios!$AH$137,Precios!$AI$137,IF(G251=Precios!$AH$14,Precios!$AI$14,IF(G251=Precios!$AH$15,Precios!$AI$15,IF(G251=Precios!$AH$16,Precios!$AI$16,IF(G251=Precios!$AH$17,Precios!$AI$17,IF(G251=Precios!$AH$18,Precios!$AI$18,0)))))))))))))))</f>
        <v>0</v>
      </c>
      <c r="J251" s="298"/>
      <c r="K251" s="300">
        <f>+IF(J251=1,I251,IF(J251=2,I251*(1-Precios!$AN$3),0))</f>
        <v>0</v>
      </c>
      <c r="L251" s="300">
        <f t="shared" si="37"/>
        <v>0</v>
      </c>
      <c r="M251" s="331"/>
      <c r="N251" s="332"/>
      <c r="O251" s="332"/>
      <c r="P251" s="332"/>
      <c r="Q251" s="332"/>
      <c r="R251" s="332"/>
      <c r="S251" s="332"/>
      <c r="T251" s="332"/>
      <c r="U251" s="332"/>
      <c r="V251" s="333"/>
      <c r="W251" s="332"/>
      <c r="X251" s="332"/>
      <c r="Y251" s="332"/>
      <c r="Z251" s="340">
        <f>IF(G251=Precios!$AH$4,Precios!$AK$4,IF(G251=Precios!$AH$5,Precios!$AK$5,IF(G251=Precios!$AH$6,Precios!$AK$6,IF(G251=Precios!$AH$7,Precios!$AK$7,IF(G251=Precios!$AH$8,Precios!$AK$8,IF(G251=Precios!$AH$9,Precios!$AK$9,IF(G251=Precios!$AH$10,Precios!$AK$10,IF(G251=Precios!$AH$11,Precios!$AK$11,IF(G251=Precios!$AH$12,Precios!$AK$12,IF(G251=Precios!$AH$137,Precios!$AK$137,IF(G251=Precios!$AH$14,Precios!$AK$14,IF(G251=Precios!$AH$15,Precios!$AK$15,IF(G251=Precios!$AH$16,Precios!$AK$16,IF(G251=Precios!$AH$17,Precios!$AK$17,IF(G251=Precios!$AH$18,Precios!$AK$18,0)))))))))))))))*H251</f>
        <v>0</v>
      </c>
      <c r="AA251" s="334"/>
      <c r="AB251" s="335"/>
    </row>
    <row r="252" spans="1:28" x14ac:dyDescent="0.25">
      <c r="A252" s="282"/>
      <c r="B252" s="283"/>
      <c r="C252" s="284"/>
      <c r="D252" s="285"/>
      <c r="E252" s="285"/>
      <c r="F252" s="285"/>
      <c r="G252" s="287"/>
      <c r="H252" s="288"/>
      <c r="I252" s="289">
        <f>IF(G252=Precios!$AH$4,Precios!$AI$4,IF(G252=Precios!$AH$5,Precios!$AI$5,IF(G252=Precios!$AH$6,Precios!$AI$6,IF(G252=Precios!$AH$7,Precios!$AI$7,IF(G252=Precios!$AH$8,Precios!$AI$8,IF(G252=Precios!$AH$9,Precios!$AI$9,IF(G252=Precios!$AH$10,Precios!$AI$10,IF(G252=Precios!$AH$11,Precios!$AI$11,IF(G252=Precios!$AH$12,Precios!$AI$12,IF(G252=Precios!$AH$137,Precios!$AI$137,IF(G252=Precios!$AH$14,Precios!$AI$14,IF(G252=Precios!$AH$15,Precios!$AI$15,IF(G252=Precios!$AH$16,Precios!$AI$16,IF(G252=Precios!$AH$17,Precios!$AI$17,IF(G252=Precios!$AH$18,Precios!$AI$18,0)))))))))))))))</f>
        <v>0</v>
      </c>
      <c r="J252" s="287"/>
      <c r="K252" s="290">
        <f>+IF(J252=1,I252,IF(J252=2,I252*(1-Precios!$AN$3),0))</f>
        <v>0</v>
      </c>
      <c r="L252" s="290">
        <f t="shared" si="37"/>
        <v>0</v>
      </c>
      <c r="M252" s="317">
        <f>+SUM(L252:L256)</f>
        <v>0</v>
      </c>
      <c r="N252" s="318">
        <f>+M252+Q252+S252+T252</f>
        <v>0</v>
      </c>
      <c r="O252" s="319">
        <f>+IF(J252=1,N252*$O$181,0)</f>
        <v>0</v>
      </c>
      <c r="P252" s="320">
        <f>+N252*$P$181</f>
        <v>0</v>
      </c>
      <c r="Q252" s="321"/>
      <c r="R252" s="322">
        <f>+N252-SUM(O252:Q252)</f>
        <v>0</v>
      </c>
      <c r="S252" s="321"/>
      <c r="T252" s="321"/>
      <c r="U252" s="321"/>
      <c r="V252" s="323" t="e">
        <f>+(+O252+P252)/M252</f>
        <v>#DIV/0!</v>
      </c>
      <c r="W252" s="324">
        <f>+R252-SUM(S252:U252)</f>
        <v>0</v>
      </c>
      <c r="X252" s="325">
        <f>IF(J252=2,W252,0)</f>
        <v>0</v>
      </c>
      <c r="Y252" s="326">
        <f>IF(J252=1,W252,0)</f>
        <v>0</v>
      </c>
      <c r="Z252" s="327">
        <f>IF(G252=Precios!$AH$4,Precios!$AK$4,IF(G252=Precios!$AH$5,Precios!$AK$5,IF(G252=Precios!$AH$6,Precios!$AK$6,IF(G252=Precios!$AH$7,Precios!$AK$7,IF(G252=Precios!$AH$8,Precios!$AK$8,IF(G252=Precios!$AH$9,Precios!$AK$9,IF(G252=Precios!$AH$10,Precios!$AK$10,IF(G252=Precios!$AH$11,Precios!$AK$11,IF(G252=Precios!$AH$12,Precios!$AK$12,IF(G252=Precios!$AH$137,Precios!$AK$137,IF(G252=Precios!$AH$14,Precios!$AK$14,IF(G252=Precios!$AH$15,Precios!$AK$15,IF(G252=Precios!$AH$16,Precios!$AK$16,IF(G252=Precios!$AH$17,Precios!$AK$17,IF(G252=Precios!$AH$18,Precios!$AK$18,0)))))))))))))))*H252</f>
        <v>0</v>
      </c>
      <c r="AA252" s="328">
        <f>+W252-SUM(Z252:Z256)</f>
        <v>0</v>
      </c>
      <c r="AB252" s="329" t="e">
        <f>+AA252/M252</f>
        <v>#DIV/0!</v>
      </c>
    </row>
    <row r="253" spans="1:28" x14ac:dyDescent="0.25">
      <c r="A253" s="291"/>
      <c r="B253" s="41"/>
      <c r="C253" s="42"/>
      <c r="D253" s="43"/>
      <c r="E253" s="43"/>
      <c r="F253" s="43"/>
      <c r="G253" s="49"/>
      <c r="H253" s="52"/>
      <c r="I253" s="217">
        <f>IF(G253=Precios!$AH$4,Precios!$AI$4,IF(G253=Precios!$AH$5,Precios!$AI$5,IF(G253=Precios!$AH$6,Precios!$AI$6,IF(G253=Precios!$AH$7,Precios!$AI$7,IF(G253=Precios!$AH$8,Precios!$AI$8,IF(G253=Precios!$AH$9,Precios!$AI$9,IF(G253=Precios!$AH$10,Precios!$AI$10,IF(G253=Precios!$AH$11,Precios!$AI$11,IF(G253=Precios!$AH$12,Precios!$AI$12,IF(G253=Precios!$AH$137,Precios!$AI$137,IF(G253=Precios!$AH$14,Precios!$AI$14,IF(G253=Precios!$AH$15,Precios!$AI$15,IF(G253=Precios!$AH$16,Precios!$AI$16,IF(G253=Precios!$AH$17,Precios!$AI$17,IF(G253=Precios!$AH$18,Precios!$AI$18,0)))))))))))))))</f>
        <v>0</v>
      </c>
      <c r="J253" s="52"/>
      <c r="K253" s="218">
        <f>+IF(J253=1,I253,IF(J253=2,I253*(1-Precios!$AN$3),0))</f>
        <v>0</v>
      </c>
      <c r="L253" s="218">
        <f t="shared" si="37"/>
        <v>0</v>
      </c>
      <c r="M253" s="50"/>
      <c r="N253" s="44"/>
      <c r="O253" s="44"/>
      <c r="P253" s="44"/>
      <c r="Q253" s="44"/>
      <c r="R253" s="44"/>
      <c r="S253" s="44"/>
      <c r="T253" s="44"/>
      <c r="U253" s="44"/>
      <c r="V253" s="93"/>
      <c r="W253" s="44"/>
      <c r="X253" s="44"/>
      <c r="Y253" s="44"/>
      <c r="Z253" s="39">
        <f>IF(G253=Precios!$AH$4,Precios!$AK$4,IF(G253=Precios!$AH$5,Precios!$AK$5,IF(G253=Precios!$AH$6,Precios!$AK$6,IF(G253=Precios!$AH$7,Precios!$AK$7,IF(G253=Precios!$AH$8,Precios!$AK$8,IF(G253=Precios!$AH$9,Precios!$AK$9,IF(G253=Precios!$AH$10,Precios!$AK$10,IF(G253=Precios!$AH$11,Precios!$AK$11,IF(G253=Precios!$AH$12,Precios!$AK$12,IF(G253=Precios!$AH$137,Precios!$AK$137,IF(G253=Precios!$AH$14,Precios!$AK$14,IF(G253=Precios!$AH$15,Precios!$AK$15,IF(G253=Precios!$AH$16,Precios!$AK$16,IF(G253=Precios!$AH$17,Precios!$AK$17,IF(G253=Precios!$AH$18,Precios!$AK$18,0)))))))))))))))*H253</f>
        <v>0</v>
      </c>
      <c r="AA253" s="47"/>
      <c r="AB253" s="330"/>
    </row>
    <row r="254" spans="1:28" x14ac:dyDescent="0.25">
      <c r="A254" s="291"/>
      <c r="B254" s="41"/>
      <c r="C254" s="42"/>
      <c r="D254" s="43"/>
      <c r="E254" s="43"/>
      <c r="F254" s="43"/>
      <c r="G254" s="49"/>
      <c r="H254" s="52"/>
      <c r="I254" s="217">
        <f>IF(G254=Precios!$AH$4,Precios!$AI$4,IF(G254=Precios!$AH$5,Precios!$AI$5,IF(G254=Precios!$AH$6,Precios!$AI$6,IF(G254=Precios!$AH$7,Precios!$AI$7,IF(G254=Precios!$AH$8,Precios!$AI$8,IF(G254=Precios!$AH$9,Precios!$AI$9,IF(G254=Precios!$AH$10,Precios!$AI$10,IF(G254=Precios!$AH$11,Precios!$AI$11,IF(G254=Precios!$AH$12,Precios!$AI$12,IF(G254=Precios!$AH$137,Precios!$AI$137,IF(G254=Precios!$AH$14,Precios!$AI$14,IF(G254=Precios!$AH$15,Precios!$AI$15,IF(G254=Precios!$AH$16,Precios!$AI$16,IF(G254=Precios!$AH$17,Precios!$AI$17,IF(G254=Precios!$AH$18,Precios!$AI$18,0)))))))))))))))</f>
        <v>0</v>
      </c>
      <c r="J254" s="52"/>
      <c r="K254" s="218">
        <f>+IF(J254=1,I254,IF(J254=2,I254*(1-Precios!$AN$3),0))</f>
        <v>0</v>
      </c>
      <c r="L254" s="218">
        <f t="shared" si="37"/>
        <v>0</v>
      </c>
      <c r="M254" s="50"/>
      <c r="N254" s="44"/>
      <c r="O254" s="44"/>
      <c r="P254" s="44"/>
      <c r="Q254" s="44"/>
      <c r="R254" s="44"/>
      <c r="S254" s="44"/>
      <c r="T254" s="44"/>
      <c r="U254" s="44"/>
      <c r="V254" s="93"/>
      <c r="W254" s="44"/>
      <c r="X254" s="44"/>
      <c r="Y254" s="44"/>
      <c r="Z254" s="39">
        <f>IF(G254=Precios!$AH$4,Precios!$AK$4,IF(G254=Precios!$AH$5,Precios!$AK$5,IF(G254=Precios!$AH$6,Precios!$AK$6,IF(G254=Precios!$AH$7,Precios!$AK$7,IF(G254=Precios!$AH$8,Precios!$AK$8,IF(G254=Precios!$AH$9,Precios!$AK$9,IF(G254=Precios!$AH$10,Precios!$AK$10,IF(G254=Precios!$AH$11,Precios!$AK$11,IF(G254=Precios!$AH$12,Precios!$AK$12,IF(G254=Precios!$AH$137,Precios!$AK$137,IF(G254=Precios!$AH$14,Precios!$AK$14,IF(G254=Precios!$AH$15,Precios!$AK$15,IF(G254=Precios!$AH$16,Precios!$AK$16,IF(G254=Precios!$AH$17,Precios!$AK$17,IF(G254=Precios!$AH$18,Precios!$AK$18,0)))))))))))))))*H254</f>
        <v>0</v>
      </c>
      <c r="AA254" s="47"/>
      <c r="AB254" s="330"/>
    </row>
    <row r="255" spans="1:28" x14ac:dyDescent="0.25">
      <c r="A255" s="291"/>
      <c r="B255" s="41"/>
      <c r="C255" s="42"/>
      <c r="D255" s="43"/>
      <c r="E255" s="43"/>
      <c r="F255" s="43"/>
      <c r="G255" s="49"/>
      <c r="H255" s="52"/>
      <c r="I255" s="217">
        <f>IF(G255=Precios!$AH$4,Precios!$AI$4,IF(G255=Precios!$AH$5,Precios!$AI$5,IF(G255=Precios!$AH$6,Precios!$AI$6,IF(G255=Precios!$AH$7,Precios!$AI$7,IF(G255=Precios!$AH$8,Precios!$AI$8,IF(G255=Precios!$AH$9,Precios!$AI$9,IF(G255=Precios!$AH$10,Precios!$AI$10,IF(G255=Precios!$AH$11,Precios!$AI$11,IF(G255=Precios!$AH$12,Precios!$AI$12,IF(G255=Precios!$AH$137,Precios!$AI$137,IF(G255=Precios!$AH$14,Precios!$AI$14,IF(G255=Precios!$AH$15,Precios!$AI$15,IF(G255=Precios!$AH$16,Precios!$AI$16,IF(G255=Precios!$AH$17,Precios!$AI$17,IF(G255=Precios!$AH$18,Precios!$AI$18,0)))))))))))))))</f>
        <v>0</v>
      </c>
      <c r="J255" s="52"/>
      <c r="K255" s="218">
        <f>+IF(J255=1,I255,IF(J255=2,I255*(1-Precios!$AN$3),0))</f>
        <v>0</v>
      </c>
      <c r="L255" s="218">
        <f t="shared" si="37"/>
        <v>0</v>
      </c>
      <c r="M255" s="50"/>
      <c r="N255" s="44"/>
      <c r="O255" s="44"/>
      <c r="P255" s="44"/>
      <c r="Q255" s="44"/>
      <c r="R255" s="44"/>
      <c r="S255" s="44"/>
      <c r="T255" s="44"/>
      <c r="U255" s="44"/>
      <c r="V255" s="93"/>
      <c r="W255" s="44"/>
      <c r="X255" s="44"/>
      <c r="Y255" s="44"/>
      <c r="Z255" s="39">
        <f>IF(G255=Precios!$AH$4,Precios!$AK$4,IF(G255=Precios!$AH$5,Precios!$AK$5,IF(G255=Precios!$AH$6,Precios!$AK$6,IF(G255=Precios!$AH$7,Precios!$AK$7,IF(G255=Precios!$AH$8,Precios!$AK$8,IF(G255=Precios!$AH$9,Precios!$AK$9,IF(G255=Precios!$AH$10,Precios!$AK$10,IF(G255=Precios!$AH$11,Precios!$AK$11,IF(G255=Precios!$AH$12,Precios!$AK$12,IF(G255=Precios!$AH$137,Precios!$AK$137,IF(G255=Precios!$AH$14,Precios!$AK$14,IF(G255=Precios!$AH$15,Precios!$AK$15,IF(G255=Precios!$AH$16,Precios!$AK$16,IF(G255=Precios!$AH$17,Precios!$AK$17,IF(G255=Precios!$AH$18,Precios!$AK$18,0)))))))))))))))*H255</f>
        <v>0</v>
      </c>
      <c r="AA255" s="47"/>
      <c r="AB255" s="330"/>
    </row>
    <row r="256" spans="1:28" ht="15.75" thickBot="1" x14ac:dyDescent="0.3">
      <c r="A256" s="293"/>
      <c r="B256" s="294"/>
      <c r="C256" s="304"/>
      <c r="D256" s="296"/>
      <c r="E256" s="296"/>
      <c r="F256" s="296"/>
      <c r="G256" s="297"/>
      <c r="H256" s="298"/>
      <c r="I256" s="217">
        <f>IF(G256=Precios!$AH$4,Precios!$AI$4,IF(G256=Precios!$AH$5,Precios!$AI$5,IF(G256=Precios!$AH$6,Precios!$AI$6,IF(G256=Precios!$AH$7,Precios!$AI$7,IF(G256=Precios!$AH$8,Precios!$AI$8,IF(G256=Precios!$AH$9,Precios!$AI$9,IF(G256=Precios!$AH$10,Precios!$AI$10,IF(G256=Precios!$AH$11,Precios!$AI$11,IF(G256=Precios!$AH$12,Precios!$AI$12,IF(G256=Precios!$AH$137,Precios!$AI$137,IF(G256=Precios!$AH$14,Precios!$AI$14,IF(G256=Precios!$AH$15,Precios!$AI$15,IF(G256=Precios!$AH$16,Precios!$AI$16,IF(G256=Precios!$AH$17,Precios!$AI$17,IF(G256=Precios!$AH$18,Precios!$AI$18,0)))))))))))))))</f>
        <v>0</v>
      </c>
      <c r="J256" s="298"/>
      <c r="K256" s="300">
        <f>+IF(J256=1,I256,IF(J256=2,I256*(1-Precios!$AN$3),0))</f>
        <v>0</v>
      </c>
      <c r="L256" s="300">
        <f t="shared" si="37"/>
        <v>0</v>
      </c>
      <c r="M256" s="331"/>
      <c r="N256" s="332"/>
      <c r="O256" s="332"/>
      <c r="P256" s="332"/>
      <c r="Q256" s="332"/>
      <c r="R256" s="332"/>
      <c r="S256" s="332"/>
      <c r="T256" s="332"/>
      <c r="U256" s="332"/>
      <c r="V256" s="333"/>
      <c r="W256" s="332"/>
      <c r="X256" s="332"/>
      <c r="Y256" s="332"/>
      <c r="Z256" s="340">
        <f>IF(G256=Precios!$AH$4,Precios!$AK$4,IF(G256=Precios!$AH$5,Precios!$AK$5,IF(G256=Precios!$AH$6,Precios!$AK$6,IF(G256=Precios!$AH$7,Precios!$AK$7,IF(G256=Precios!$AH$8,Precios!$AK$8,IF(G256=Precios!$AH$9,Precios!$AK$9,IF(G256=Precios!$AH$10,Precios!$AK$10,IF(G256=Precios!$AH$11,Precios!$AK$11,IF(G256=Precios!$AH$12,Precios!$AK$12,IF(G256=Precios!$AH$137,Precios!$AK$137,IF(G256=Precios!$AH$14,Precios!$AK$14,IF(G256=Precios!$AH$15,Precios!$AK$15,IF(G256=Precios!$AH$16,Precios!$AK$16,IF(G256=Precios!$AH$17,Precios!$AK$17,IF(G256=Precios!$AH$18,Precios!$AK$18,0)))))))))))))))*H256</f>
        <v>0</v>
      </c>
      <c r="AA256" s="334"/>
      <c r="AB256" s="335"/>
    </row>
    <row r="257" spans="1:28" x14ac:dyDescent="0.25">
      <c r="A257" s="282"/>
      <c r="B257" s="283"/>
      <c r="C257" s="284"/>
      <c r="D257" s="285"/>
      <c r="E257" s="285"/>
      <c r="F257" s="285"/>
      <c r="G257" s="287"/>
      <c r="H257" s="288"/>
      <c r="I257" s="289">
        <f>IF(G257=Precios!$AH$4,Precios!$AI$4,IF(G257=Precios!$AH$5,Precios!$AI$5,IF(G257=Precios!$AH$6,Precios!$AI$6,IF(G257=Precios!$AH$7,Precios!$AI$7,IF(G257=Precios!$AH$8,Precios!$AI$8,IF(G257=Precios!$AH$9,Precios!$AI$9,IF(G257=Precios!$AH$10,Precios!$AI$10,IF(G257=Precios!$AH$11,Precios!$AI$11,IF(G257=Precios!$AH$12,Precios!$AI$12,IF(G257=Precios!$AH$137,Precios!$AI$137,IF(G257=Precios!$AH$14,Precios!$AI$14,IF(G257=Precios!$AH$15,Precios!$AI$15,IF(G257=Precios!$AH$16,Precios!$AI$16,IF(G257=Precios!$AH$17,Precios!$AI$17,IF(G257=Precios!$AH$18,Precios!$AI$18,0)))))))))))))))</f>
        <v>0</v>
      </c>
      <c r="J257" s="287"/>
      <c r="K257" s="290">
        <f>+IF(J257=1,I257,IF(J257=2,I257*(1-Precios!$AN$3),0))</f>
        <v>0</v>
      </c>
      <c r="L257" s="290">
        <f t="shared" si="37"/>
        <v>0</v>
      </c>
      <c r="M257" s="317">
        <f>+SUM(L257:L261)</f>
        <v>0</v>
      </c>
      <c r="N257" s="318">
        <f>+M257+Q257+S257+T257</f>
        <v>0</v>
      </c>
      <c r="O257" s="319">
        <f>+IF(J257=1,N257*$O$181,0)</f>
        <v>0</v>
      </c>
      <c r="P257" s="320">
        <f>+N257*$P$181</f>
        <v>0</v>
      </c>
      <c r="Q257" s="321"/>
      <c r="R257" s="322">
        <f>+N257-SUM(O257:Q257)</f>
        <v>0</v>
      </c>
      <c r="S257" s="321"/>
      <c r="T257" s="321"/>
      <c r="U257" s="321"/>
      <c r="V257" s="323" t="e">
        <f>+(+O257+P257)/M257</f>
        <v>#DIV/0!</v>
      </c>
      <c r="W257" s="324">
        <f>+R257-SUM(S257:U257)</f>
        <v>0</v>
      </c>
      <c r="X257" s="325">
        <f>IF(J257=2,W257,0)</f>
        <v>0</v>
      </c>
      <c r="Y257" s="326">
        <f>IF(J257=1,W257,0)</f>
        <v>0</v>
      </c>
      <c r="Z257" s="327">
        <f>IF(G257=Precios!$AH$4,Precios!$AK$4,IF(G257=Precios!$AH$5,Precios!$AK$5,IF(G257=Precios!$AH$6,Precios!$AK$6,IF(G257=Precios!$AH$7,Precios!$AK$7,IF(G257=Precios!$AH$8,Precios!$AK$8,IF(G257=Precios!$AH$9,Precios!$AK$9,IF(G257=Precios!$AH$10,Precios!$AK$10,IF(G257=Precios!$AH$11,Precios!$AK$11,IF(G257=Precios!$AH$12,Precios!$AK$12,IF(G257=Precios!$AH$137,Precios!$AK$137,IF(G257=Precios!$AH$14,Precios!$AK$14,IF(G257=Precios!$AH$15,Precios!$AK$15,IF(G257=Precios!$AH$16,Precios!$AK$16,IF(G257=Precios!$AH$17,Precios!$AK$17,IF(G257=Precios!$AH$18,Precios!$AK$18,0)))))))))))))))*H257</f>
        <v>0</v>
      </c>
      <c r="AA257" s="328">
        <f>+W257-SUM(Z257:Z261)</f>
        <v>0</v>
      </c>
      <c r="AB257" s="329" t="e">
        <f>+AA257/M257</f>
        <v>#DIV/0!</v>
      </c>
    </row>
    <row r="258" spans="1:28" x14ac:dyDescent="0.25">
      <c r="A258" s="291"/>
      <c r="B258" s="41"/>
      <c r="C258" s="42"/>
      <c r="D258" s="43"/>
      <c r="E258" s="43"/>
      <c r="F258" s="43"/>
      <c r="G258" s="49"/>
      <c r="H258" s="52"/>
      <c r="I258" s="217">
        <f>IF(G258=Precios!$AH$4,Precios!$AI$4,IF(G258=Precios!$AH$5,Precios!$AI$5,IF(G258=Precios!$AH$6,Precios!$AI$6,IF(G258=Precios!$AH$7,Precios!$AI$7,IF(G258=Precios!$AH$8,Precios!$AI$8,IF(G258=Precios!$AH$9,Precios!$AI$9,IF(G258=Precios!$AH$10,Precios!$AI$10,IF(G258=Precios!$AH$11,Precios!$AI$11,IF(G258=Precios!$AH$12,Precios!$AI$12,IF(G258=Precios!$AH$137,Precios!$AI$137,IF(G258=Precios!$AH$14,Precios!$AI$14,IF(G258=Precios!$AH$15,Precios!$AI$15,IF(G258=Precios!$AH$16,Precios!$AI$16,IF(G258=Precios!$AH$17,Precios!$AI$17,IF(G258=Precios!$AH$18,Precios!$AI$18,0)))))))))))))))</f>
        <v>0</v>
      </c>
      <c r="J258" s="52"/>
      <c r="K258" s="218">
        <f>+IF(J258=1,I258,IF(J258=2,I258*(1-Precios!$AN$3),0))</f>
        <v>0</v>
      </c>
      <c r="L258" s="218">
        <f t="shared" si="37"/>
        <v>0</v>
      </c>
      <c r="M258" s="50"/>
      <c r="N258" s="44"/>
      <c r="O258" s="44"/>
      <c r="P258" s="44"/>
      <c r="Q258" s="44"/>
      <c r="R258" s="44"/>
      <c r="S258" s="44"/>
      <c r="T258" s="44"/>
      <c r="U258" s="44"/>
      <c r="V258" s="93"/>
      <c r="W258" s="44"/>
      <c r="X258" s="44"/>
      <c r="Y258" s="44"/>
      <c r="Z258" s="39">
        <f>IF(G258=Precios!$AH$4,Precios!$AK$4,IF(G258=Precios!$AH$5,Precios!$AK$5,IF(G258=Precios!$AH$6,Precios!$AK$6,IF(G258=Precios!$AH$7,Precios!$AK$7,IF(G258=Precios!$AH$8,Precios!$AK$8,IF(G258=Precios!$AH$9,Precios!$AK$9,IF(G258=Precios!$AH$10,Precios!$AK$10,IF(G258=Precios!$AH$11,Precios!$AK$11,IF(G258=Precios!$AH$12,Precios!$AK$12,IF(G258=Precios!$AH$137,Precios!$AK$137,IF(G258=Precios!$AH$14,Precios!$AK$14,IF(G258=Precios!$AH$15,Precios!$AK$15,IF(G258=Precios!$AH$16,Precios!$AK$16,IF(G258=Precios!$AH$17,Precios!$AK$17,IF(G258=Precios!$AH$18,Precios!$AK$18,0)))))))))))))))*H258</f>
        <v>0</v>
      </c>
      <c r="AA258" s="47"/>
      <c r="AB258" s="330"/>
    </row>
    <row r="259" spans="1:28" x14ac:dyDescent="0.25">
      <c r="A259" s="291"/>
      <c r="B259" s="41"/>
      <c r="C259" s="42"/>
      <c r="D259" s="43"/>
      <c r="E259" s="43"/>
      <c r="F259" s="43"/>
      <c r="G259" s="49"/>
      <c r="H259" s="52"/>
      <c r="I259" s="217">
        <f>IF(G259=Precios!$AH$4,Precios!$AI$4,IF(G259=Precios!$AH$5,Precios!$AI$5,IF(G259=Precios!$AH$6,Precios!$AI$6,IF(G259=Precios!$AH$7,Precios!$AI$7,IF(G259=Precios!$AH$8,Precios!$AI$8,IF(G259=Precios!$AH$9,Precios!$AI$9,IF(G259=Precios!$AH$10,Precios!$AI$10,IF(G259=Precios!$AH$11,Precios!$AI$11,IF(G259=Precios!$AH$12,Precios!$AI$12,IF(G259=Precios!$AH$137,Precios!$AI$137,IF(G259=Precios!$AH$14,Precios!$AI$14,IF(G259=Precios!$AH$15,Precios!$AI$15,IF(G259=Precios!$AH$16,Precios!$AI$16,IF(G259=Precios!$AH$17,Precios!$AI$17,IF(G259=Precios!$AH$18,Precios!$AI$18,0)))))))))))))))</f>
        <v>0</v>
      </c>
      <c r="J259" s="52"/>
      <c r="K259" s="218">
        <f>+IF(J259=1,I259,IF(J259=2,I259*(1-Precios!$AN$3),0))</f>
        <v>0</v>
      </c>
      <c r="L259" s="218">
        <f t="shared" si="37"/>
        <v>0</v>
      </c>
      <c r="M259" s="50"/>
      <c r="N259" s="44"/>
      <c r="O259" s="44"/>
      <c r="P259" s="44"/>
      <c r="Q259" s="44"/>
      <c r="R259" s="44"/>
      <c r="S259" s="44"/>
      <c r="T259" s="44"/>
      <c r="U259" s="44"/>
      <c r="V259" s="93"/>
      <c r="W259" s="44"/>
      <c r="X259" s="44"/>
      <c r="Y259" s="44"/>
      <c r="Z259" s="39">
        <f>IF(G259=Precios!$AH$4,Precios!$AK$4,IF(G259=Precios!$AH$5,Precios!$AK$5,IF(G259=Precios!$AH$6,Precios!$AK$6,IF(G259=Precios!$AH$7,Precios!$AK$7,IF(G259=Precios!$AH$8,Precios!$AK$8,IF(G259=Precios!$AH$9,Precios!$AK$9,IF(G259=Precios!$AH$10,Precios!$AK$10,IF(G259=Precios!$AH$11,Precios!$AK$11,IF(G259=Precios!$AH$12,Precios!$AK$12,IF(G259=Precios!$AH$137,Precios!$AK$137,IF(G259=Precios!$AH$14,Precios!$AK$14,IF(G259=Precios!$AH$15,Precios!$AK$15,IF(G259=Precios!$AH$16,Precios!$AK$16,IF(G259=Precios!$AH$17,Precios!$AK$17,IF(G259=Precios!$AH$18,Precios!$AK$18,0)))))))))))))))*H259</f>
        <v>0</v>
      </c>
      <c r="AA259" s="47"/>
      <c r="AB259" s="330"/>
    </row>
    <row r="260" spans="1:28" x14ac:dyDescent="0.25">
      <c r="A260" s="291"/>
      <c r="B260" s="41"/>
      <c r="C260" s="42"/>
      <c r="D260" s="43"/>
      <c r="E260" s="43"/>
      <c r="F260" s="43"/>
      <c r="G260" s="49"/>
      <c r="H260" s="52"/>
      <c r="I260" s="217">
        <f>IF(G260=Precios!$AH$4,Precios!$AI$4,IF(G260=Precios!$AH$5,Precios!$AI$5,IF(G260=Precios!$AH$6,Precios!$AI$6,IF(G260=Precios!$AH$7,Precios!$AI$7,IF(G260=Precios!$AH$8,Precios!$AI$8,IF(G260=Precios!$AH$9,Precios!$AI$9,IF(G260=Precios!$AH$10,Precios!$AI$10,IF(G260=Precios!$AH$11,Precios!$AI$11,IF(G260=Precios!$AH$12,Precios!$AI$12,IF(G260=Precios!$AH$137,Precios!$AI$137,IF(G260=Precios!$AH$14,Precios!$AI$14,IF(G260=Precios!$AH$15,Precios!$AI$15,IF(G260=Precios!$AH$16,Precios!$AI$16,IF(G260=Precios!$AH$17,Precios!$AI$17,IF(G260=Precios!$AH$18,Precios!$AI$18,0)))))))))))))))</f>
        <v>0</v>
      </c>
      <c r="J260" s="52"/>
      <c r="K260" s="218">
        <f>+IF(J260=1,I260,IF(J260=2,I260*(1-Precios!$AN$3),0))</f>
        <v>0</v>
      </c>
      <c r="L260" s="218">
        <f t="shared" si="37"/>
        <v>0</v>
      </c>
      <c r="M260" s="50"/>
      <c r="N260" s="44"/>
      <c r="O260" s="44"/>
      <c r="P260" s="44"/>
      <c r="Q260" s="44"/>
      <c r="R260" s="44"/>
      <c r="S260" s="44"/>
      <c r="T260" s="44"/>
      <c r="U260" s="44"/>
      <c r="V260" s="93"/>
      <c r="W260" s="44"/>
      <c r="X260" s="44"/>
      <c r="Y260" s="44"/>
      <c r="Z260" s="39">
        <f>IF(G260=Precios!$AH$4,Precios!$AK$4,IF(G260=Precios!$AH$5,Precios!$AK$5,IF(G260=Precios!$AH$6,Precios!$AK$6,IF(G260=Precios!$AH$7,Precios!$AK$7,IF(G260=Precios!$AH$8,Precios!$AK$8,IF(G260=Precios!$AH$9,Precios!$AK$9,IF(G260=Precios!$AH$10,Precios!$AK$10,IF(G260=Precios!$AH$11,Precios!$AK$11,IF(G260=Precios!$AH$12,Precios!$AK$12,IF(G260=Precios!$AH$137,Precios!$AK$137,IF(G260=Precios!$AH$14,Precios!$AK$14,IF(G260=Precios!$AH$15,Precios!$AK$15,IF(G260=Precios!$AH$16,Precios!$AK$16,IF(G260=Precios!$AH$17,Precios!$AK$17,IF(G260=Precios!$AH$18,Precios!$AK$18,0)))))))))))))))*H260</f>
        <v>0</v>
      </c>
      <c r="AA260" s="47"/>
      <c r="AB260" s="330"/>
    </row>
    <row r="261" spans="1:28" ht="15.75" thickBot="1" x14ac:dyDescent="0.3">
      <c r="A261" s="293"/>
      <c r="B261" s="294"/>
      <c r="C261" s="304"/>
      <c r="D261" s="296"/>
      <c r="E261" s="296"/>
      <c r="F261" s="296"/>
      <c r="G261" s="297"/>
      <c r="H261" s="298"/>
      <c r="I261" s="217">
        <f>IF(G261=Precios!$AH$4,Precios!$AI$4,IF(G261=Precios!$AH$5,Precios!$AI$5,IF(G261=Precios!$AH$6,Precios!$AI$6,IF(G261=Precios!$AH$7,Precios!$AI$7,IF(G261=Precios!$AH$8,Precios!$AI$8,IF(G261=Precios!$AH$9,Precios!$AI$9,IF(G261=Precios!$AH$10,Precios!$AI$10,IF(G261=Precios!$AH$11,Precios!$AI$11,IF(G261=Precios!$AH$12,Precios!$AI$12,IF(G261=Precios!$AH$137,Precios!$AI$137,IF(G261=Precios!$AH$14,Precios!$AI$14,IF(G261=Precios!$AH$15,Precios!$AI$15,IF(G261=Precios!$AH$16,Precios!$AI$16,IF(G261=Precios!$AH$17,Precios!$AI$17,IF(G261=Precios!$AH$18,Precios!$AI$18,0)))))))))))))))</f>
        <v>0</v>
      </c>
      <c r="J261" s="298"/>
      <c r="K261" s="300">
        <f>+IF(J261=1,I261,IF(J261=2,I261*(1-Precios!$AN$3),0))</f>
        <v>0</v>
      </c>
      <c r="L261" s="300">
        <f t="shared" si="37"/>
        <v>0</v>
      </c>
      <c r="M261" s="331"/>
      <c r="N261" s="332"/>
      <c r="O261" s="332"/>
      <c r="P261" s="332"/>
      <c r="Q261" s="332"/>
      <c r="R261" s="332"/>
      <c r="S261" s="332"/>
      <c r="T261" s="332"/>
      <c r="U261" s="332"/>
      <c r="V261" s="333"/>
      <c r="W261" s="332"/>
      <c r="X261" s="332"/>
      <c r="Y261" s="332"/>
      <c r="Z261" s="340">
        <f>IF(G261=Precios!$AH$4,Precios!$AK$4,IF(G261=Precios!$AH$5,Precios!$AK$5,IF(G261=Precios!$AH$6,Precios!$AK$6,IF(G261=Precios!$AH$7,Precios!$AK$7,IF(G261=Precios!$AH$8,Precios!$AK$8,IF(G261=Precios!$AH$9,Precios!$AK$9,IF(G261=Precios!$AH$10,Precios!$AK$10,IF(G261=Precios!$AH$11,Precios!$AK$11,IF(G261=Precios!$AH$12,Precios!$AK$12,IF(G261=Precios!$AH$137,Precios!$AK$137,IF(G261=Precios!$AH$14,Precios!$AK$14,IF(G261=Precios!$AH$15,Precios!$AK$15,IF(G261=Precios!$AH$16,Precios!$AK$16,IF(G261=Precios!$AH$17,Precios!$AK$17,IF(G261=Precios!$AH$18,Precios!$AK$18,0)))))))))))))))*H261</f>
        <v>0</v>
      </c>
      <c r="AA261" s="334"/>
      <c r="AB261" s="335"/>
    </row>
    <row r="262" spans="1:28" x14ac:dyDescent="0.25">
      <c r="A262" s="282"/>
      <c r="B262" s="283"/>
      <c r="C262" s="284"/>
      <c r="D262" s="285"/>
      <c r="E262" s="285"/>
      <c r="F262" s="285"/>
      <c r="G262" s="287"/>
      <c r="H262" s="288"/>
      <c r="I262" s="289">
        <f>IF(G262=Precios!$AH$4,Precios!$AI$4,IF(G262=Precios!$AH$5,Precios!$AI$5,IF(G262=Precios!$AH$6,Precios!$AI$6,IF(G262=Precios!$AH$7,Precios!$AI$7,IF(G262=Precios!$AH$8,Precios!$AI$8,IF(G262=Precios!$AH$9,Precios!$AI$9,IF(G262=Precios!$AH$10,Precios!$AI$10,IF(G262=Precios!$AH$11,Precios!$AI$11,IF(G262=Precios!$AH$12,Precios!$AI$12,IF(G262=Precios!$AH$137,Precios!$AI$137,IF(G262=Precios!$AH$14,Precios!$AI$14,IF(G262=Precios!$AH$15,Precios!$AI$15,IF(G262=Precios!$AH$16,Precios!$AI$16,IF(G262=Precios!$AH$17,Precios!$AI$17,IF(G262=Precios!$AH$18,Precios!$AI$18,0)))))))))))))))</f>
        <v>0</v>
      </c>
      <c r="J262" s="287"/>
      <c r="K262" s="290">
        <f>+IF(J262=1,I262,IF(J262=2,I262*(1-Precios!$AN$3),0))</f>
        <v>0</v>
      </c>
      <c r="L262" s="290">
        <f t="shared" si="37"/>
        <v>0</v>
      </c>
      <c r="M262" s="317">
        <f>+SUM(L262:L266)</f>
        <v>0</v>
      </c>
      <c r="N262" s="318">
        <f>+M262+Q262+S262+T262</f>
        <v>0</v>
      </c>
      <c r="O262" s="319">
        <f>+IF(J262=1,N262*$O$181,0)</f>
        <v>0</v>
      </c>
      <c r="P262" s="320">
        <f>+N262*$P$181</f>
        <v>0</v>
      </c>
      <c r="Q262" s="321"/>
      <c r="R262" s="322">
        <f>+N262-SUM(O262:Q262)</f>
        <v>0</v>
      </c>
      <c r="S262" s="321"/>
      <c r="T262" s="321"/>
      <c r="U262" s="321"/>
      <c r="V262" s="323" t="e">
        <f>+(+O262+P262)/M262</f>
        <v>#DIV/0!</v>
      </c>
      <c r="W262" s="324">
        <f>+R262-SUM(S262:U262)</f>
        <v>0</v>
      </c>
      <c r="X262" s="325">
        <f>IF(J262=2,W262,0)</f>
        <v>0</v>
      </c>
      <c r="Y262" s="326">
        <f>IF(J262=1,W262,0)</f>
        <v>0</v>
      </c>
      <c r="Z262" s="327">
        <f>IF(G262=Precios!$AH$4,Precios!$AK$4,IF(G262=Precios!$AH$5,Precios!$AK$5,IF(G262=Precios!$AH$6,Precios!$AK$6,IF(G262=Precios!$AH$7,Precios!$AK$7,IF(G262=Precios!$AH$8,Precios!$AK$8,IF(G262=Precios!$AH$9,Precios!$AK$9,IF(G262=Precios!$AH$10,Precios!$AK$10,IF(G262=Precios!$AH$11,Precios!$AK$11,IF(G262=Precios!$AH$12,Precios!$AK$12,IF(G262=Precios!$AH$137,Precios!$AK$137,IF(G262=Precios!$AH$14,Precios!$AK$14,IF(G262=Precios!$AH$15,Precios!$AK$15,IF(G262=Precios!$AH$16,Precios!$AK$16,IF(G262=Precios!$AH$17,Precios!$AK$17,IF(G262=Precios!$AH$18,Precios!$AK$18,0)))))))))))))))*H262</f>
        <v>0</v>
      </c>
      <c r="AA262" s="328">
        <f>+W262-SUM(Z262:Z266)</f>
        <v>0</v>
      </c>
      <c r="AB262" s="329" t="e">
        <f>+AA262/M262</f>
        <v>#DIV/0!</v>
      </c>
    </row>
    <row r="263" spans="1:28" x14ac:dyDescent="0.25">
      <c r="A263" s="291"/>
      <c r="B263" s="41"/>
      <c r="C263" s="42"/>
      <c r="D263" s="43"/>
      <c r="E263" s="43"/>
      <c r="F263" s="43"/>
      <c r="G263" s="49"/>
      <c r="H263" s="52"/>
      <c r="I263" s="217">
        <f>IF(G263=Precios!$AH$4,Precios!$AI$4,IF(G263=Precios!$AH$5,Precios!$AI$5,IF(G263=Precios!$AH$6,Precios!$AI$6,IF(G263=Precios!$AH$7,Precios!$AI$7,IF(G263=Precios!$AH$8,Precios!$AI$8,IF(G263=Precios!$AH$9,Precios!$AI$9,IF(G263=Precios!$AH$10,Precios!$AI$10,IF(G263=Precios!$AH$11,Precios!$AI$11,IF(G263=Precios!$AH$12,Precios!$AI$12,IF(G263=Precios!$AH$137,Precios!$AI$137,IF(G263=Precios!$AH$14,Precios!$AI$14,IF(G263=Precios!$AH$15,Precios!$AI$15,IF(G263=Precios!$AH$16,Precios!$AI$16,IF(G263=Precios!$AH$17,Precios!$AI$17,IF(G263=Precios!$AH$18,Precios!$AI$18,0)))))))))))))))</f>
        <v>0</v>
      </c>
      <c r="J263" s="52"/>
      <c r="K263" s="218">
        <f>+IF(J263=1,I263,IF(J263=2,I263*(1-Precios!$AN$3),0))</f>
        <v>0</v>
      </c>
      <c r="L263" s="218">
        <f t="shared" si="37"/>
        <v>0</v>
      </c>
      <c r="M263" s="50"/>
      <c r="N263" s="44"/>
      <c r="O263" s="44"/>
      <c r="P263" s="44"/>
      <c r="Q263" s="44"/>
      <c r="R263" s="44"/>
      <c r="S263" s="44"/>
      <c r="T263" s="44"/>
      <c r="U263" s="44"/>
      <c r="V263" s="93"/>
      <c r="W263" s="44"/>
      <c r="X263" s="44"/>
      <c r="Y263" s="44"/>
      <c r="Z263" s="39">
        <f>IF(G263=Precios!$AH$4,Precios!$AK$4,IF(G263=Precios!$AH$5,Precios!$AK$5,IF(G263=Precios!$AH$6,Precios!$AK$6,IF(G263=Precios!$AH$7,Precios!$AK$7,IF(G263=Precios!$AH$8,Precios!$AK$8,IF(G263=Precios!$AH$9,Precios!$AK$9,IF(G263=Precios!$AH$10,Precios!$AK$10,IF(G263=Precios!$AH$11,Precios!$AK$11,IF(G263=Precios!$AH$12,Precios!$AK$12,IF(G263=Precios!$AH$137,Precios!$AK$137,IF(G263=Precios!$AH$14,Precios!$AK$14,IF(G263=Precios!$AH$15,Precios!$AK$15,IF(G263=Precios!$AH$16,Precios!$AK$16,IF(G263=Precios!$AH$17,Precios!$AK$17,IF(G263=Precios!$AH$18,Precios!$AK$18,0)))))))))))))))*H263</f>
        <v>0</v>
      </c>
      <c r="AA263" s="47"/>
      <c r="AB263" s="330"/>
    </row>
    <row r="264" spans="1:28" x14ac:dyDescent="0.25">
      <c r="A264" s="291"/>
      <c r="B264" s="41"/>
      <c r="C264" s="42"/>
      <c r="D264" s="43"/>
      <c r="E264" s="43"/>
      <c r="F264" s="43"/>
      <c r="G264" s="49"/>
      <c r="H264" s="52"/>
      <c r="I264" s="217">
        <f>IF(G264=Precios!$AH$4,Precios!$AI$4,IF(G264=Precios!$AH$5,Precios!$AI$5,IF(G264=Precios!$AH$6,Precios!$AI$6,IF(G264=Precios!$AH$7,Precios!$AI$7,IF(G264=Precios!$AH$8,Precios!$AI$8,IF(G264=Precios!$AH$9,Precios!$AI$9,IF(G264=Precios!$AH$10,Precios!$AI$10,IF(G264=Precios!$AH$11,Precios!$AI$11,IF(G264=Precios!$AH$12,Precios!$AI$12,IF(G264=Precios!$AH$137,Precios!$AI$137,IF(G264=Precios!$AH$14,Precios!$AI$14,IF(G264=Precios!$AH$15,Precios!$AI$15,IF(G264=Precios!$AH$16,Precios!$AI$16,IF(G264=Precios!$AH$17,Precios!$AI$17,IF(G264=Precios!$AH$18,Precios!$AI$18,0)))))))))))))))</f>
        <v>0</v>
      </c>
      <c r="J264" s="52"/>
      <c r="K264" s="218">
        <f>+IF(J264=1,I264,IF(J264=2,I264*(1-Precios!$AN$3),0))</f>
        <v>0</v>
      </c>
      <c r="L264" s="218">
        <f t="shared" si="37"/>
        <v>0</v>
      </c>
      <c r="M264" s="50"/>
      <c r="N264" s="44"/>
      <c r="O264" s="44"/>
      <c r="P264" s="44"/>
      <c r="Q264" s="44"/>
      <c r="R264" s="44"/>
      <c r="S264" s="44"/>
      <c r="T264" s="44"/>
      <c r="U264" s="44"/>
      <c r="V264" s="93"/>
      <c r="W264" s="44"/>
      <c r="X264" s="44"/>
      <c r="Y264" s="44"/>
      <c r="Z264" s="39">
        <f>IF(G264=Precios!$AH$4,Precios!$AK$4,IF(G264=Precios!$AH$5,Precios!$AK$5,IF(G264=Precios!$AH$6,Precios!$AK$6,IF(G264=Precios!$AH$7,Precios!$AK$7,IF(G264=Precios!$AH$8,Precios!$AK$8,IF(G264=Precios!$AH$9,Precios!$AK$9,IF(G264=Precios!$AH$10,Precios!$AK$10,IF(G264=Precios!$AH$11,Precios!$AK$11,IF(G264=Precios!$AH$12,Precios!$AK$12,IF(G264=Precios!$AH$137,Precios!$AK$137,IF(G264=Precios!$AH$14,Precios!$AK$14,IF(G264=Precios!$AH$15,Precios!$AK$15,IF(G264=Precios!$AH$16,Precios!$AK$16,IF(G264=Precios!$AH$17,Precios!$AK$17,IF(G264=Precios!$AH$18,Precios!$AK$18,0)))))))))))))))*H264</f>
        <v>0</v>
      </c>
      <c r="AA264" s="47"/>
      <c r="AB264" s="330"/>
    </row>
    <row r="265" spans="1:28" x14ac:dyDescent="0.25">
      <c r="A265" s="291"/>
      <c r="B265" s="41"/>
      <c r="C265" s="42"/>
      <c r="D265" s="43"/>
      <c r="E265" s="43"/>
      <c r="F265" s="43"/>
      <c r="G265" s="49"/>
      <c r="H265" s="52"/>
      <c r="I265" s="217">
        <f>IF(G265=Precios!$AH$4,Precios!$AI$4,IF(G265=Precios!$AH$5,Precios!$AI$5,IF(G265=Precios!$AH$6,Precios!$AI$6,IF(G265=Precios!$AH$7,Precios!$AI$7,IF(G265=Precios!$AH$8,Precios!$AI$8,IF(G265=Precios!$AH$9,Precios!$AI$9,IF(G265=Precios!$AH$10,Precios!$AI$10,IF(G265=Precios!$AH$11,Precios!$AI$11,IF(G265=Precios!$AH$12,Precios!$AI$12,IF(G265=Precios!$AH$137,Precios!$AI$137,IF(G265=Precios!$AH$14,Precios!$AI$14,IF(G265=Precios!$AH$15,Precios!$AI$15,IF(G265=Precios!$AH$16,Precios!$AI$16,IF(G265=Precios!$AH$17,Precios!$AI$17,IF(G265=Precios!$AH$18,Precios!$AI$18,0)))))))))))))))</f>
        <v>0</v>
      </c>
      <c r="J265" s="52"/>
      <c r="K265" s="218">
        <f>+IF(J265=1,I265,IF(J265=2,I265*(1-Precios!$AN$3),0))</f>
        <v>0</v>
      </c>
      <c r="L265" s="218">
        <f t="shared" si="37"/>
        <v>0</v>
      </c>
      <c r="M265" s="50"/>
      <c r="N265" s="44"/>
      <c r="O265" s="44"/>
      <c r="P265" s="44"/>
      <c r="Q265" s="44"/>
      <c r="R265" s="44"/>
      <c r="S265" s="44"/>
      <c r="T265" s="44"/>
      <c r="U265" s="44"/>
      <c r="V265" s="93"/>
      <c r="W265" s="44"/>
      <c r="X265" s="44"/>
      <c r="Y265" s="44"/>
      <c r="Z265" s="39">
        <f>IF(G265=Precios!$AH$4,Precios!$AK$4,IF(G265=Precios!$AH$5,Precios!$AK$5,IF(G265=Precios!$AH$6,Precios!$AK$6,IF(G265=Precios!$AH$7,Precios!$AK$7,IF(G265=Precios!$AH$8,Precios!$AK$8,IF(G265=Precios!$AH$9,Precios!$AK$9,IF(G265=Precios!$AH$10,Precios!$AK$10,IF(G265=Precios!$AH$11,Precios!$AK$11,IF(G265=Precios!$AH$12,Precios!$AK$12,IF(G265=Precios!$AH$137,Precios!$AK$137,IF(G265=Precios!$AH$14,Precios!$AK$14,IF(G265=Precios!$AH$15,Precios!$AK$15,IF(G265=Precios!$AH$16,Precios!$AK$16,IF(G265=Precios!$AH$17,Precios!$AK$17,IF(G265=Precios!$AH$18,Precios!$AK$18,0)))))))))))))))*H265</f>
        <v>0</v>
      </c>
      <c r="AA265" s="47"/>
      <c r="AB265" s="330"/>
    </row>
    <row r="266" spans="1:28" ht="15.75" thickBot="1" x14ac:dyDescent="0.3">
      <c r="A266" s="293"/>
      <c r="B266" s="294"/>
      <c r="C266" s="304"/>
      <c r="D266" s="296"/>
      <c r="E266" s="296"/>
      <c r="F266" s="296"/>
      <c r="G266" s="297"/>
      <c r="H266" s="298"/>
      <c r="I266" s="217">
        <f>IF(G266=Precios!$AH$4,Precios!$AI$4,IF(G266=Precios!$AH$5,Precios!$AI$5,IF(G266=Precios!$AH$6,Precios!$AI$6,IF(G266=Precios!$AH$7,Precios!$AI$7,IF(G266=Precios!$AH$8,Precios!$AI$8,IF(G266=Precios!$AH$9,Precios!$AI$9,IF(G266=Precios!$AH$10,Precios!$AI$10,IF(G266=Precios!$AH$11,Precios!$AI$11,IF(G266=Precios!$AH$12,Precios!$AI$12,IF(G266=Precios!$AH$137,Precios!$AI$137,IF(G266=Precios!$AH$14,Precios!$AI$14,IF(G266=Precios!$AH$15,Precios!$AI$15,IF(G266=Precios!$AH$16,Precios!$AI$16,IF(G266=Precios!$AH$17,Precios!$AI$17,IF(G266=Precios!$AH$18,Precios!$AI$18,0)))))))))))))))</f>
        <v>0</v>
      </c>
      <c r="J266" s="298"/>
      <c r="K266" s="300">
        <f>+IF(J266=1,I266,IF(J266=2,I266*(1-Precios!$AN$3),0))</f>
        <v>0</v>
      </c>
      <c r="L266" s="300">
        <f t="shared" si="37"/>
        <v>0</v>
      </c>
      <c r="M266" s="331"/>
      <c r="N266" s="332"/>
      <c r="O266" s="332"/>
      <c r="P266" s="332"/>
      <c r="Q266" s="332"/>
      <c r="R266" s="332"/>
      <c r="S266" s="332"/>
      <c r="T266" s="332"/>
      <c r="U266" s="332"/>
      <c r="V266" s="333"/>
      <c r="W266" s="332"/>
      <c r="X266" s="332"/>
      <c r="Y266" s="332"/>
      <c r="Z266" s="340">
        <f>IF(G266=Precios!$AH$4,Precios!$AK$4,IF(G266=Precios!$AH$5,Precios!$AK$5,IF(G266=Precios!$AH$6,Precios!$AK$6,IF(G266=Precios!$AH$7,Precios!$AK$7,IF(G266=Precios!$AH$8,Precios!$AK$8,IF(G266=Precios!$AH$9,Precios!$AK$9,IF(G266=Precios!$AH$10,Precios!$AK$10,IF(G266=Precios!$AH$11,Precios!$AK$11,IF(G266=Precios!$AH$12,Precios!$AK$12,IF(G266=Precios!$AH$137,Precios!$AK$137,IF(G266=Precios!$AH$14,Precios!$AK$14,IF(G266=Precios!$AH$15,Precios!$AK$15,IF(G266=Precios!$AH$16,Precios!$AK$16,IF(G266=Precios!$AH$17,Precios!$AK$17,IF(G266=Precios!$AH$18,Precios!$AK$18,0)))))))))))))))*H266</f>
        <v>0</v>
      </c>
      <c r="AA266" s="334"/>
      <c r="AB266" s="335"/>
    </row>
    <row r="267" spans="1:28" x14ac:dyDescent="0.25">
      <c r="A267" s="282"/>
      <c r="B267" s="283"/>
      <c r="C267" s="284"/>
      <c r="D267" s="285"/>
      <c r="E267" s="285"/>
      <c r="F267" s="285"/>
      <c r="G267" s="287"/>
      <c r="H267" s="288"/>
      <c r="I267" s="289">
        <f>IF(G267=Precios!$AH$4,Precios!$AI$4,IF(G267=Precios!$AH$5,Precios!$AI$5,IF(G267=Precios!$AH$6,Precios!$AI$6,IF(G267=Precios!$AH$7,Precios!$AI$7,IF(G267=Precios!$AH$8,Precios!$AI$8,IF(G267=Precios!$AH$9,Precios!$AI$9,IF(G267=Precios!$AH$10,Precios!$AI$10,IF(G267=Precios!$AH$11,Precios!$AI$11,IF(G267=Precios!$AH$12,Precios!$AI$12,IF(G267=Precios!$AH$137,Precios!$AI$137,IF(G267=Precios!$AH$14,Precios!$AI$14,IF(G267=Precios!$AH$15,Precios!$AI$15,IF(G267=Precios!$AH$16,Precios!$AI$16,IF(G267=Precios!$AH$17,Precios!$AI$17,IF(G267=Precios!$AH$18,Precios!$AI$18,0)))))))))))))))</f>
        <v>0</v>
      </c>
      <c r="J267" s="287"/>
      <c r="K267" s="290">
        <f>+IF(J267=1,I267,IF(J267=2,I267*(1-Precios!$AN$3),0))</f>
        <v>0</v>
      </c>
      <c r="L267" s="290">
        <f t="shared" ref="L267:L271" si="38">H267*K267</f>
        <v>0</v>
      </c>
      <c r="M267" s="317">
        <f>+SUM(L267:L271)</f>
        <v>0</v>
      </c>
      <c r="N267" s="318">
        <f>+M267+Q267+S267+T267</f>
        <v>0</v>
      </c>
      <c r="O267" s="319">
        <f>+IF(J267=1,N267*$O$181,0)</f>
        <v>0</v>
      </c>
      <c r="P267" s="320">
        <f>+N267*$P$181</f>
        <v>0</v>
      </c>
      <c r="Q267" s="321"/>
      <c r="R267" s="322">
        <f>+N267-SUM(O267:Q267)</f>
        <v>0</v>
      </c>
      <c r="S267" s="321"/>
      <c r="T267" s="321"/>
      <c r="U267" s="321"/>
      <c r="V267" s="323" t="e">
        <f>+(+O267+P267)/M267</f>
        <v>#DIV/0!</v>
      </c>
      <c r="W267" s="324">
        <f>+R267-SUM(S267:U267)</f>
        <v>0</v>
      </c>
      <c r="X267" s="325">
        <f>IF(J267=2,W267,0)</f>
        <v>0</v>
      </c>
      <c r="Y267" s="326">
        <f>IF(J267=1,W267,0)</f>
        <v>0</v>
      </c>
      <c r="Z267" s="327">
        <f>IF(G267=Precios!$AH$4,Precios!$AK$4,IF(G267=Precios!$AH$5,Precios!$AK$5,IF(G267=Precios!$AH$6,Precios!$AK$6,IF(G267=Precios!$AH$7,Precios!$AK$7,IF(G267=Precios!$AH$8,Precios!$AK$8,IF(G267=Precios!$AH$9,Precios!$AK$9,IF(G267=Precios!$AH$10,Precios!$AK$10,IF(G267=Precios!$AH$11,Precios!$AK$11,IF(G267=Precios!$AH$12,Precios!$AK$12,IF(G267=Precios!$AH$137,Precios!$AK$137,IF(G267=Precios!$AH$14,Precios!$AK$14,IF(G267=Precios!$AH$15,Precios!$AK$15,IF(G267=Precios!$AH$16,Precios!$AK$16,IF(G267=Precios!$AH$17,Precios!$AK$17,IF(G267=Precios!$AH$18,Precios!$AK$18,0)))))))))))))))*H267</f>
        <v>0</v>
      </c>
      <c r="AA267" s="328">
        <f>+W267-SUM(Z267:Z271)</f>
        <v>0</v>
      </c>
      <c r="AB267" s="329" t="e">
        <f>+AA267/M267</f>
        <v>#DIV/0!</v>
      </c>
    </row>
    <row r="268" spans="1:28" x14ac:dyDescent="0.25">
      <c r="A268" s="291"/>
      <c r="B268" s="41"/>
      <c r="C268" s="42"/>
      <c r="D268" s="43"/>
      <c r="E268" s="43"/>
      <c r="F268" s="43"/>
      <c r="G268" s="49"/>
      <c r="H268" s="52"/>
      <c r="I268" s="217">
        <f>IF(G268=Precios!$AH$4,Precios!$AI$4,IF(G268=Precios!$AH$5,Precios!$AI$5,IF(G268=Precios!$AH$6,Precios!$AI$6,IF(G268=Precios!$AH$7,Precios!$AI$7,IF(G268=Precios!$AH$8,Precios!$AI$8,IF(G268=Precios!$AH$9,Precios!$AI$9,IF(G268=Precios!$AH$10,Precios!$AI$10,IF(G268=Precios!$AH$11,Precios!$AI$11,IF(G268=Precios!$AH$12,Precios!$AI$12,IF(G268=Precios!$AH$137,Precios!$AI$137,IF(G268=Precios!$AH$14,Precios!$AI$14,IF(G268=Precios!$AH$15,Precios!$AI$15,IF(G268=Precios!$AH$16,Precios!$AI$16,IF(G268=Precios!$AH$17,Precios!$AI$17,IF(G268=Precios!$AH$18,Precios!$AI$18,0)))))))))))))))</f>
        <v>0</v>
      </c>
      <c r="J268" s="52"/>
      <c r="K268" s="218">
        <f>+IF(J268=1,I268,IF(J268=2,I268*(1-Precios!$AN$3),0))</f>
        <v>0</v>
      </c>
      <c r="L268" s="218">
        <f t="shared" si="38"/>
        <v>0</v>
      </c>
      <c r="M268" s="50"/>
      <c r="N268" s="44"/>
      <c r="O268" s="44"/>
      <c r="P268" s="44"/>
      <c r="Q268" s="44"/>
      <c r="R268" s="44"/>
      <c r="S268" s="44"/>
      <c r="T268" s="44"/>
      <c r="U268" s="44"/>
      <c r="V268" s="93"/>
      <c r="W268" s="44"/>
      <c r="X268" s="44"/>
      <c r="Y268" s="44"/>
      <c r="Z268" s="39">
        <f>IF(G268=Precios!$AH$4,Precios!$AK$4,IF(G268=Precios!$AH$5,Precios!$AK$5,IF(G268=Precios!$AH$6,Precios!$AK$6,IF(G268=Precios!$AH$7,Precios!$AK$7,IF(G268=Precios!$AH$8,Precios!$AK$8,IF(G268=Precios!$AH$9,Precios!$AK$9,IF(G268=Precios!$AH$10,Precios!$AK$10,IF(G268=Precios!$AH$11,Precios!$AK$11,IF(G268=Precios!$AH$12,Precios!$AK$12,IF(G268=Precios!$AH$137,Precios!$AK$137,IF(G268=Precios!$AH$14,Precios!$AK$14,IF(G268=Precios!$AH$15,Precios!$AK$15,IF(G268=Precios!$AH$16,Precios!$AK$16,IF(G268=Precios!$AH$17,Precios!$AK$17,IF(G268=Precios!$AH$18,Precios!$AK$18,0)))))))))))))))*H268</f>
        <v>0</v>
      </c>
      <c r="AA268" s="47"/>
      <c r="AB268" s="330"/>
    </row>
    <row r="269" spans="1:28" x14ac:dyDescent="0.25">
      <c r="A269" s="291"/>
      <c r="B269" s="41"/>
      <c r="C269" s="42"/>
      <c r="D269" s="43"/>
      <c r="E269" s="43"/>
      <c r="F269" s="43"/>
      <c r="G269" s="49"/>
      <c r="H269" s="52"/>
      <c r="I269" s="217">
        <f>IF(G269=Precios!$AH$4,Precios!$AI$4,IF(G269=Precios!$AH$5,Precios!$AI$5,IF(G269=Precios!$AH$6,Precios!$AI$6,IF(G269=Precios!$AH$7,Precios!$AI$7,IF(G269=Precios!$AH$8,Precios!$AI$8,IF(G269=Precios!$AH$9,Precios!$AI$9,IF(G269=Precios!$AH$10,Precios!$AI$10,IF(G269=Precios!$AH$11,Precios!$AI$11,IF(G269=Precios!$AH$12,Precios!$AI$12,IF(G269=Precios!$AH$137,Precios!$AI$137,IF(G269=Precios!$AH$14,Precios!$AI$14,IF(G269=Precios!$AH$15,Precios!$AI$15,IF(G269=Precios!$AH$16,Precios!$AI$16,IF(G269=Precios!$AH$17,Precios!$AI$17,IF(G269=Precios!$AH$18,Precios!$AI$18,0)))))))))))))))</f>
        <v>0</v>
      </c>
      <c r="J269" s="52"/>
      <c r="K269" s="218">
        <f>+IF(J269=1,I269,IF(J269=2,I269*(1-Precios!$AN$3),0))</f>
        <v>0</v>
      </c>
      <c r="L269" s="218">
        <f t="shared" si="38"/>
        <v>0</v>
      </c>
      <c r="M269" s="50"/>
      <c r="N269" s="44"/>
      <c r="O269" s="44"/>
      <c r="P269" s="44"/>
      <c r="Q269" s="44"/>
      <c r="R269" s="44"/>
      <c r="S269" s="44"/>
      <c r="T269" s="44"/>
      <c r="U269" s="44"/>
      <c r="V269" s="93"/>
      <c r="W269" s="44"/>
      <c r="X269" s="44"/>
      <c r="Y269" s="44"/>
      <c r="Z269" s="39">
        <f>IF(G269=Precios!$AH$4,Precios!$AK$4,IF(G269=Precios!$AH$5,Precios!$AK$5,IF(G269=Precios!$AH$6,Precios!$AK$6,IF(G269=Precios!$AH$7,Precios!$AK$7,IF(G269=Precios!$AH$8,Precios!$AK$8,IF(G269=Precios!$AH$9,Precios!$AK$9,IF(G269=Precios!$AH$10,Precios!$AK$10,IF(G269=Precios!$AH$11,Precios!$AK$11,IF(G269=Precios!$AH$12,Precios!$AK$12,IF(G269=Precios!$AH$137,Precios!$AK$137,IF(G269=Precios!$AH$14,Precios!$AK$14,IF(G269=Precios!$AH$15,Precios!$AK$15,IF(G269=Precios!$AH$16,Precios!$AK$16,IF(G269=Precios!$AH$17,Precios!$AK$17,IF(G269=Precios!$AH$18,Precios!$AK$18,0)))))))))))))))*H269</f>
        <v>0</v>
      </c>
      <c r="AA269" s="47"/>
      <c r="AB269" s="330"/>
    </row>
    <row r="270" spans="1:28" x14ac:dyDescent="0.25">
      <c r="A270" s="291"/>
      <c r="B270" s="41"/>
      <c r="C270" s="42"/>
      <c r="D270" s="43"/>
      <c r="E270" s="43"/>
      <c r="F270" s="43"/>
      <c r="G270" s="49"/>
      <c r="H270" s="52"/>
      <c r="I270" s="217">
        <f>IF(G270=Precios!$AH$4,Precios!$AI$4,IF(G270=Precios!$AH$5,Precios!$AI$5,IF(G270=Precios!$AH$6,Precios!$AI$6,IF(G270=Precios!$AH$7,Precios!$AI$7,IF(G270=Precios!$AH$8,Precios!$AI$8,IF(G270=Precios!$AH$9,Precios!$AI$9,IF(G270=Precios!$AH$10,Precios!$AI$10,IF(G270=Precios!$AH$11,Precios!$AI$11,IF(G270=Precios!$AH$12,Precios!$AI$12,IF(G270=Precios!$AH$137,Precios!$AI$137,IF(G270=Precios!$AH$14,Precios!$AI$14,IF(G270=Precios!$AH$15,Precios!$AI$15,IF(G270=Precios!$AH$16,Precios!$AI$16,IF(G270=Precios!$AH$17,Precios!$AI$17,IF(G270=Precios!$AH$18,Precios!$AI$18,0)))))))))))))))</f>
        <v>0</v>
      </c>
      <c r="J270" s="52"/>
      <c r="K270" s="218">
        <f>+IF(J270=1,I270,IF(J270=2,I270*(1-Precios!$AN$3),0))</f>
        <v>0</v>
      </c>
      <c r="L270" s="218">
        <f t="shared" si="38"/>
        <v>0</v>
      </c>
      <c r="M270" s="50"/>
      <c r="N270" s="44"/>
      <c r="O270" s="44"/>
      <c r="P270" s="44"/>
      <c r="Q270" s="44"/>
      <c r="R270" s="44"/>
      <c r="S270" s="44"/>
      <c r="T270" s="44"/>
      <c r="U270" s="44"/>
      <c r="V270" s="93"/>
      <c r="W270" s="44"/>
      <c r="X270" s="44"/>
      <c r="Y270" s="44"/>
      <c r="Z270" s="39">
        <f>IF(G270=Precios!$AH$4,Precios!$AK$4,IF(G270=Precios!$AH$5,Precios!$AK$5,IF(G270=Precios!$AH$6,Precios!$AK$6,IF(G270=Precios!$AH$7,Precios!$AK$7,IF(G270=Precios!$AH$8,Precios!$AK$8,IF(G270=Precios!$AH$9,Precios!$AK$9,IF(G270=Precios!$AH$10,Precios!$AK$10,IF(G270=Precios!$AH$11,Precios!$AK$11,IF(G270=Precios!$AH$12,Precios!$AK$12,IF(G270=Precios!$AH$137,Precios!$AK$137,IF(G270=Precios!$AH$14,Precios!$AK$14,IF(G270=Precios!$AH$15,Precios!$AK$15,IF(G270=Precios!$AH$16,Precios!$AK$16,IF(G270=Precios!$AH$17,Precios!$AK$17,IF(G270=Precios!$AH$18,Precios!$AK$18,0)))))))))))))))*H270</f>
        <v>0</v>
      </c>
      <c r="AA270" s="47"/>
      <c r="AB270" s="330"/>
    </row>
    <row r="271" spans="1:28" ht="15.75" thickBot="1" x14ac:dyDescent="0.3">
      <c r="A271" s="293"/>
      <c r="B271" s="294"/>
      <c r="C271" s="304"/>
      <c r="D271" s="296"/>
      <c r="E271" s="296"/>
      <c r="F271" s="296"/>
      <c r="G271" s="297"/>
      <c r="H271" s="298"/>
      <c r="I271" s="299">
        <f>IF(G271=Precios!$AH$4,Precios!$AI$4,IF(G271=Precios!$AH$5,Precios!$AI$5,IF(G271=Precios!$AH$6,Precios!$AI$6,IF(G271=Precios!$AH$7,Precios!$AI$7,IF(G271=Precios!$AH$8,Precios!$AI$8,IF(G271=Precios!$AH$9,Precios!$AI$9,IF(G271=Precios!$AH$10,Precios!$AI$10,IF(G271=Precios!$AH$11,Precios!$AI$11,IF(G271=Precios!$AH$12,Precios!$AI$12,IF(G271=Precios!$AH$137,Precios!$AI$137,IF(G271=Precios!$AH$14,Precios!$AI$14,IF(G271=Precios!$AH$15,Precios!$AI$15,IF(G271=Precios!$AH$16,Precios!$AI$16,IF(G271=Precios!$AH$17,Precios!$AI$17,IF(G271=Precios!$AH$18,Precios!$AI$18,0)))))))))))))))</f>
        <v>0</v>
      </c>
      <c r="J271" s="298"/>
      <c r="K271" s="300">
        <f>+IF(J271=1,I271,IF(J271=2,I271*(1-Precios!$AN$3),0))</f>
        <v>0</v>
      </c>
      <c r="L271" s="300">
        <f t="shared" si="38"/>
        <v>0</v>
      </c>
      <c r="M271" s="331"/>
      <c r="N271" s="332"/>
      <c r="O271" s="332"/>
      <c r="P271" s="332"/>
      <c r="Q271" s="332"/>
      <c r="R271" s="332"/>
      <c r="S271" s="332"/>
      <c r="T271" s="332"/>
      <c r="U271" s="332"/>
      <c r="V271" s="333"/>
      <c r="W271" s="332"/>
      <c r="X271" s="332"/>
      <c r="Y271" s="332"/>
      <c r="Z271" s="340">
        <f>IF(G271=Precios!$AH$4,Precios!$AK$4,IF(G271=Precios!$AH$5,Precios!$AK$5,IF(G271=Precios!$AH$6,Precios!$AK$6,IF(G271=Precios!$AH$7,Precios!$AK$7,IF(G271=Precios!$AH$8,Precios!$AK$8,IF(G271=Precios!$AH$9,Precios!$AK$9,IF(G271=Precios!$AH$10,Precios!$AK$10,IF(G271=Precios!$AH$11,Precios!$AK$11,IF(G271=Precios!$AH$12,Precios!$AK$12,IF(G271=Precios!$AH$137,Precios!$AK$137,IF(G271=Precios!$AH$14,Precios!$AK$14,IF(G271=Precios!$AH$15,Precios!$AK$15,IF(G271=Precios!$AH$16,Precios!$AK$16,IF(G271=Precios!$AH$17,Precios!$AK$17,IF(G271=Precios!$AH$18,Precios!$AK$18,0)))))))))))))))*H271</f>
        <v>0</v>
      </c>
      <c r="AA271" s="334"/>
      <c r="AB271" s="335"/>
    </row>
    <row r="272" spans="1:28" s="21" customFormat="1" x14ac:dyDescent="0.25">
      <c r="A272" s="305" t="s">
        <v>148</v>
      </c>
      <c r="B272" s="306">
        <f>COUNT(A182:A271)</f>
        <v>0</v>
      </c>
      <c r="C272" s="91"/>
      <c r="D272" s="91"/>
      <c r="E272" s="91"/>
      <c r="F272" s="91"/>
      <c r="G272" s="92"/>
      <c r="H272" s="92">
        <f>SUM(H182:H271)</f>
        <v>0</v>
      </c>
      <c r="I272" s="91"/>
      <c r="J272" s="92"/>
      <c r="K272" s="91"/>
      <c r="L272" s="91"/>
      <c r="M272" s="91">
        <f t="shared" ref="M272:U272" si="39">SUM(M182:M271)</f>
        <v>0</v>
      </c>
      <c r="N272" s="91">
        <f t="shared" si="39"/>
        <v>0</v>
      </c>
      <c r="O272" s="91">
        <f t="shared" si="39"/>
        <v>0</v>
      </c>
      <c r="P272" s="91">
        <f t="shared" si="39"/>
        <v>0</v>
      </c>
      <c r="Q272" s="91">
        <f t="shared" si="39"/>
        <v>0</v>
      </c>
      <c r="R272" s="91">
        <f t="shared" si="39"/>
        <v>0</v>
      </c>
      <c r="S272" s="91">
        <f t="shared" si="39"/>
        <v>0</v>
      </c>
      <c r="T272" s="91">
        <f t="shared" si="39"/>
        <v>0</v>
      </c>
      <c r="U272" s="91">
        <f t="shared" si="39"/>
        <v>0</v>
      </c>
      <c r="V272" s="336" t="e">
        <f>AVERAGE(V182:V271)</f>
        <v>#DIV/0!</v>
      </c>
      <c r="W272" s="91">
        <f>SUM(W182:W271)</f>
        <v>0</v>
      </c>
      <c r="X272" s="91">
        <f>SUM(X182:X271)</f>
        <v>0</v>
      </c>
      <c r="Y272" s="91">
        <f>SUM(Y182:Y271)</f>
        <v>0</v>
      </c>
      <c r="Z272" s="91">
        <f>SUM(Z182:Z271)</f>
        <v>0</v>
      </c>
      <c r="AA272" s="91">
        <f>SUM(AA182:AA271)</f>
        <v>0</v>
      </c>
      <c r="AB272" s="336" t="e">
        <f>AVERAGE(AB182:AB271)</f>
        <v>#DIV/0!</v>
      </c>
    </row>
    <row r="273" spans="1:28" s="55" customFormat="1" ht="15.75" thickBot="1" x14ac:dyDescent="0.3">
      <c r="A273" s="100" t="s">
        <v>151</v>
      </c>
      <c r="B273" s="70">
        <f>+B181+B272</f>
        <v>0</v>
      </c>
      <c r="C273" s="72"/>
      <c r="D273" s="71"/>
      <c r="E273" s="71"/>
      <c r="F273" s="190"/>
      <c r="G273" s="339"/>
      <c r="H273" s="70">
        <f>+H181+H272</f>
        <v>0</v>
      </c>
      <c r="I273" s="53"/>
      <c r="J273" s="213"/>
      <c r="K273" s="214"/>
      <c r="L273" s="214"/>
      <c r="M273" s="53">
        <f>+M181+M272</f>
        <v>0</v>
      </c>
      <c r="N273" s="53">
        <f>+N181+N272</f>
        <v>0</v>
      </c>
      <c r="O273" s="265">
        <v>2.41E-2</v>
      </c>
      <c r="P273" s="265">
        <v>0.02</v>
      </c>
      <c r="Q273" s="53">
        <f>+Q181+Q272</f>
        <v>0</v>
      </c>
      <c r="R273" s="53">
        <f>+R181+R272</f>
        <v>0</v>
      </c>
      <c r="S273" s="53">
        <f>+S181+S272</f>
        <v>0</v>
      </c>
      <c r="T273" s="53">
        <f>+T181+T272</f>
        <v>0</v>
      </c>
      <c r="U273" s="53">
        <f>+U181+U272</f>
        <v>0</v>
      </c>
      <c r="V273" s="233" t="e">
        <f>AVERAGE(V181,V272)</f>
        <v>#DIV/0!</v>
      </c>
      <c r="W273" s="53">
        <f>+W181+W272</f>
        <v>0</v>
      </c>
      <c r="X273" s="53">
        <f>+X181+X272</f>
        <v>0</v>
      </c>
      <c r="Y273" s="53">
        <f>+Y181+Y272</f>
        <v>0</v>
      </c>
      <c r="Z273" s="53">
        <f>+Z181+Z272</f>
        <v>0</v>
      </c>
      <c r="AA273" s="53">
        <f>+AA181+AA272</f>
        <v>0</v>
      </c>
      <c r="AB273" s="233" t="e">
        <f>AVERAGE(AB181,AB272)</f>
        <v>#DIV/0!</v>
      </c>
    </row>
    <row r="274" spans="1:28" x14ac:dyDescent="0.25">
      <c r="A274" s="282"/>
      <c r="B274" s="283"/>
      <c r="C274" s="284"/>
      <c r="D274" s="285"/>
      <c r="E274" s="285"/>
      <c r="F274" s="286"/>
      <c r="G274" s="287"/>
      <c r="H274" s="288"/>
      <c r="I274" s="289">
        <f>IF(G274=Precios!$AW$4,Precios!$AX$4,IF(G274=Precios!$AW$5,Precios!$AX$5,IF(G274=Precios!$AW$6,Precios!$AX$6,IF(G274=Precios!$AW$7,Precios!$AX$7,IF(G274=Precios!$AW$8,Precios!$AX$8,IF(G274=Precios!$AW$9,Precios!$AX$9,IF(G274=Precios!$AW$10,Precios!$AX$10,IF(G274=Precios!$AW$11,Precios!$AX$11,IF(G274=Precios!$AW$12,Precios!$AX$12,IF(G274=Precios!$AW$154,Precios!$AX$154,IF(G274=Precios!$AW$14,Precios!$AX$14,IF(G274=Precios!$AW$15,Precios!$AX$15,IF(G274=Precios!$AW$16,Precios!$AX$16,IF(G274=Precios!$AW$17,Precios!$AX$17,IF(G274=Precios!$AW$18,Precios!$AX$18,0)))))))))))))))</f>
        <v>0</v>
      </c>
      <c r="J274" s="287"/>
      <c r="K274" s="290">
        <f>+IF(J274=1,I274,IF(J274=2,I274*(1-Precios!$BC$3),0))</f>
        <v>0</v>
      </c>
      <c r="L274" s="290">
        <f>H274*K274</f>
        <v>0</v>
      </c>
      <c r="M274" s="317">
        <f>+SUM(L274:L278)</f>
        <v>0</v>
      </c>
      <c r="N274" s="318">
        <f>+M274+Q274+S274+T274</f>
        <v>0</v>
      </c>
      <c r="O274" s="319">
        <f>+IF(J274=1,N274*$O$273,0)</f>
        <v>0</v>
      </c>
      <c r="P274" s="320">
        <f>+N274*$P$273</f>
        <v>0</v>
      </c>
      <c r="Q274" s="321"/>
      <c r="R274" s="322">
        <f>+N274-SUM(O274:Q274)</f>
        <v>0</v>
      </c>
      <c r="S274" s="321"/>
      <c r="T274" s="321"/>
      <c r="U274" s="321"/>
      <c r="V274" s="323" t="e">
        <f>+(+O274+P274)/M274</f>
        <v>#DIV/0!</v>
      </c>
      <c r="W274" s="324">
        <f>+R274-SUM(S274:U274)</f>
        <v>0</v>
      </c>
      <c r="X274" s="325">
        <f>IF(J274=2,W274,0)</f>
        <v>0</v>
      </c>
      <c r="Y274" s="326">
        <f>IF(J274=1,W274,0)</f>
        <v>0</v>
      </c>
      <c r="Z274" s="327">
        <f>IF(G274=Precios!$AW$4,Precios!$AZ$4,IF(G274=Precios!$AW$5,Precios!$AZ$5,IF(G274=Precios!$AW$6,Precios!$AZ$6,IF(G274=Precios!$AW$7,Precios!$AZ$7,IF(G274=Precios!$AW$8,Precios!$AZ$8,IF(G274=Precios!$AW$9,Precios!$AZ$9,IF(G274=Precios!$AW$10,Precios!$AZ$10,IF(G274=Precios!$AW$11,Precios!$AZ$11,IF(G274=Precios!$AW$12,Precios!$AZ$12,IF(G274=Precios!$AW$154,Precios!$AZ$154,IF(G274=Precios!$AW$14,Precios!$AZ$14,IF(G274=Precios!$AW$15,Precios!$AZ$15,IF(G274=Precios!$AW$16,Precios!$AZ$16,IF(G274=Precios!$AW$17,Precios!$AZ$17,IF(G274=Precios!$AW$18,Precios!$AZ$18,0)))))))))))))))*H274</f>
        <v>0</v>
      </c>
      <c r="AA274" s="328">
        <f>+W274-SUM(Z274:Z278)</f>
        <v>0</v>
      </c>
      <c r="AB274" s="329" t="e">
        <f>+AA274/M274</f>
        <v>#DIV/0!</v>
      </c>
    </row>
    <row r="275" spans="1:28" x14ac:dyDescent="0.25">
      <c r="A275" s="291"/>
      <c r="B275" s="41"/>
      <c r="C275" s="292"/>
      <c r="D275" s="43"/>
      <c r="E275" s="43"/>
      <c r="F275" s="43"/>
      <c r="G275" s="49"/>
      <c r="H275" s="52"/>
      <c r="I275" s="217">
        <f>IF(G275=Precios!$AW$4,Precios!$AX$4,IF(G275=Precios!$AW$5,Precios!$AX$5,IF(G275=Precios!$AW$6,Precios!$AX$6,IF(G275=Precios!$AW$7,Precios!$AX$7,IF(G275=Precios!$AW$8,Precios!$AX$8,IF(G275=Precios!$AW$9,Precios!$AX$9,IF(G275=Precios!$AW$10,Precios!$AX$10,IF(G275=Precios!$AW$11,Precios!$AX$11,IF(G275=Precios!$AW$12,Precios!$AX$12,IF(G275=Precios!$AW$154,Precios!$AX$154,IF(G275=Precios!$AW$14,Precios!$AX$14,IF(G275=Precios!$AW$15,Precios!$AX$15,IF(G275=Precios!$AW$16,Precios!$AX$16,IF(G275=Precios!$AW$17,Precios!$AX$17,IF(G275=Precios!$AW$18,Precios!$AX$18,0)))))))))))))))</f>
        <v>0</v>
      </c>
      <c r="J275" s="52"/>
      <c r="K275" s="218">
        <f>+IF(J275=1,I275,IF(J275=2,I275*(1-Precios!$BC$3),0))</f>
        <v>0</v>
      </c>
      <c r="L275" s="218">
        <f t="shared" ref="L275:L276" si="40">H275*K275</f>
        <v>0</v>
      </c>
      <c r="M275" s="50"/>
      <c r="N275" s="44"/>
      <c r="O275" s="44"/>
      <c r="P275" s="44"/>
      <c r="Q275" s="44"/>
      <c r="R275" s="44"/>
      <c r="S275" s="44"/>
      <c r="T275" s="44"/>
      <c r="U275" s="44"/>
      <c r="V275" s="93"/>
      <c r="W275" s="44"/>
      <c r="X275" s="44"/>
      <c r="Y275" s="44"/>
      <c r="Z275" s="39">
        <f>IF(G275=Precios!$AW$4,Precios!$AZ$4,IF(G275=Precios!$AW$5,Precios!$AZ$5,IF(G275=Precios!$AW$6,Precios!$AZ$6,IF(G275=Precios!$AW$7,Precios!$AZ$7,IF(G275=Precios!$AW$8,Precios!$AZ$8,IF(G275=Precios!$AW$9,Precios!$AZ$9,IF(G275=Precios!$AW$10,Precios!$AZ$10,IF(G275=Precios!$AW$11,Precios!$AZ$11,IF(G275=Precios!$AW$12,Precios!$AZ$12,IF(G275=Precios!$AW$154,Precios!$AZ$154,IF(G275=Precios!$AW$14,Precios!$AZ$14,IF(G275=Precios!$AW$15,Precios!$AZ$15,IF(G275=Precios!$AW$16,Precios!$AZ$16,IF(G275=Precios!$AW$17,Precios!$AZ$17,IF(G275=Precios!$AW$18,Precios!$AZ$18,0)))))))))))))))*H275</f>
        <v>0</v>
      </c>
      <c r="AA275" s="47"/>
      <c r="AB275" s="330"/>
    </row>
    <row r="276" spans="1:28" x14ac:dyDescent="0.25">
      <c r="A276" s="291"/>
      <c r="B276" s="41"/>
      <c r="C276" s="292"/>
      <c r="D276" s="43"/>
      <c r="E276" s="43"/>
      <c r="F276" s="43"/>
      <c r="G276" s="49"/>
      <c r="H276" s="52"/>
      <c r="I276" s="217">
        <f>IF(G276=Precios!$AW$4,Precios!$AX$4,IF(G276=Precios!$AW$5,Precios!$AX$5,IF(G276=Precios!$AW$6,Precios!$AX$6,IF(G276=Precios!$AW$7,Precios!$AX$7,IF(G276=Precios!$AW$8,Precios!$AX$8,IF(G276=Precios!$AW$9,Precios!$AX$9,IF(G276=Precios!$AW$10,Precios!$AX$10,IF(G276=Precios!$AW$11,Precios!$AX$11,IF(G276=Precios!$AW$12,Precios!$AX$12,IF(G276=Precios!$AW$154,Precios!$AX$154,IF(G276=Precios!$AW$14,Precios!$AX$14,IF(G276=Precios!$AW$15,Precios!$AX$15,IF(G276=Precios!$AW$16,Precios!$AX$16,IF(G276=Precios!$AW$17,Precios!$AX$17,IF(G276=Precios!$AW$18,Precios!$AX$18,0)))))))))))))))</f>
        <v>0</v>
      </c>
      <c r="J276" s="52"/>
      <c r="K276" s="218">
        <f>+IF(J276=1,I276,IF(J276=2,I276*(1-Precios!$BC$3),0))</f>
        <v>0</v>
      </c>
      <c r="L276" s="218">
        <f t="shared" si="40"/>
        <v>0</v>
      </c>
      <c r="M276" s="50"/>
      <c r="N276" s="44"/>
      <c r="O276" s="44"/>
      <c r="P276" s="44"/>
      <c r="Q276" s="44"/>
      <c r="R276" s="44"/>
      <c r="S276" s="44"/>
      <c r="T276" s="44"/>
      <c r="U276" s="44"/>
      <c r="V276" s="93"/>
      <c r="W276" s="44"/>
      <c r="X276" s="44"/>
      <c r="Y276" s="44"/>
      <c r="Z276" s="39">
        <f>IF(G276=Precios!$AW$4,Precios!$AZ$4,IF(G276=Precios!$AW$5,Precios!$AZ$5,IF(G276=Precios!$AW$6,Precios!$AZ$6,IF(G276=Precios!$AW$7,Precios!$AZ$7,IF(G276=Precios!$AW$8,Precios!$AZ$8,IF(G276=Precios!$AW$9,Precios!$AZ$9,IF(G276=Precios!$AW$10,Precios!$AZ$10,IF(G276=Precios!$AW$11,Precios!$AZ$11,IF(G276=Precios!$AW$12,Precios!$AZ$12,IF(G276=Precios!$AW$154,Precios!$AZ$154,IF(G276=Precios!$AW$14,Precios!$AZ$14,IF(G276=Precios!$AW$15,Precios!$AZ$15,IF(G276=Precios!$AW$16,Precios!$AZ$16,IF(G276=Precios!$AW$17,Precios!$AZ$17,IF(G276=Precios!$AW$18,Precios!$AZ$18,0)))))))))))))))*H276</f>
        <v>0</v>
      </c>
      <c r="AA276" s="47"/>
      <c r="AB276" s="330"/>
    </row>
    <row r="277" spans="1:28" x14ac:dyDescent="0.25">
      <c r="A277" s="291"/>
      <c r="B277" s="41"/>
      <c r="C277" s="292"/>
      <c r="D277" s="43"/>
      <c r="E277" s="43"/>
      <c r="F277" s="43"/>
      <c r="G277" s="49"/>
      <c r="H277" s="52"/>
      <c r="I277" s="217">
        <f>IF(G277=Precios!$AW$4,Precios!$AX$4,IF(G277=Precios!$AW$5,Precios!$AX$5,IF(G277=Precios!$AW$6,Precios!$AX$6,IF(G277=Precios!$AW$7,Precios!$AX$7,IF(G277=Precios!$AW$8,Precios!$AX$8,IF(G277=Precios!$AW$9,Precios!$AX$9,IF(G277=Precios!$AW$10,Precios!$AX$10,IF(G277=Precios!$AW$11,Precios!$AX$11,IF(G277=Precios!$AW$12,Precios!$AX$12,IF(G277=Precios!$AW$154,Precios!$AX$154,IF(G277=Precios!$AW$14,Precios!$AX$14,IF(G277=Precios!$AW$15,Precios!$AX$15,IF(G277=Precios!$AW$16,Precios!$AX$16,IF(G277=Precios!$AW$17,Precios!$AX$17,IF(G277=Precios!$AW$18,Precios!$AX$18,0)))))))))))))))</f>
        <v>0</v>
      </c>
      <c r="J277" s="52"/>
      <c r="K277" s="218">
        <f>+IF(J277=1,I277,IF(J277=2,I277*(1-Precios!$BC$3),0))</f>
        <v>0</v>
      </c>
      <c r="L277" s="218">
        <f t="shared" ref="L277:L363" si="41">H277*K277</f>
        <v>0</v>
      </c>
      <c r="M277" s="50"/>
      <c r="N277" s="44"/>
      <c r="O277" s="44"/>
      <c r="P277" s="44"/>
      <c r="Q277" s="44"/>
      <c r="R277" s="44"/>
      <c r="S277" s="44"/>
      <c r="T277" s="44"/>
      <c r="U277" s="44"/>
      <c r="V277" s="93"/>
      <c r="W277" s="44"/>
      <c r="X277" s="44"/>
      <c r="Y277" s="44"/>
      <c r="Z277" s="39">
        <f>IF(G277=Precios!$AW$4,Precios!$AZ$4,IF(G277=Precios!$AW$5,Precios!$AZ$5,IF(G277=Precios!$AW$6,Precios!$AZ$6,IF(G277=Precios!$AW$7,Precios!$AZ$7,IF(G277=Precios!$AW$8,Precios!$AZ$8,IF(G277=Precios!$AW$9,Precios!$AZ$9,IF(G277=Precios!$AW$10,Precios!$AZ$10,IF(G277=Precios!$AW$11,Precios!$AZ$11,IF(G277=Precios!$AW$12,Precios!$AZ$12,IF(G277=Precios!$AW$154,Precios!$AZ$154,IF(G277=Precios!$AW$14,Precios!$AZ$14,IF(G277=Precios!$AW$15,Precios!$AZ$15,IF(G277=Precios!$AW$16,Precios!$AZ$16,IF(G277=Precios!$AW$17,Precios!$AZ$17,IF(G277=Precios!$AW$18,Precios!$AZ$18,0)))))))))))))))*H277</f>
        <v>0</v>
      </c>
      <c r="AA277" s="47"/>
      <c r="AB277" s="330"/>
    </row>
    <row r="278" spans="1:28" ht="15.75" thickBot="1" x14ac:dyDescent="0.3">
      <c r="A278" s="293"/>
      <c r="B278" s="294"/>
      <c r="C278" s="295"/>
      <c r="D278" s="296"/>
      <c r="E278" s="296"/>
      <c r="F278" s="296"/>
      <c r="G278" s="297"/>
      <c r="H278" s="298"/>
      <c r="I278" s="217">
        <f>IF(G278=Precios!$AW$4,Precios!$AX$4,IF(G278=Precios!$AW$5,Precios!$AX$5,IF(G278=Precios!$AW$6,Precios!$AX$6,IF(G278=Precios!$AW$7,Precios!$AX$7,IF(G278=Precios!$AW$8,Precios!$AX$8,IF(G278=Precios!$AW$9,Precios!$AX$9,IF(G278=Precios!$AW$10,Precios!$AX$10,IF(G278=Precios!$AW$11,Precios!$AX$11,IF(G278=Precios!$AW$12,Precios!$AX$12,IF(G278=Precios!$AW$154,Precios!$AX$154,IF(G278=Precios!$AW$14,Precios!$AX$14,IF(G278=Precios!$AW$15,Precios!$AX$15,IF(G278=Precios!$AW$16,Precios!$AX$16,IF(G278=Precios!$AW$17,Precios!$AX$17,IF(G278=Precios!$AW$18,Precios!$AX$18,0)))))))))))))))</f>
        <v>0</v>
      </c>
      <c r="J278" s="298"/>
      <c r="K278" s="300">
        <f>+IF(J278=1,I278,IF(J278=2,I278*(1-Precios!$BC$3),0))</f>
        <v>0</v>
      </c>
      <c r="L278" s="300">
        <f t="shared" si="41"/>
        <v>0</v>
      </c>
      <c r="M278" s="331"/>
      <c r="N278" s="332"/>
      <c r="O278" s="332"/>
      <c r="P278" s="332"/>
      <c r="Q278" s="332"/>
      <c r="R278" s="332"/>
      <c r="S278" s="332"/>
      <c r="T278" s="332"/>
      <c r="U278" s="332"/>
      <c r="V278" s="333"/>
      <c r="W278" s="332"/>
      <c r="X278" s="332"/>
      <c r="Y278" s="332"/>
      <c r="Z278" s="340">
        <f>IF(G278=Precios!$AW$4,Precios!$AZ$4,IF(G278=Precios!$AW$5,Precios!$AZ$5,IF(G278=Precios!$AW$6,Precios!$AZ$6,IF(G278=Precios!$AW$7,Precios!$AZ$7,IF(G278=Precios!$AW$8,Precios!$AZ$8,IF(G278=Precios!$AW$9,Precios!$AZ$9,IF(G278=Precios!$AW$10,Precios!$AZ$10,IF(G278=Precios!$AW$11,Precios!$AZ$11,IF(G278=Precios!$AW$12,Precios!$AZ$12,IF(G278=Precios!$AW$154,Precios!$AZ$154,IF(G278=Precios!$AW$14,Precios!$AZ$14,IF(G278=Precios!$AW$15,Precios!$AZ$15,IF(G278=Precios!$AW$16,Precios!$AZ$16,IF(G278=Precios!$AW$17,Precios!$AZ$17,IF(G278=Precios!$AW$18,Precios!$AZ$18,0)))))))))))))))*H278</f>
        <v>0</v>
      </c>
      <c r="AA278" s="334"/>
      <c r="AB278" s="335"/>
    </row>
    <row r="279" spans="1:28" x14ac:dyDescent="0.25">
      <c r="A279" s="337"/>
      <c r="B279" s="257"/>
      <c r="C279" s="276"/>
      <c r="D279" s="277"/>
      <c r="E279" s="277"/>
      <c r="F279" s="278"/>
      <c r="G279" s="279"/>
      <c r="H279" s="280"/>
      <c r="I279" s="289">
        <f>IF(G279=Precios!$AW$4,Precios!$AX$4,IF(G279=Precios!$AW$5,Precios!$AX$5,IF(G279=Precios!$AW$6,Precios!$AX$6,IF(G279=Precios!$AW$7,Precios!$AX$7,IF(G279=Precios!$AW$8,Precios!$AX$8,IF(G279=Precios!$AW$9,Precios!$AX$9,IF(G279=Precios!$AW$10,Precios!$AX$10,IF(G279=Precios!$AW$11,Precios!$AX$11,IF(G279=Precios!$AW$12,Precios!$AX$12,IF(G279=Precios!$AW$154,Precios!$AX$154,IF(G279=Precios!$AW$14,Precios!$AX$14,IF(G279=Precios!$AW$15,Precios!$AX$15,IF(G279=Precios!$AW$16,Precios!$AX$16,IF(G279=Precios!$AW$17,Precios!$AX$17,IF(G279=Precios!$AW$18,Precios!$AX$18,0)))))))))))))))</f>
        <v>0</v>
      </c>
      <c r="J279" s="279"/>
      <c r="K279" s="281">
        <f>+IF(J279=1,I279,IF(J279=2,I279*(1-Precios!$BC$3),0))</f>
        <v>0</v>
      </c>
      <c r="L279" s="281">
        <f t="shared" si="41"/>
        <v>0</v>
      </c>
      <c r="M279" s="308">
        <f>+SUM(L279:L283)</f>
        <v>0</v>
      </c>
      <c r="N279" s="309">
        <f>+M279+Q279+S279+T279</f>
        <v>0</v>
      </c>
      <c r="O279" s="310">
        <f>+IF(J279=1,N279*$O$273,0)</f>
        <v>0</v>
      </c>
      <c r="P279" s="311">
        <f>+N279*$P$273</f>
        <v>0</v>
      </c>
      <c r="Q279" s="40"/>
      <c r="R279" s="29">
        <f>+N279-SUM(O279:Q279)</f>
        <v>0</v>
      </c>
      <c r="S279" s="40"/>
      <c r="T279" s="40"/>
      <c r="U279" s="40"/>
      <c r="V279" s="312" t="e">
        <f>+(+O279+P279)/M279</f>
        <v>#DIV/0!</v>
      </c>
      <c r="W279" s="313">
        <f>+R279-SUM(S279:U279)</f>
        <v>0</v>
      </c>
      <c r="X279" s="314">
        <f>IF(J279=2,W279,0)</f>
        <v>0</v>
      </c>
      <c r="Y279" s="315">
        <f>IF(J279=1,W279,0)</f>
        <v>0</v>
      </c>
      <c r="Z279" s="327">
        <f>IF(G279=Precios!$AW$4,Precios!$AZ$4,IF(G279=Precios!$AW$5,Precios!$AZ$5,IF(G279=Precios!$AW$6,Precios!$AZ$6,IF(G279=Precios!$AW$7,Precios!$AZ$7,IF(G279=Precios!$AW$8,Precios!$AZ$8,IF(G279=Precios!$AW$9,Precios!$AZ$9,IF(G279=Precios!$AW$10,Precios!$AZ$10,IF(G279=Precios!$AW$11,Precios!$AZ$11,IF(G279=Precios!$AW$12,Precios!$AZ$12,IF(G279=Precios!$AW$154,Precios!$AZ$154,IF(G279=Precios!$AW$14,Precios!$AZ$14,IF(G279=Precios!$AW$15,Precios!$AZ$15,IF(G279=Precios!$AW$16,Precios!$AZ$16,IF(G279=Precios!$AW$17,Precios!$AZ$17,IF(G279=Precios!$AW$18,Precios!$AZ$18,0)))))))))))))))*H279</f>
        <v>0</v>
      </c>
      <c r="AA279" s="316">
        <f>+W279-SUM(Z279:Z283)</f>
        <v>0</v>
      </c>
      <c r="AB279" s="338" t="e">
        <f>+AA279/M279</f>
        <v>#DIV/0!</v>
      </c>
    </row>
    <row r="280" spans="1:28" x14ac:dyDescent="0.25">
      <c r="A280" s="291"/>
      <c r="B280" s="41"/>
      <c r="C280" s="42"/>
      <c r="D280" s="43"/>
      <c r="E280" s="43"/>
      <c r="F280" s="43"/>
      <c r="G280" s="49"/>
      <c r="H280" s="52"/>
      <c r="I280" s="217">
        <f>IF(G280=Precios!$AW$4,Precios!$AX$4,IF(G280=Precios!$AW$5,Precios!$AX$5,IF(G280=Precios!$AW$6,Precios!$AX$6,IF(G280=Precios!$AW$7,Precios!$AX$7,IF(G280=Precios!$AW$8,Precios!$AX$8,IF(G280=Precios!$AW$9,Precios!$AX$9,IF(G280=Precios!$AW$10,Precios!$AX$10,IF(G280=Precios!$AW$11,Precios!$AX$11,IF(G280=Precios!$AW$12,Precios!$AX$12,IF(G280=Precios!$AW$154,Precios!$AX$154,IF(G280=Precios!$AW$14,Precios!$AX$14,IF(G280=Precios!$AW$15,Precios!$AX$15,IF(G280=Precios!$AW$16,Precios!$AX$16,IF(G280=Precios!$AW$17,Precios!$AX$17,IF(G280=Precios!$AW$18,Precios!$AX$18,0)))))))))))))))</f>
        <v>0</v>
      </c>
      <c r="J280" s="52"/>
      <c r="K280" s="218">
        <f>+IF(J280=1,I280,IF(J280=2,I280*(1-Precios!$BC$3),0))</f>
        <v>0</v>
      </c>
      <c r="L280" s="218">
        <f t="shared" ref="L280:L281" si="42">H280*K280</f>
        <v>0</v>
      </c>
      <c r="M280" s="50"/>
      <c r="N280" s="44"/>
      <c r="O280" s="44"/>
      <c r="P280" s="44"/>
      <c r="Q280" s="44"/>
      <c r="R280" s="44"/>
      <c r="S280" s="44"/>
      <c r="T280" s="44"/>
      <c r="U280" s="44"/>
      <c r="V280" s="93"/>
      <c r="W280" s="44"/>
      <c r="X280" s="44"/>
      <c r="Y280" s="44"/>
      <c r="Z280" s="39">
        <f>IF(G280=Precios!$AW$4,Precios!$AZ$4,IF(G280=Precios!$AW$5,Precios!$AZ$5,IF(G280=Precios!$AW$6,Precios!$AZ$6,IF(G280=Precios!$AW$7,Precios!$AZ$7,IF(G280=Precios!$AW$8,Precios!$AZ$8,IF(G280=Precios!$AW$9,Precios!$AZ$9,IF(G280=Precios!$AW$10,Precios!$AZ$10,IF(G280=Precios!$AW$11,Precios!$AZ$11,IF(G280=Precios!$AW$12,Precios!$AZ$12,IF(G280=Precios!$AW$154,Precios!$AZ$154,IF(G280=Precios!$AW$14,Precios!$AZ$14,IF(G280=Precios!$AW$15,Precios!$AZ$15,IF(G280=Precios!$AW$16,Precios!$AZ$16,IF(G280=Precios!$AW$17,Precios!$AZ$17,IF(G280=Precios!$AW$18,Precios!$AZ$18,0)))))))))))))))*H280</f>
        <v>0</v>
      </c>
      <c r="AA280" s="47"/>
      <c r="AB280" s="330"/>
    </row>
    <row r="281" spans="1:28" x14ac:dyDescent="0.25">
      <c r="A281" s="291"/>
      <c r="B281" s="41"/>
      <c r="C281" s="42"/>
      <c r="D281" s="43"/>
      <c r="E281" s="43"/>
      <c r="F281" s="43"/>
      <c r="G281" s="49"/>
      <c r="H281" s="52"/>
      <c r="I281" s="217">
        <f>IF(G281=Precios!$AW$4,Precios!$AX$4,IF(G281=Precios!$AW$5,Precios!$AX$5,IF(G281=Precios!$AW$6,Precios!$AX$6,IF(G281=Precios!$AW$7,Precios!$AX$7,IF(G281=Precios!$AW$8,Precios!$AX$8,IF(G281=Precios!$AW$9,Precios!$AX$9,IF(G281=Precios!$AW$10,Precios!$AX$10,IF(G281=Precios!$AW$11,Precios!$AX$11,IF(G281=Precios!$AW$12,Precios!$AX$12,IF(G281=Precios!$AW$154,Precios!$AX$154,IF(G281=Precios!$AW$14,Precios!$AX$14,IF(G281=Precios!$AW$15,Precios!$AX$15,IF(G281=Precios!$AW$16,Precios!$AX$16,IF(G281=Precios!$AW$17,Precios!$AX$17,IF(G281=Precios!$AW$18,Precios!$AX$18,0)))))))))))))))</f>
        <v>0</v>
      </c>
      <c r="J281" s="52"/>
      <c r="K281" s="218">
        <f>+IF(J281=1,I281,IF(J281=2,I281*(1-Precios!$BC$3),0))</f>
        <v>0</v>
      </c>
      <c r="L281" s="218">
        <f t="shared" si="42"/>
        <v>0</v>
      </c>
      <c r="M281" s="50"/>
      <c r="N281" s="44"/>
      <c r="O281" s="44"/>
      <c r="P281" s="44"/>
      <c r="Q281" s="44"/>
      <c r="R281" s="44"/>
      <c r="S281" s="44"/>
      <c r="T281" s="44"/>
      <c r="U281" s="44"/>
      <c r="V281" s="93"/>
      <c r="W281" s="44"/>
      <c r="X281" s="44"/>
      <c r="Y281" s="44"/>
      <c r="Z281" s="39">
        <f>IF(G281=Precios!$AW$4,Precios!$AZ$4,IF(G281=Precios!$AW$5,Precios!$AZ$5,IF(G281=Precios!$AW$6,Precios!$AZ$6,IF(G281=Precios!$AW$7,Precios!$AZ$7,IF(G281=Precios!$AW$8,Precios!$AZ$8,IF(G281=Precios!$AW$9,Precios!$AZ$9,IF(G281=Precios!$AW$10,Precios!$AZ$10,IF(G281=Precios!$AW$11,Precios!$AZ$11,IF(G281=Precios!$AW$12,Precios!$AZ$12,IF(G281=Precios!$AW$154,Precios!$AZ$154,IF(G281=Precios!$AW$14,Precios!$AZ$14,IF(G281=Precios!$AW$15,Precios!$AZ$15,IF(G281=Precios!$AW$16,Precios!$AZ$16,IF(G281=Precios!$AW$17,Precios!$AZ$17,IF(G281=Precios!$AW$18,Precios!$AZ$18,0)))))))))))))))*H281</f>
        <v>0</v>
      </c>
      <c r="AA281" s="47"/>
      <c r="AB281" s="330"/>
    </row>
    <row r="282" spans="1:28" x14ac:dyDescent="0.25">
      <c r="A282" s="291"/>
      <c r="B282" s="41"/>
      <c r="C282" s="42"/>
      <c r="D282" s="43"/>
      <c r="E282" s="43"/>
      <c r="F282" s="43"/>
      <c r="G282" s="49"/>
      <c r="H282" s="52"/>
      <c r="I282" s="217">
        <f>IF(G282=Precios!$AW$4,Precios!$AX$4,IF(G282=Precios!$AW$5,Precios!$AX$5,IF(G282=Precios!$AW$6,Precios!$AX$6,IF(G282=Precios!$AW$7,Precios!$AX$7,IF(G282=Precios!$AW$8,Precios!$AX$8,IF(G282=Precios!$AW$9,Precios!$AX$9,IF(G282=Precios!$AW$10,Precios!$AX$10,IF(G282=Precios!$AW$11,Precios!$AX$11,IF(G282=Precios!$AW$12,Precios!$AX$12,IF(G282=Precios!$AW$154,Precios!$AX$154,IF(G282=Precios!$AW$14,Precios!$AX$14,IF(G282=Precios!$AW$15,Precios!$AX$15,IF(G282=Precios!$AW$16,Precios!$AX$16,IF(G282=Precios!$AW$17,Precios!$AX$17,IF(G282=Precios!$AW$18,Precios!$AX$18,0)))))))))))))))</f>
        <v>0</v>
      </c>
      <c r="J282" s="52"/>
      <c r="K282" s="218">
        <f>+IF(J282=1,I282,IF(J282=2,I282*(1-Precios!$BC$3),0))</f>
        <v>0</v>
      </c>
      <c r="L282" s="218">
        <f t="shared" si="41"/>
        <v>0</v>
      </c>
      <c r="M282" s="50"/>
      <c r="N282" s="44"/>
      <c r="O282" s="44"/>
      <c r="P282" s="44"/>
      <c r="Q282" s="44"/>
      <c r="R282" s="44"/>
      <c r="S282" s="44"/>
      <c r="T282" s="44"/>
      <c r="U282" s="44"/>
      <c r="V282" s="93"/>
      <c r="W282" s="44"/>
      <c r="X282" s="44"/>
      <c r="Y282" s="44"/>
      <c r="Z282" s="39">
        <f>IF(G282=Precios!$AW$4,Precios!$AZ$4,IF(G282=Precios!$AW$5,Precios!$AZ$5,IF(G282=Precios!$AW$6,Precios!$AZ$6,IF(G282=Precios!$AW$7,Precios!$AZ$7,IF(G282=Precios!$AW$8,Precios!$AZ$8,IF(G282=Precios!$AW$9,Precios!$AZ$9,IF(G282=Precios!$AW$10,Precios!$AZ$10,IF(G282=Precios!$AW$11,Precios!$AZ$11,IF(G282=Precios!$AW$12,Precios!$AZ$12,IF(G282=Precios!$AW$154,Precios!$AZ$154,IF(G282=Precios!$AW$14,Precios!$AZ$14,IF(G282=Precios!$AW$15,Precios!$AZ$15,IF(G282=Precios!$AW$16,Precios!$AZ$16,IF(G282=Precios!$AW$17,Precios!$AZ$17,IF(G282=Precios!$AW$18,Precios!$AZ$18,0)))))))))))))))*H282</f>
        <v>0</v>
      </c>
      <c r="AA282" s="47"/>
      <c r="AB282" s="330"/>
    </row>
    <row r="283" spans="1:28" ht="15.75" thickBot="1" x14ac:dyDescent="0.3">
      <c r="A283" s="291"/>
      <c r="B283" s="41"/>
      <c r="C283" s="42"/>
      <c r="D283" s="43"/>
      <c r="E283" s="43"/>
      <c r="F283" s="43"/>
      <c r="G283" s="301"/>
      <c r="H283" s="302"/>
      <c r="I283" s="217">
        <f>IF(G283=Precios!$AW$4,Precios!$AX$4,IF(G283=Precios!$AW$5,Precios!$AX$5,IF(G283=Precios!$AW$6,Precios!$AX$6,IF(G283=Precios!$AW$7,Precios!$AX$7,IF(G283=Precios!$AW$8,Precios!$AX$8,IF(G283=Precios!$AW$9,Precios!$AX$9,IF(G283=Precios!$AW$10,Precios!$AX$10,IF(G283=Precios!$AW$11,Precios!$AX$11,IF(G283=Precios!$AW$12,Precios!$AX$12,IF(G283=Precios!$AW$154,Precios!$AX$154,IF(G283=Precios!$AW$14,Precios!$AX$14,IF(G283=Precios!$AW$15,Precios!$AX$15,IF(G283=Precios!$AW$16,Precios!$AX$16,IF(G283=Precios!$AW$17,Precios!$AX$17,IF(G283=Precios!$AW$18,Precios!$AX$18,0)))))))))))))))</f>
        <v>0</v>
      </c>
      <c r="J283" s="302"/>
      <c r="K283" s="303">
        <f>+IF(J283=1,I283,IF(J283=2,I283*(1-Precios!$BC$3),0))</f>
        <v>0</v>
      </c>
      <c r="L283" s="303">
        <f t="shared" si="41"/>
        <v>0</v>
      </c>
      <c r="M283" s="50"/>
      <c r="N283" s="44"/>
      <c r="O283" s="44"/>
      <c r="P283" s="44"/>
      <c r="Q283" s="44"/>
      <c r="R283" s="44"/>
      <c r="S283" s="44"/>
      <c r="T283" s="44"/>
      <c r="U283" s="44"/>
      <c r="V283" s="93"/>
      <c r="W283" s="44"/>
      <c r="X283" s="44"/>
      <c r="Y283" s="44"/>
      <c r="Z283" s="340">
        <f>IF(G283=Precios!$AW$4,Precios!$AZ$4,IF(G283=Precios!$AW$5,Precios!$AZ$5,IF(G283=Precios!$AW$6,Precios!$AZ$6,IF(G283=Precios!$AW$7,Precios!$AZ$7,IF(G283=Precios!$AW$8,Precios!$AZ$8,IF(G283=Precios!$AW$9,Precios!$AZ$9,IF(G283=Precios!$AW$10,Precios!$AZ$10,IF(G283=Precios!$AW$11,Precios!$AZ$11,IF(G283=Precios!$AW$12,Precios!$AZ$12,IF(G283=Precios!$AW$154,Precios!$AZ$154,IF(G283=Precios!$AW$14,Precios!$AZ$14,IF(G283=Precios!$AW$15,Precios!$AZ$15,IF(G283=Precios!$AW$16,Precios!$AZ$16,IF(G283=Precios!$AW$17,Precios!$AZ$17,IF(G283=Precios!$AW$18,Precios!$AZ$18,0)))))))))))))))*H283</f>
        <v>0</v>
      </c>
      <c r="AA283" s="47"/>
      <c r="AB283" s="330"/>
    </row>
    <row r="284" spans="1:28" x14ac:dyDescent="0.25">
      <c r="A284" s="282"/>
      <c r="B284" s="283"/>
      <c r="C284" s="284"/>
      <c r="D284" s="285"/>
      <c r="E284" s="285"/>
      <c r="F284" s="285"/>
      <c r="G284" s="287"/>
      <c r="H284" s="288"/>
      <c r="I284" s="289">
        <f>IF(G284=Precios!$AW$4,Precios!$AX$4,IF(G284=Precios!$AW$5,Precios!$AX$5,IF(G284=Precios!$AW$6,Precios!$AX$6,IF(G284=Precios!$AW$7,Precios!$AX$7,IF(G284=Precios!$AW$8,Precios!$AX$8,IF(G284=Precios!$AW$9,Precios!$AX$9,IF(G284=Precios!$AW$10,Precios!$AX$10,IF(G284=Precios!$AW$11,Precios!$AX$11,IF(G284=Precios!$AW$12,Precios!$AX$12,IF(G284=Precios!$AW$154,Precios!$AX$154,IF(G284=Precios!$AW$14,Precios!$AX$14,IF(G284=Precios!$AW$15,Precios!$AX$15,IF(G284=Precios!$AW$16,Precios!$AX$16,IF(G284=Precios!$AW$17,Precios!$AX$17,IF(G284=Precios!$AW$18,Precios!$AX$18,0)))))))))))))))</f>
        <v>0</v>
      </c>
      <c r="J284" s="287"/>
      <c r="K284" s="290">
        <f>+IF(J284=1,I284,IF(J284=2,I284*(1-Precios!$BC$3),0))</f>
        <v>0</v>
      </c>
      <c r="L284" s="290">
        <f t="shared" si="41"/>
        <v>0</v>
      </c>
      <c r="M284" s="317">
        <f>+SUM(L284:L288)</f>
        <v>0</v>
      </c>
      <c r="N284" s="318">
        <f>+M284+Q284+S284+T284</f>
        <v>0</v>
      </c>
      <c r="O284" s="319">
        <f>+IF(J284=1,N284*$O$273,0)</f>
        <v>0</v>
      </c>
      <c r="P284" s="320">
        <f>+N284*$P$273</f>
        <v>0</v>
      </c>
      <c r="Q284" s="321"/>
      <c r="R284" s="322">
        <f>+N284-SUM(O284:Q284)</f>
        <v>0</v>
      </c>
      <c r="S284" s="321"/>
      <c r="T284" s="321"/>
      <c r="U284" s="321"/>
      <c r="V284" s="323" t="e">
        <f>+(+O284+P284)/M284</f>
        <v>#DIV/0!</v>
      </c>
      <c r="W284" s="324">
        <f>+R284-SUM(S284:U284)</f>
        <v>0</v>
      </c>
      <c r="X284" s="325">
        <f>IF(J284=2,W284,0)</f>
        <v>0</v>
      </c>
      <c r="Y284" s="326">
        <f>IF(J284=1,W284,0)</f>
        <v>0</v>
      </c>
      <c r="Z284" s="327">
        <f>IF(G284=Precios!$AW$4,Precios!$AZ$4,IF(G284=Precios!$AW$5,Precios!$AZ$5,IF(G284=Precios!$AW$6,Precios!$AZ$6,IF(G284=Precios!$AW$7,Precios!$AZ$7,IF(G284=Precios!$AW$8,Precios!$AZ$8,IF(G284=Precios!$AW$9,Precios!$AZ$9,IF(G284=Precios!$AW$10,Precios!$AZ$10,IF(G284=Precios!$AW$11,Precios!$AZ$11,IF(G284=Precios!$AW$12,Precios!$AZ$12,IF(G284=Precios!$AW$154,Precios!$AZ$154,IF(G284=Precios!$AW$14,Precios!$AZ$14,IF(G284=Precios!$AW$15,Precios!$AZ$15,IF(G284=Precios!$AW$16,Precios!$AZ$16,IF(G284=Precios!$AW$17,Precios!$AZ$17,IF(G284=Precios!$AW$18,Precios!$AZ$18,0)))))))))))))))*H284</f>
        <v>0</v>
      </c>
      <c r="AA284" s="328">
        <f>+W284-SUM(Z284:Z288)</f>
        <v>0</v>
      </c>
      <c r="AB284" s="329" t="e">
        <f>+AA284/M284</f>
        <v>#DIV/0!</v>
      </c>
    </row>
    <row r="285" spans="1:28" x14ac:dyDescent="0.25">
      <c r="A285" s="291"/>
      <c r="B285" s="41"/>
      <c r="C285" s="42"/>
      <c r="D285" s="43"/>
      <c r="E285" s="43"/>
      <c r="F285" s="43"/>
      <c r="G285" s="49"/>
      <c r="H285" s="52"/>
      <c r="I285" s="217">
        <f>IF(G285=Precios!$AW$4,Precios!$AX$4,IF(G285=Precios!$AW$5,Precios!$AX$5,IF(G285=Precios!$AW$6,Precios!$AX$6,IF(G285=Precios!$AW$7,Precios!$AX$7,IF(G285=Precios!$AW$8,Precios!$AX$8,IF(G285=Precios!$AW$9,Precios!$AX$9,IF(G285=Precios!$AW$10,Precios!$AX$10,IF(G285=Precios!$AW$11,Precios!$AX$11,IF(G285=Precios!$AW$12,Precios!$AX$12,IF(G285=Precios!$AW$154,Precios!$AX$154,IF(G285=Precios!$AW$14,Precios!$AX$14,IF(G285=Precios!$AW$15,Precios!$AX$15,IF(G285=Precios!$AW$16,Precios!$AX$16,IF(G285=Precios!$AW$17,Precios!$AX$17,IF(G285=Precios!$AW$18,Precios!$AX$18,0)))))))))))))))</f>
        <v>0</v>
      </c>
      <c r="J285" s="52"/>
      <c r="K285" s="218">
        <f>+IF(J285=1,I285,IF(J285=2,I285*(1-Precios!$BC$3),0))</f>
        <v>0</v>
      </c>
      <c r="L285" s="218">
        <f t="shared" ref="L285:L286" si="43">H285*K285</f>
        <v>0</v>
      </c>
      <c r="M285" s="50"/>
      <c r="N285" s="44"/>
      <c r="O285" s="44"/>
      <c r="P285" s="44"/>
      <c r="Q285" s="44"/>
      <c r="R285" s="44"/>
      <c r="S285" s="44"/>
      <c r="T285" s="44"/>
      <c r="U285" s="44"/>
      <c r="V285" s="93"/>
      <c r="W285" s="44"/>
      <c r="X285" s="44"/>
      <c r="Y285" s="44"/>
      <c r="Z285" s="39">
        <f>IF(G285=Precios!$AW$4,Precios!$AZ$4,IF(G285=Precios!$AW$5,Precios!$AZ$5,IF(G285=Precios!$AW$6,Precios!$AZ$6,IF(G285=Precios!$AW$7,Precios!$AZ$7,IF(G285=Precios!$AW$8,Precios!$AZ$8,IF(G285=Precios!$AW$9,Precios!$AZ$9,IF(G285=Precios!$AW$10,Precios!$AZ$10,IF(G285=Precios!$AW$11,Precios!$AZ$11,IF(G285=Precios!$AW$12,Precios!$AZ$12,IF(G285=Precios!$AW$154,Precios!$AZ$154,IF(G285=Precios!$AW$14,Precios!$AZ$14,IF(G285=Precios!$AW$15,Precios!$AZ$15,IF(G285=Precios!$AW$16,Precios!$AZ$16,IF(G285=Precios!$AW$17,Precios!$AZ$17,IF(G285=Precios!$AW$18,Precios!$AZ$18,0)))))))))))))))*H285</f>
        <v>0</v>
      </c>
      <c r="AA285" s="47"/>
      <c r="AB285" s="330"/>
    </row>
    <row r="286" spans="1:28" x14ac:dyDescent="0.25">
      <c r="A286" s="291"/>
      <c r="B286" s="41"/>
      <c r="C286" s="42"/>
      <c r="D286" s="43"/>
      <c r="E286" s="43"/>
      <c r="F286" s="43"/>
      <c r="G286" s="49"/>
      <c r="H286" s="52"/>
      <c r="I286" s="217">
        <f>IF(G286=Precios!$AW$4,Precios!$AX$4,IF(G286=Precios!$AW$5,Precios!$AX$5,IF(G286=Precios!$AW$6,Precios!$AX$6,IF(G286=Precios!$AW$7,Precios!$AX$7,IF(G286=Precios!$AW$8,Precios!$AX$8,IF(G286=Precios!$AW$9,Precios!$AX$9,IF(G286=Precios!$AW$10,Precios!$AX$10,IF(G286=Precios!$AW$11,Precios!$AX$11,IF(G286=Precios!$AW$12,Precios!$AX$12,IF(G286=Precios!$AW$154,Precios!$AX$154,IF(G286=Precios!$AW$14,Precios!$AX$14,IF(G286=Precios!$AW$15,Precios!$AX$15,IF(G286=Precios!$AW$16,Precios!$AX$16,IF(G286=Precios!$AW$17,Precios!$AX$17,IF(G286=Precios!$AW$18,Precios!$AX$18,0)))))))))))))))</f>
        <v>0</v>
      </c>
      <c r="J286" s="52"/>
      <c r="K286" s="218">
        <f>+IF(J286=1,I286,IF(J286=2,I286*(1-Precios!$BC$3),0))</f>
        <v>0</v>
      </c>
      <c r="L286" s="218">
        <f t="shared" si="43"/>
        <v>0</v>
      </c>
      <c r="M286" s="50"/>
      <c r="N286" s="44"/>
      <c r="O286" s="44"/>
      <c r="P286" s="44"/>
      <c r="Q286" s="44"/>
      <c r="R286" s="44"/>
      <c r="S286" s="44"/>
      <c r="T286" s="44"/>
      <c r="U286" s="44"/>
      <c r="V286" s="93"/>
      <c r="W286" s="44"/>
      <c r="X286" s="44"/>
      <c r="Y286" s="44"/>
      <c r="Z286" s="39">
        <f>IF(G286=Precios!$AW$4,Precios!$AZ$4,IF(G286=Precios!$AW$5,Precios!$AZ$5,IF(G286=Precios!$AW$6,Precios!$AZ$6,IF(G286=Precios!$AW$7,Precios!$AZ$7,IF(G286=Precios!$AW$8,Precios!$AZ$8,IF(G286=Precios!$AW$9,Precios!$AZ$9,IF(G286=Precios!$AW$10,Precios!$AZ$10,IF(G286=Precios!$AW$11,Precios!$AZ$11,IF(G286=Precios!$AW$12,Precios!$AZ$12,IF(G286=Precios!$AW$154,Precios!$AZ$154,IF(G286=Precios!$AW$14,Precios!$AZ$14,IF(G286=Precios!$AW$15,Precios!$AZ$15,IF(G286=Precios!$AW$16,Precios!$AZ$16,IF(G286=Precios!$AW$17,Precios!$AZ$17,IF(G286=Precios!$AW$18,Precios!$AZ$18,0)))))))))))))))*H286</f>
        <v>0</v>
      </c>
      <c r="AA286" s="47"/>
      <c r="AB286" s="330"/>
    </row>
    <row r="287" spans="1:28" x14ac:dyDescent="0.25">
      <c r="A287" s="291"/>
      <c r="B287" s="41"/>
      <c r="C287" s="42"/>
      <c r="D287" s="43"/>
      <c r="E287" s="43"/>
      <c r="F287" s="43"/>
      <c r="G287" s="49"/>
      <c r="H287" s="52"/>
      <c r="I287" s="217">
        <f>IF(G287=Precios!$AW$4,Precios!$AX$4,IF(G287=Precios!$AW$5,Precios!$AX$5,IF(G287=Precios!$AW$6,Precios!$AX$6,IF(G287=Precios!$AW$7,Precios!$AX$7,IF(G287=Precios!$AW$8,Precios!$AX$8,IF(G287=Precios!$AW$9,Precios!$AX$9,IF(G287=Precios!$AW$10,Precios!$AX$10,IF(G287=Precios!$AW$11,Precios!$AX$11,IF(G287=Precios!$AW$12,Precios!$AX$12,IF(G287=Precios!$AW$154,Precios!$AX$154,IF(G287=Precios!$AW$14,Precios!$AX$14,IF(G287=Precios!$AW$15,Precios!$AX$15,IF(G287=Precios!$AW$16,Precios!$AX$16,IF(G287=Precios!$AW$17,Precios!$AX$17,IF(G287=Precios!$AW$18,Precios!$AX$18,0)))))))))))))))</f>
        <v>0</v>
      </c>
      <c r="J287" s="52"/>
      <c r="K287" s="218">
        <f>+IF(J287=1,I287,IF(J287=2,I287*(1-Precios!$BC$3),0))</f>
        <v>0</v>
      </c>
      <c r="L287" s="218">
        <f t="shared" si="41"/>
        <v>0</v>
      </c>
      <c r="M287" s="50"/>
      <c r="N287" s="44"/>
      <c r="O287" s="44"/>
      <c r="P287" s="44"/>
      <c r="Q287" s="44"/>
      <c r="R287" s="44"/>
      <c r="S287" s="44"/>
      <c r="T287" s="44"/>
      <c r="U287" s="44"/>
      <c r="V287" s="93"/>
      <c r="W287" s="44"/>
      <c r="X287" s="44"/>
      <c r="Y287" s="44"/>
      <c r="Z287" s="39">
        <f>IF(G287=Precios!$AW$4,Precios!$AZ$4,IF(G287=Precios!$AW$5,Precios!$AZ$5,IF(G287=Precios!$AW$6,Precios!$AZ$6,IF(G287=Precios!$AW$7,Precios!$AZ$7,IF(G287=Precios!$AW$8,Precios!$AZ$8,IF(G287=Precios!$AW$9,Precios!$AZ$9,IF(G287=Precios!$AW$10,Precios!$AZ$10,IF(G287=Precios!$AW$11,Precios!$AZ$11,IF(G287=Precios!$AW$12,Precios!$AZ$12,IF(G287=Precios!$AW$154,Precios!$AZ$154,IF(G287=Precios!$AW$14,Precios!$AZ$14,IF(G287=Precios!$AW$15,Precios!$AZ$15,IF(G287=Precios!$AW$16,Precios!$AZ$16,IF(G287=Precios!$AW$17,Precios!$AZ$17,IF(G287=Precios!$AW$18,Precios!$AZ$18,0)))))))))))))))*H287</f>
        <v>0</v>
      </c>
      <c r="AA287" s="47"/>
      <c r="AB287" s="330"/>
    </row>
    <row r="288" spans="1:28" ht="15.75" thickBot="1" x14ac:dyDescent="0.3">
      <c r="A288" s="293"/>
      <c r="B288" s="294"/>
      <c r="C288" s="304"/>
      <c r="D288" s="296"/>
      <c r="E288" s="296"/>
      <c r="F288" s="296"/>
      <c r="G288" s="297"/>
      <c r="H288" s="298"/>
      <c r="I288" s="217">
        <f>IF(G288=Precios!$AW$4,Precios!$AX$4,IF(G288=Precios!$AW$5,Precios!$AX$5,IF(G288=Precios!$AW$6,Precios!$AX$6,IF(G288=Precios!$AW$7,Precios!$AX$7,IF(G288=Precios!$AW$8,Precios!$AX$8,IF(G288=Precios!$AW$9,Precios!$AX$9,IF(G288=Precios!$AW$10,Precios!$AX$10,IF(G288=Precios!$AW$11,Precios!$AX$11,IF(G288=Precios!$AW$12,Precios!$AX$12,IF(G288=Precios!$AW$154,Precios!$AX$154,IF(G288=Precios!$AW$14,Precios!$AX$14,IF(G288=Precios!$AW$15,Precios!$AX$15,IF(G288=Precios!$AW$16,Precios!$AX$16,IF(G288=Precios!$AW$17,Precios!$AX$17,IF(G288=Precios!$AW$18,Precios!$AX$18,0)))))))))))))))</f>
        <v>0</v>
      </c>
      <c r="J288" s="298"/>
      <c r="K288" s="300">
        <f>+IF(J288=1,I288,IF(J288=2,I288*(1-Precios!$BC$3),0))</f>
        <v>0</v>
      </c>
      <c r="L288" s="300">
        <f t="shared" si="41"/>
        <v>0</v>
      </c>
      <c r="M288" s="331"/>
      <c r="N288" s="332"/>
      <c r="O288" s="332"/>
      <c r="P288" s="332"/>
      <c r="Q288" s="332"/>
      <c r="R288" s="332"/>
      <c r="S288" s="332"/>
      <c r="T288" s="332"/>
      <c r="U288" s="332"/>
      <c r="V288" s="333"/>
      <c r="W288" s="332"/>
      <c r="X288" s="332"/>
      <c r="Y288" s="332"/>
      <c r="Z288" s="340">
        <f>IF(G288=Precios!$AW$4,Precios!$AZ$4,IF(G288=Precios!$AW$5,Precios!$AZ$5,IF(G288=Precios!$AW$6,Precios!$AZ$6,IF(G288=Precios!$AW$7,Precios!$AZ$7,IF(G288=Precios!$AW$8,Precios!$AZ$8,IF(G288=Precios!$AW$9,Precios!$AZ$9,IF(G288=Precios!$AW$10,Precios!$AZ$10,IF(G288=Precios!$AW$11,Precios!$AZ$11,IF(G288=Precios!$AW$12,Precios!$AZ$12,IF(G288=Precios!$AW$154,Precios!$AZ$154,IF(G288=Precios!$AW$14,Precios!$AZ$14,IF(G288=Precios!$AW$15,Precios!$AZ$15,IF(G288=Precios!$AW$16,Precios!$AZ$16,IF(G288=Precios!$AW$17,Precios!$AZ$17,IF(G288=Precios!$AW$18,Precios!$AZ$18,0)))))))))))))))*H288</f>
        <v>0</v>
      </c>
      <c r="AA288" s="334"/>
      <c r="AB288" s="335"/>
    </row>
    <row r="289" spans="1:28" x14ac:dyDescent="0.25">
      <c r="A289" s="337"/>
      <c r="B289" s="257"/>
      <c r="C289" s="276"/>
      <c r="D289" s="277"/>
      <c r="E289" s="277"/>
      <c r="F289" s="277"/>
      <c r="G289" s="279"/>
      <c r="H289" s="280"/>
      <c r="I289" s="289">
        <f>IF(G289=Precios!$AW$4,Precios!$AX$4,IF(G289=Precios!$AW$5,Precios!$AX$5,IF(G289=Precios!$AW$6,Precios!$AX$6,IF(G289=Precios!$AW$7,Precios!$AX$7,IF(G289=Precios!$AW$8,Precios!$AX$8,IF(G289=Precios!$AW$9,Precios!$AX$9,IF(G289=Precios!$AW$10,Precios!$AX$10,IF(G289=Precios!$AW$11,Precios!$AX$11,IF(G289=Precios!$AW$12,Precios!$AX$12,IF(G289=Precios!$AW$154,Precios!$AX$154,IF(G289=Precios!$AW$14,Precios!$AX$14,IF(G289=Precios!$AW$15,Precios!$AX$15,IF(G289=Precios!$AW$16,Precios!$AX$16,IF(G289=Precios!$AW$17,Precios!$AX$17,IF(G289=Precios!$AW$18,Precios!$AX$18,0)))))))))))))))</f>
        <v>0</v>
      </c>
      <c r="J289" s="279"/>
      <c r="K289" s="281">
        <f>+IF(J289=1,I289,IF(J289=2,I289*(1-Precios!$BC$3),0))</f>
        <v>0</v>
      </c>
      <c r="L289" s="281">
        <f t="shared" si="41"/>
        <v>0</v>
      </c>
      <c r="M289" s="308">
        <f>+SUM(L289:L293)</f>
        <v>0</v>
      </c>
      <c r="N289" s="309">
        <f>+M289+Q289+S289+T289</f>
        <v>0</v>
      </c>
      <c r="O289" s="310">
        <f>+IF(J289=1,N289*$O$273,0)</f>
        <v>0</v>
      </c>
      <c r="P289" s="311">
        <f>+N289*$P$273</f>
        <v>0</v>
      </c>
      <c r="Q289" s="40"/>
      <c r="R289" s="29">
        <f>+N289-SUM(O289:Q289)</f>
        <v>0</v>
      </c>
      <c r="S289" s="40"/>
      <c r="T289" s="40"/>
      <c r="U289" s="40"/>
      <c r="V289" s="312" t="e">
        <f>+(+O289+P289)/M289</f>
        <v>#DIV/0!</v>
      </c>
      <c r="W289" s="313">
        <f>+R289-SUM(S289:U289)</f>
        <v>0</v>
      </c>
      <c r="X289" s="314">
        <f>IF(J289=2,W289,0)</f>
        <v>0</v>
      </c>
      <c r="Y289" s="315">
        <f>IF(J289=1,W289,0)</f>
        <v>0</v>
      </c>
      <c r="Z289" s="327">
        <f>IF(G289=Precios!$AW$4,Precios!$AZ$4,IF(G289=Precios!$AW$5,Precios!$AZ$5,IF(G289=Precios!$AW$6,Precios!$AZ$6,IF(G289=Precios!$AW$7,Precios!$AZ$7,IF(G289=Precios!$AW$8,Precios!$AZ$8,IF(G289=Precios!$AW$9,Precios!$AZ$9,IF(G289=Precios!$AW$10,Precios!$AZ$10,IF(G289=Precios!$AW$11,Precios!$AZ$11,IF(G289=Precios!$AW$12,Precios!$AZ$12,IF(G289=Precios!$AW$154,Precios!$AZ$154,IF(G289=Precios!$AW$14,Precios!$AZ$14,IF(G289=Precios!$AW$15,Precios!$AZ$15,IF(G289=Precios!$AW$16,Precios!$AZ$16,IF(G289=Precios!$AW$17,Precios!$AZ$17,IF(G289=Precios!$AW$18,Precios!$AZ$18,0)))))))))))))))*H289</f>
        <v>0</v>
      </c>
      <c r="AA289" s="316">
        <f>+W289-SUM(Z289:Z293)</f>
        <v>0</v>
      </c>
      <c r="AB289" s="338" t="e">
        <f>+AA289/M289</f>
        <v>#DIV/0!</v>
      </c>
    </row>
    <row r="290" spans="1:28" x14ac:dyDescent="0.25">
      <c r="A290" s="291"/>
      <c r="B290" s="41"/>
      <c r="C290" s="42"/>
      <c r="D290" s="43"/>
      <c r="E290" s="43"/>
      <c r="F290" s="43"/>
      <c r="G290" s="49"/>
      <c r="H290" s="52"/>
      <c r="I290" s="217">
        <f>IF(G290=Precios!$AW$4,Precios!$AX$4,IF(G290=Precios!$AW$5,Precios!$AX$5,IF(G290=Precios!$AW$6,Precios!$AX$6,IF(G290=Precios!$AW$7,Precios!$AX$7,IF(G290=Precios!$AW$8,Precios!$AX$8,IF(G290=Precios!$AW$9,Precios!$AX$9,IF(G290=Precios!$AW$10,Precios!$AX$10,IF(G290=Precios!$AW$11,Precios!$AX$11,IF(G290=Precios!$AW$12,Precios!$AX$12,IF(G290=Precios!$AW$154,Precios!$AX$154,IF(G290=Precios!$AW$14,Precios!$AX$14,IF(G290=Precios!$AW$15,Precios!$AX$15,IF(G290=Precios!$AW$16,Precios!$AX$16,IF(G290=Precios!$AW$17,Precios!$AX$17,IF(G290=Precios!$AW$18,Precios!$AX$18,0)))))))))))))))</f>
        <v>0</v>
      </c>
      <c r="J290" s="52"/>
      <c r="K290" s="218">
        <f>+IF(J290=1,I290,IF(J290=2,I290*(1-Precios!$BC$3),0))</f>
        <v>0</v>
      </c>
      <c r="L290" s="218">
        <f t="shared" ref="L290:L291" si="44">H290*K290</f>
        <v>0</v>
      </c>
      <c r="M290" s="50"/>
      <c r="N290" s="44"/>
      <c r="O290" s="44"/>
      <c r="P290" s="44"/>
      <c r="Q290" s="44"/>
      <c r="R290" s="44"/>
      <c r="S290" s="44"/>
      <c r="T290" s="44"/>
      <c r="U290" s="44"/>
      <c r="V290" s="93"/>
      <c r="W290" s="44"/>
      <c r="X290" s="44"/>
      <c r="Y290" s="44"/>
      <c r="Z290" s="39">
        <f>IF(G290=Precios!$AW$4,Precios!$AZ$4,IF(G290=Precios!$AW$5,Precios!$AZ$5,IF(G290=Precios!$AW$6,Precios!$AZ$6,IF(G290=Precios!$AW$7,Precios!$AZ$7,IF(G290=Precios!$AW$8,Precios!$AZ$8,IF(G290=Precios!$AW$9,Precios!$AZ$9,IF(G290=Precios!$AW$10,Precios!$AZ$10,IF(G290=Precios!$AW$11,Precios!$AZ$11,IF(G290=Precios!$AW$12,Precios!$AZ$12,IF(G290=Precios!$AW$154,Precios!$AZ$154,IF(G290=Precios!$AW$14,Precios!$AZ$14,IF(G290=Precios!$AW$15,Precios!$AZ$15,IF(G290=Precios!$AW$16,Precios!$AZ$16,IF(G290=Precios!$AW$17,Precios!$AZ$17,IF(G290=Precios!$AW$18,Precios!$AZ$18,0)))))))))))))))*H290</f>
        <v>0</v>
      </c>
      <c r="AA290" s="47"/>
      <c r="AB290" s="330"/>
    </row>
    <row r="291" spans="1:28" x14ac:dyDescent="0.25">
      <c r="A291" s="291"/>
      <c r="B291" s="41"/>
      <c r="C291" s="42"/>
      <c r="D291" s="43"/>
      <c r="E291" s="43"/>
      <c r="F291" s="43"/>
      <c r="G291" s="49"/>
      <c r="H291" s="52"/>
      <c r="I291" s="217">
        <f>IF(G291=Precios!$AW$4,Precios!$AX$4,IF(G291=Precios!$AW$5,Precios!$AX$5,IF(G291=Precios!$AW$6,Precios!$AX$6,IF(G291=Precios!$AW$7,Precios!$AX$7,IF(G291=Precios!$AW$8,Precios!$AX$8,IF(G291=Precios!$AW$9,Precios!$AX$9,IF(G291=Precios!$AW$10,Precios!$AX$10,IF(G291=Precios!$AW$11,Precios!$AX$11,IF(G291=Precios!$AW$12,Precios!$AX$12,IF(G291=Precios!$AW$154,Precios!$AX$154,IF(G291=Precios!$AW$14,Precios!$AX$14,IF(G291=Precios!$AW$15,Precios!$AX$15,IF(G291=Precios!$AW$16,Precios!$AX$16,IF(G291=Precios!$AW$17,Precios!$AX$17,IF(G291=Precios!$AW$18,Precios!$AX$18,0)))))))))))))))</f>
        <v>0</v>
      </c>
      <c r="J291" s="52"/>
      <c r="K291" s="218">
        <f>+IF(J291=1,I291,IF(J291=2,I291*(1-Precios!$BC$3),0))</f>
        <v>0</v>
      </c>
      <c r="L291" s="218">
        <f t="shared" si="44"/>
        <v>0</v>
      </c>
      <c r="M291" s="50"/>
      <c r="N291" s="44"/>
      <c r="O291" s="44"/>
      <c r="P291" s="44"/>
      <c r="Q291" s="44"/>
      <c r="R291" s="44"/>
      <c r="S291" s="44"/>
      <c r="T291" s="44"/>
      <c r="U291" s="44"/>
      <c r="V291" s="93"/>
      <c r="W291" s="44"/>
      <c r="X291" s="44"/>
      <c r="Y291" s="44"/>
      <c r="Z291" s="39">
        <f>IF(G291=Precios!$AW$4,Precios!$AZ$4,IF(G291=Precios!$AW$5,Precios!$AZ$5,IF(G291=Precios!$AW$6,Precios!$AZ$6,IF(G291=Precios!$AW$7,Precios!$AZ$7,IF(G291=Precios!$AW$8,Precios!$AZ$8,IF(G291=Precios!$AW$9,Precios!$AZ$9,IF(G291=Precios!$AW$10,Precios!$AZ$10,IF(G291=Precios!$AW$11,Precios!$AZ$11,IF(G291=Precios!$AW$12,Precios!$AZ$12,IF(G291=Precios!$AW$154,Precios!$AZ$154,IF(G291=Precios!$AW$14,Precios!$AZ$14,IF(G291=Precios!$AW$15,Precios!$AZ$15,IF(G291=Precios!$AW$16,Precios!$AZ$16,IF(G291=Precios!$AW$17,Precios!$AZ$17,IF(G291=Precios!$AW$18,Precios!$AZ$18,0)))))))))))))))*H291</f>
        <v>0</v>
      </c>
      <c r="AA291" s="47"/>
      <c r="AB291" s="330"/>
    </row>
    <row r="292" spans="1:28" x14ac:dyDescent="0.25">
      <c r="A292" s="291"/>
      <c r="B292" s="41"/>
      <c r="C292" s="42"/>
      <c r="D292" s="43"/>
      <c r="E292" s="43"/>
      <c r="F292" s="43"/>
      <c r="G292" s="49"/>
      <c r="H292" s="52"/>
      <c r="I292" s="217">
        <f>IF(G292=Precios!$AW$4,Precios!$AX$4,IF(G292=Precios!$AW$5,Precios!$AX$5,IF(G292=Precios!$AW$6,Precios!$AX$6,IF(G292=Precios!$AW$7,Precios!$AX$7,IF(G292=Precios!$AW$8,Precios!$AX$8,IF(G292=Precios!$AW$9,Precios!$AX$9,IF(G292=Precios!$AW$10,Precios!$AX$10,IF(G292=Precios!$AW$11,Precios!$AX$11,IF(G292=Precios!$AW$12,Precios!$AX$12,IF(G292=Precios!$AW$154,Precios!$AX$154,IF(G292=Precios!$AW$14,Precios!$AX$14,IF(G292=Precios!$AW$15,Precios!$AX$15,IF(G292=Precios!$AW$16,Precios!$AX$16,IF(G292=Precios!$AW$17,Precios!$AX$17,IF(G292=Precios!$AW$18,Precios!$AX$18,0)))))))))))))))</f>
        <v>0</v>
      </c>
      <c r="J292" s="52"/>
      <c r="K292" s="218">
        <f>+IF(J292=1,I292,IF(J292=2,I292*(1-Precios!$BC$3),0))</f>
        <v>0</v>
      </c>
      <c r="L292" s="218">
        <f t="shared" si="41"/>
        <v>0</v>
      </c>
      <c r="M292" s="50"/>
      <c r="N292" s="44"/>
      <c r="O292" s="44"/>
      <c r="P292" s="44"/>
      <c r="Q292" s="44"/>
      <c r="R292" s="44"/>
      <c r="S292" s="44"/>
      <c r="T292" s="44"/>
      <c r="U292" s="44"/>
      <c r="V292" s="93"/>
      <c r="W292" s="44"/>
      <c r="X292" s="44"/>
      <c r="Y292" s="44"/>
      <c r="Z292" s="39">
        <f>IF(G292=Precios!$AW$4,Precios!$AZ$4,IF(G292=Precios!$AW$5,Precios!$AZ$5,IF(G292=Precios!$AW$6,Precios!$AZ$6,IF(G292=Precios!$AW$7,Precios!$AZ$7,IF(G292=Precios!$AW$8,Precios!$AZ$8,IF(G292=Precios!$AW$9,Precios!$AZ$9,IF(G292=Precios!$AW$10,Precios!$AZ$10,IF(G292=Precios!$AW$11,Precios!$AZ$11,IF(G292=Precios!$AW$12,Precios!$AZ$12,IF(G292=Precios!$AW$154,Precios!$AZ$154,IF(G292=Precios!$AW$14,Precios!$AZ$14,IF(G292=Precios!$AW$15,Precios!$AZ$15,IF(G292=Precios!$AW$16,Precios!$AZ$16,IF(G292=Precios!$AW$17,Precios!$AZ$17,IF(G292=Precios!$AW$18,Precios!$AZ$18,0)))))))))))))))*H292</f>
        <v>0</v>
      </c>
      <c r="AA292" s="47"/>
      <c r="AB292" s="330"/>
    </row>
    <row r="293" spans="1:28" ht="15.75" thickBot="1" x14ac:dyDescent="0.3">
      <c r="A293" s="291"/>
      <c r="B293" s="41"/>
      <c r="C293" s="42"/>
      <c r="D293" s="43"/>
      <c r="E293" s="43"/>
      <c r="F293" s="43"/>
      <c r="G293" s="301"/>
      <c r="H293" s="302"/>
      <c r="I293" s="217">
        <f>IF(G293=Precios!$AW$4,Precios!$AX$4,IF(G293=Precios!$AW$5,Precios!$AX$5,IF(G293=Precios!$AW$6,Precios!$AX$6,IF(G293=Precios!$AW$7,Precios!$AX$7,IF(G293=Precios!$AW$8,Precios!$AX$8,IF(G293=Precios!$AW$9,Precios!$AX$9,IF(G293=Precios!$AW$10,Precios!$AX$10,IF(G293=Precios!$AW$11,Precios!$AX$11,IF(G293=Precios!$AW$12,Precios!$AX$12,IF(G293=Precios!$AW$154,Precios!$AX$154,IF(G293=Precios!$AW$14,Precios!$AX$14,IF(G293=Precios!$AW$15,Precios!$AX$15,IF(G293=Precios!$AW$16,Precios!$AX$16,IF(G293=Precios!$AW$17,Precios!$AX$17,IF(G293=Precios!$AW$18,Precios!$AX$18,0)))))))))))))))</f>
        <v>0</v>
      </c>
      <c r="J293" s="302"/>
      <c r="K293" s="303">
        <f>+IF(J293=1,I293,IF(J293=2,I293*(1-Precios!$BC$3),0))</f>
        <v>0</v>
      </c>
      <c r="L293" s="303">
        <f t="shared" si="41"/>
        <v>0</v>
      </c>
      <c r="M293" s="50"/>
      <c r="N293" s="44"/>
      <c r="O293" s="44"/>
      <c r="P293" s="44"/>
      <c r="Q293" s="44"/>
      <c r="R293" s="44"/>
      <c r="S293" s="44"/>
      <c r="T293" s="44"/>
      <c r="U293" s="44"/>
      <c r="V293" s="93"/>
      <c r="W293" s="44"/>
      <c r="X293" s="44"/>
      <c r="Y293" s="44"/>
      <c r="Z293" s="340">
        <f>IF(G293=Precios!$AW$4,Precios!$AZ$4,IF(G293=Precios!$AW$5,Precios!$AZ$5,IF(G293=Precios!$AW$6,Precios!$AZ$6,IF(G293=Precios!$AW$7,Precios!$AZ$7,IF(G293=Precios!$AW$8,Precios!$AZ$8,IF(G293=Precios!$AW$9,Precios!$AZ$9,IF(G293=Precios!$AW$10,Precios!$AZ$10,IF(G293=Precios!$AW$11,Precios!$AZ$11,IF(G293=Precios!$AW$12,Precios!$AZ$12,IF(G293=Precios!$AW$154,Precios!$AZ$154,IF(G293=Precios!$AW$14,Precios!$AZ$14,IF(G293=Precios!$AW$15,Precios!$AZ$15,IF(G293=Precios!$AW$16,Precios!$AZ$16,IF(G293=Precios!$AW$17,Precios!$AZ$17,IF(G293=Precios!$AW$18,Precios!$AZ$18,0)))))))))))))))*H293</f>
        <v>0</v>
      </c>
      <c r="AA293" s="47"/>
      <c r="AB293" s="330"/>
    </row>
    <row r="294" spans="1:28" x14ac:dyDescent="0.25">
      <c r="A294" s="282"/>
      <c r="B294" s="283"/>
      <c r="C294" s="284"/>
      <c r="D294" s="285"/>
      <c r="E294" s="285"/>
      <c r="F294" s="285"/>
      <c r="G294" s="287"/>
      <c r="H294" s="288"/>
      <c r="I294" s="289">
        <f>IF(G294=Precios!$AW$4,Precios!$AX$4,IF(G294=Precios!$AW$5,Precios!$AX$5,IF(G294=Precios!$AW$6,Precios!$AX$6,IF(G294=Precios!$AW$7,Precios!$AX$7,IF(G294=Precios!$AW$8,Precios!$AX$8,IF(G294=Precios!$AW$9,Precios!$AX$9,IF(G294=Precios!$AW$10,Precios!$AX$10,IF(G294=Precios!$AW$11,Precios!$AX$11,IF(G294=Precios!$AW$12,Precios!$AX$12,IF(G294=Precios!$AW$154,Precios!$AX$154,IF(G294=Precios!$AW$14,Precios!$AX$14,IF(G294=Precios!$AW$15,Precios!$AX$15,IF(G294=Precios!$AW$16,Precios!$AX$16,IF(G294=Precios!$AW$17,Precios!$AX$17,IF(G294=Precios!$AW$18,Precios!$AX$18,0)))))))))))))))</f>
        <v>0</v>
      </c>
      <c r="J294" s="287"/>
      <c r="K294" s="290">
        <f>+IF(J294=1,I294,IF(J294=2,I294*(1-Precios!$BC$3),0))</f>
        <v>0</v>
      </c>
      <c r="L294" s="290">
        <f t="shared" ref="L294:L358" si="45">H294*K294</f>
        <v>0</v>
      </c>
      <c r="M294" s="317">
        <f>+SUM(L294:L298)</f>
        <v>0</v>
      </c>
      <c r="N294" s="318">
        <f>+M294+Q294+S294+T294</f>
        <v>0</v>
      </c>
      <c r="O294" s="319">
        <f>+IF(J294=1,N294*$O$273,0)</f>
        <v>0</v>
      </c>
      <c r="P294" s="320">
        <f>+N294*$P$273</f>
        <v>0</v>
      </c>
      <c r="Q294" s="321"/>
      <c r="R294" s="322">
        <f>+N294-SUM(O294:Q294)</f>
        <v>0</v>
      </c>
      <c r="S294" s="321"/>
      <c r="T294" s="321"/>
      <c r="U294" s="321"/>
      <c r="V294" s="323" t="e">
        <f>+(+O294+P294)/M294</f>
        <v>#DIV/0!</v>
      </c>
      <c r="W294" s="324">
        <f>+R294-SUM(S294:U294)</f>
        <v>0</v>
      </c>
      <c r="X294" s="325">
        <f>IF(J294=2,W294,0)</f>
        <v>0</v>
      </c>
      <c r="Y294" s="326">
        <f>IF(J294=1,W294,0)</f>
        <v>0</v>
      </c>
      <c r="Z294" s="327">
        <f>IF(G294=Precios!$AW$4,Precios!$AZ$4,IF(G294=Precios!$AW$5,Precios!$AZ$5,IF(G294=Precios!$AW$6,Precios!$AZ$6,IF(G294=Precios!$AW$7,Precios!$AZ$7,IF(G294=Precios!$AW$8,Precios!$AZ$8,IF(G294=Precios!$AW$9,Precios!$AZ$9,IF(G294=Precios!$AW$10,Precios!$AZ$10,IF(G294=Precios!$AW$11,Precios!$AZ$11,IF(G294=Precios!$AW$12,Precios!$AZ$12,IF(G294=Precios!$AW$154,Precios!$AZ$154,IF(G294=Precios!$AW$14,Precios!$AZ$14,IF(G294=Precios!$AW$15,Precios!$AZ$15,IF(G294=Precios!$AW$16,Precios!$AZ$16,IF(G294=Precios!$AW$17,Precios!$AZ$17,IF(G294=Precios!$AW$18,Precios!$AZ$18,0)))))))))))))))*H294</f>
        <v>0</v>
      </c>
      <c r="AA294" s="328">
        <f>+W294-SUM(Z294:Z298)</f>
        <v>0</v>
      </c>
      <c r="AB294" s="329" t="e">
        <f>+AA294/M294</f>
        <v>#DIV/0!</v>
      </c>
    </row>
    <row r="295" spans="1:28" x14ac:dyDescent="0.25">
      <c r="A295" s="291"/>
      <c r="B295" s="41"/>
      <c r="C295" s="42"/>
      <c r="D295" s="43"/>
      <c r="E295" s="43"/>
      <c r="F295" s="43"/>
      <c r="G295" s="49"/>
      <c r="H295" s="52"/>
      <c r="I295" s="217">
        <f>IF(G295=Precios!$AW$4,Precios!$AX$4,IF(G295=Precios!$AW$5,Precios!$AX$5,IF(G295=Precios!$AW$6,Precios!$AX$6,IF(G295=Precios!$AW$7,Precios!$AX$7,IF(G295=Precios!$AW$8,Precios!$AX$8,IF(G295=Precios!$AW$9,Precios!$AX$9,IF(G295=Precios!$AW$10,Precios!$AX$10,IF(G295=Precios!$AW$11,Precios!$AX$11,IF(G295=Precios!$AW$12,Precios!$AX$12,IF(G295=Precios!$AW$154,Precios!$AX$154,IF(G295=Precios!$AW$14,Precios!$AX$14,IF(G295=Precios!$AW$15,Precios!$AX$15,IF(G295=Precios!$AW$16,Precios!$AX$16,IF(G295=Precios!$AW$17,Precios!$AX$17,IF(G295=Precios!$AW$18,Precios!$AX$18,0)))))))))))))))</f>
        <v>0</v>
      </c>
      <c r="J295" s="52"/>
      <c r="K295" s="218">
        <f>+IF(J295=1,I295,IF(J295=2,I295*(1-Precios!$BC$3),0))</f>
        <v>0</v>
      </c>
      <c r="L295" s="218">
        <f t="shared" si="45"/>
        <v>0</v>
      </c>
      <c r="M295" s="50"/>
      <c r="N295" s="44"/>
      <c r="O295" s="44"/>
      <c r="P295" s="44"/>
      <c r="Q295" s="44"/>
      <c r="R295" s="44"/>
      <c r="S295" s="44"/>
      <c r="T295" s="44"/>
      <c r="U295" s="44"/>
      <c r="V295" s="93"/>
      <c r="W295" s="44"/>
      <c r="X295" s="44"/>
      <c r="Y295" s="44"/>
      <c r="Z295" s="39">
        <f>IF(G295=Precios!$AW$4,Precios!$AZ$4,IF(G295=Precios!$AW$5,Precios!$AZ$5,IF(G295=Precios!$AW$6,Precios!$AZ$6,IF(G295=Precios!$AW$7,Precios!$AZ$7,IF(G295=Precios!$AW$8,Precios!$AZ$8,IF(G295=Precios!$AW$9,Precios!$AZ$9,IF(G295=Precios!$AW$10,Precios!$AZ$10,IF(G295=Precios!$AW$11,Precios!$AZ$11,IF(G295=Precios!$AW$12,Precios!$AZ$12,IF(G295=Precios!$AW$154,Precios!$AZ$154,IF(G295=Precios!$AW$14,Precios!$AZ$14,IF(G295=Precios!$AW$15,Precios!$AZ$15,IF(G295=Precios!$AW$16,Precios!$AZ$16,IF(G295=Precios!$AW$17,Precios!$AZ$17,IF(G295=Precios!$AW$18,Precios!$AZ$18,0)))))))))))))))*H295</f>
        <v>0</v>
      </c>
      <c r="AA295" s="47"/>
      <c r="AB295" s="330"/>
    </row>
    <row r="296" spans="1:28" x14ac:dyDescent="0.25">
      <c r="A296" s="291"/>
      <c r="B296" s="41"/>
      <c r="C296" s="42"/>
      <c r="D296" s="43"/>
      <c r="E296" s="43"/>
      <c r="F296" s="43"/>
      <c r="G296" s="49"/>
      <c r="H296" s="52"/>
      <c r="I296" s="217">
        <f>IF(G296=Precios!$AW$4,Precios!$AX$4,IF(G296=Precios!$AW$5,Precios!$AX$5,IF(G296=Precios!$AW$6,Precios!$AX$6,IF(G296=Precios!$AW$7,Precios!$AX$7,IF(G296=Precios!$AW$8,Precios!$AX$8,IF(G296=Precios!$AW$9,Precios!$AX$9,IF(G296=Precios!$AW$10,Precios!$AX$10,IF(G296=Precios!$AW$11,Precios!$AX$11,IF(G296=Precios!$AW$12,Precios!$AX$12,IF(G296=Precios!$AW$154,Precios!$AX$154,IF(G296=Precios!$AW$14,Precios!$AX$14,IF(G296=Precios!$AW$15,Precios!$AX$15,IF(G296=Precios!$AW$16,Precios!$AX$16,IF(G296=Precios!$AW$17,Precios!$AX$17,IF(G296=Precios!$AW$18,Precios!$AX$18,0)))))))))))))))</f>
        <v>0</v>
      </c>
      <c r="J296" s="52"/>
      <c r="K296" s="218">
        <f>+IF(J296=1,I296,IF(J296=2,I296*(1-Precios!$BC$3),0))</f>
        <v>0</v>
      </c>
      <c r="L296" s="218">
        <f t="shared" si="45"/>
        <v>0</v>
      </c>
      <c r="M296" s="50"/>
      <c r="N296" s="44"/>
      <c r="O296" s="44"/>
      <c r="P296" s="44"/>
      <c r="Q296" s="44"/>
      <c r="R296" s="44"/>
      <c r="S296" s="44"/>
      <c r="T296" s="44"/>
      <c r="U296" s="44"/>
      <c r="V296" s="93"/>
      <c r="W296" s="44"/>
      <c r="X296" s="44"/>
      <c r="Y296" s="44"/>
      <c r="Z296" s="39">
        <f>IF(G296=Precios!$AW$4,Precios!$AZ$4,IF(G296=Precios!$AW$5,Precios!$AZ$5,IF(G296=Precios!$AW$6,Precios!$AZ$6,IF(G296=Precios!$AW$7,Precios!$AZ$7,IF(G296=Precios!$AW$8,Precios!$AZ$8,IF(G296=Precios!$AW$9,Precios!$AZ$9,IF(G296=Precios!$AW$10,Precios!$AZ$10,IF(G296=Precios!$AW$11,Precios!$AZ$11,IF(G296=Precios!$AW$12,Precios!$AZ$12,IF(G296=Precios!$AW$154,Precios!$AZ$154,IF(G296=Precios!$AW$14,Precios!$AZ$14,IF(G296=Precios!$AW$15,Precios!$AZ$15,IF(G296=Precios!$AW$16,Precios!$AZ$16,IF(G296=Precios!$AW$17,Precios!$AZ$17,IF(G296=Precios!$AW$18,Precios!$AZ$18,0)))))))))))))))*H296</f>
        <v>0</v>
      </c>
      <c r="AA296" s="47"/>
      <c r="AB296" s="330"/>
    </row>
    <row r="297" spans="1:28" x14ac:dyDescent="0.25">
      <c r="A297" s="291"/>
      <c r="B297" s="41"/>
      <c r="C297" s="42"/>
      <c r="D297" s="43"/>
      <c r="E297" s="43"/>
      <c r="F297" s="43"/>
      <c r="G297" s="49"/>
      <c r="H297" s="52"/>
      <c r="I297" s="217">
        <f>IF(G297=Precios!$AW$4,Precios!$AX$4,IF(G297=Precios!$AW$5,Precios!$AX$5,IF(G297=Precios!$AW$6,Precios!$AX$6,IF(G297=Precios!$AW$7,Precios!$AX$7,IF(G297=Precios!$AW$8,Precios!$AX$8,IF(G297=Precios!$AW$9,Precios!$AX$9,IF(G297=Precios!$AW$10,Precios!$AX$10,IF(G297=Precios!$AW$11,Precios!$AX$11,IF(G297=Precios!$AW$12,Precios!$AX$12,IF(G297=Precios!$AW$154,Precios!$AX$154,IF(G297=Precios!$AW$14,Precios!$AX$14,IF(G297=Precios!$AW$15,Precios!$AX$15,IF(G297=Precios!$AW$16,Precios!$AX$16,IF(G297=Precios!$AW$17,Precios!$AX$17,IF(G297=Precios!$AW$18,Precios!$AX$18,0)))))))))))))))</f>
        <v>0</v>
      </c>
      <c r="J297" s="52"/>
      <c r="K297" s="218">
        <f>+IF(J297=1,I297,IF(J297=2,I297*(1-Precios!$BC$3),0))</f>
        <v>0</v>
      </c>
      <c r="L297" s="218">
        <f t="shared" si="45"/>
        <v>0</v>
      </c>
      <c r="M297" s="50"/>
      <c r="N297" s="44"/>
      <c r="O297" s="44"/>
      <c r="P297" s="44"/>
      <c r="Q297" s="44"/>
      <c r="R297" s="44"/>
      <c r="S297" s="44"/>
      <c r="T297" s="44"/>
      <c r="U297" s="44"/>
      <c r="V297" s="93"/>
      <c r="W297" s="44"/>
      <c r="X297" s="44"/>
      <c r="Y297" s="44"/>
      <c r="Z297" s="39">
        <f>IF(G297=Precios!$AW$4,Precios!$AZ$4,IF(G297=Precios!$AW$5,Precios!$AZ$5,IF(G297=Precios!$AW$6,Precios!$AZ$6,IF(G297=Precios!$AW$7,Precios!$AZ$7,IF(G297=Precios!$AW$8,Precios!$AZ$8,IF(G297=Precios!$AW$9,Precios!$AZ$9,IF(G297=Precios!$AW$10,Precios!$AZ$10,IF(G297=Precios!$AW$11,Precios!$AZ$11,IF(G297=Precios!$AW$12,Precios!$AZ$12,IF(G297=Precios!$AW$154,Precios!$AZ$154,IF(G297=Precios!$AW$14,Precios!$AZ$14,IF(G297=Precios!$AW$15,Precios!$AZ$15,IF(G297=Precios!$AW$16,Precios!$AZ$16,IF(G297=Precios!$AW$17,Precios!$AZ$17,IF(G297=Precios!$AW$18,Precios!$AZ$18,0)))))))))))))))*H297</f>
        <v>0</v>
      </c>
      <c r="AA297" s="47"/>
      <c r="AB297" s="330"/>
    </row>
    <row r="298" spans="1:28" ht="15.75" thickBot="1" x14ac:dyDescent="0.3">
      <c r="A298" s="293"/>
      <c r="B298" s="294"/>
      <c r="C298" s="304"/>
      <c r="D298" s="296"/>
      <c r="E298" s="296"/>
      <c r="F298" s="296"/>
      <c r="G298" s="297"/>
      <c r="H298" s="298"/>
      <c r="I298" s="217">
        <f>IF(G298=Precios!$AW$4,Precios!$AX$4,IF(G298=Precios!$AW$5,Precios!$AX$5,IF(G298=Precios!$AW$6,Precios!$AX$6,IF(G298=Precios!$AW$7,Precios!$AX$7,IF(G298=Precios!$AW$8,Precios!$AX$8,IF(G298=Precios!$AW$9,Precios!$AX$9,IF(G298=Precios!$AW$10,Precios!$AX$10,IF(G298=Precios!$AW$11,Precios!$AX$11,IF(G298=Precios!$AW$12,Precios!$AX$12,IF(G298=Precios!$AW$154,Precios!$AX$154,IF(G298=Precios!$AW$14,Precios!$AX$14,IF(G298=Precios!$AW$15,Precios!$AX$15,IF(G298=Precios!$AW$16,Precios!$AX$16,IF(G298=Precios!$AW$17,Precios!$AX$17,IF(G298=Precios!$AW$18,Precios!$AX$18,0)))))))))))))))</f>
        <v>0</v>
      </c>
      <c r="J298" s="298"/>
      <c r="K298" s="300">
        <f>+IF(J298=1,I298,IF(J298=2,I298*(1-Precios!$BC$3),0))</f>
        <v>0</v>
      </c>
      <c r="L298" s="300">
        <f t="shared" si="45"/>
        <v>0</v>
      </c>
      <c r="M298" s="331"/>
      <c r="N298" s="332"/>
      <c r="O298" s="332"/>
      <c r="P298" s="332"/>
      <c r="Q298" s="332"/>
      <c r="R298" s="332"/>
      <c r="S298" s="332"/>
      <c r="T298" s="332"/>
      <c r="U298" s="332"/>
      <c r="V298" s="333"/>
      <c r="W298" s="332"/>
      <c r="X298" s="332"/>
      <c r="Y298" s="332"/>
      <c r="Z298" s="340">
        <f>IF(G298=Precios!$AW$4,Precios!$AZ$4,IF(G298=Precios!$AW$5,Precios!$AZ$5,IF(G298=Precios!$AW$6,Precios!$AZ$6,IF(G298=Precios!$AW$7,Precios!$AZ$7,IF(G298=Precios!$AW$8,Precios!$AZ$8,IF(G298=Precios!$AW$9,Precios!$AZ$9,IF(G298=Precios!$AW$10,Precios!$AZ$10,IF(G298=Precios!$AW$11,Precios!$AZ$11,IF(G298=Precios!$AW$12,Precios!$AZ$12,IF(G298=Precios!$AW$154,Precios!$AZ$154,IF(G298=Precios!$AW$14,Precios!$AZ$14,IF(G298=Precios!$AW$15,Precios!$AZ$15,IF(G298=Precios!$AW$16,Precios!$AZ$16,IF(G298=Precios!$AW$17,Precios!$AZ$17,IF(G298=Precios!$AW$18,Precios!$AZ$18,0)))))))))))))))*H298</f>
        <v>0</v>
      </c>
      <c r="AA298" s="334"/>
      <c r="AB298" s="335"/>
    </row>
    <row r="299" spans="1:28" x14ac:dyDescent="0.25">
      <c r="A299" s="282"/>
      <c r="B299" s="283"/>
      <c r="C299" s="284"/>
      <c r="D299" s="285"/>
      <c r="E299" s="285"/>
      <c r="F299" s="285"/>
      <c r="G299" s="287"/>
      <c r="H299" s="288"/>
      <c r="I299" s="289">
        <f>IF(G299=Precios!$AW$4,Precios!$AX$4,IF(G299=Precios!$AW$5,Precios!$AX$5,IF(G299=Precios!$AW$6,Precios!$AX$6,IF(G299=Precios!$AW$7,Precios!$AX$7,IF(G299=Precios!$AW$8,Precios!$AX$8,IF(G299=Precios!$AW$9,Precios!$AX$9,IF(G299=Precios!$AW$10,Precios!$AX$10,IF(G299=Precios!$AW$11,Precios!$AX$11,IF(G299=Precios!$AW$12,Precios!$AX$12,IF(G299=Precios!$AW$154,Precios!$AX$154,IF(G299=Precios!$AW$14,Precios!$AX$14,IF(G299=Precios!$AW$15,Precios!$AX$15,IF(G299=Precios!$AW$16,Precios!$AX$16,IF(G299=Precios!$AW$17,Precios!$AX$17,IF(G299=Precios!$AW$18,Precios!$AX$18,0)))))))))))))))</f>
        <v>0</v>
      </c>
      <c r="J299" s="287"/>
      <c r="K299" s="290">
        <f>+IF(J299=1,I299,IF(J299=2,I299*(1-Precios!$BC$3),0))</f>
        <v>0</v>
      </c>
      <c r="L299" s="290">
        <f t="shared" ref="L299:L318" si="46">H299*K299</f>
        <v>0</v>
      </c>
      <c r="M299" s="317">
        <f>+SUM(L299:L303)</f>
        <v>0</v>
      </c>
      <c r="N299" s="318">
        <f>+M299+Q299+S299+T299</f>
        <v>0</v>
      </c>
      <c r="O299" s="319">
        <f>+IF(J299=1,N299*$O$273,0)</f>
        <v>0</v>
      </c>
      <c r="P299" s="320">
        <f>+N299*$P$273</f>
        <v>0</v>
      </c>
      <c r="Q299" s="321"/>
      <c r="R299" s="322">
        <f>+N299-SUM(O299:Q299)</f>
        <v>0</v>
      </c>
      <c r="S299" s="321"/>
      <c r="T299" s="321"/>
      <c r="U299" s="321"/>
      <c r="V299" s="323" t="e">
        <f>+(+O299+P299)/M299</f>
        <v>#DIV/0!</v>
      </c>
      <c r="W299" s="324">
        <f>+R299-SUM(S299:U299)</f>
        <v>0</v>
      </c>
      <c r="X299" s="325">
        <f>IF(J299=2,W299,0)</f>
        <v>0</v>
      </c>
      <c r="Y299" s="326">
        <f>IF(J299=1,W299,0)</f>
        <v>0</v>
      </c>
      <c r="Z299" s="327">
        <f>IF(G299=Precios!$AW$4,Precios!$AZ$4,IF(G299=Precios!$AW$5,Precios!$AZ$5,IF(G299=Precios!$AW$6,Precios!$AZ$6,IF(G299=Precios!$AW$7,Precios!$AZ$7,IF(G299=Precios!$AW$8,Precios!$AZ$8,IF(G299=Precios!$AW$9,Precios!$AZ$9,IF(G299=Precios!$AW$10,Precios!$AZ$10,IF(G299=Precios!$AW$11,Precios!$AZ$11,IF(G299=Precios!$AW$12,Precios!$AZ$12,IF(G299=Precios!$AW$154,Precios!$AZ$154,IF(G299=Precios!$AW$14,Precios!$AZ$14,IF(G299=Precios!$AW$15,Precios!$AZ$15,IF(G299=Precios!$AW$16,Precios!$AZ$16,IF(G299=Precios!$AW$17,Precios!$AZ$17,IF(G299=Precios!$AW$18,Precios!$AZ$18,0)))))))))))))))*H299</f>
        <v>0</v>
      </c>
      <c r="AA299" s="328">
        <f>+W299-SUM(Z299:Z303)</f>
        <v>0</v>
      </c>
      <c r="AB299" s="329" t="e">
        <f>+AA299/M299</f>
        <v>#DIV/0!</v>
      </c>
    </row>
    <row r="300" spans="1:28" x14ac:dyDescent="0.25">
      <c r="A300" s="291"/>
      <c r="B300" s="41"/>
      <c r="C300" s="42"/>
      <c r="D300" s="43"/>
      <c r="E300" s="43"/>
      <c r="F300" s="43"/>
      <c r="G300" s="49"/>
      <c r="H300" s="52"/>
      <c r="I300" s="217">
        <f>IF(G300=Precios!$AW$4,Precios!$AX$4,IF(G300=Precios!$AW$5,Precios!$AX$5,IF(G300=Precios!$AW$6,Precios!$AX$6,IF(G300=Precios!$AW$7,Precios!$AX$7,IF(G300=Precios!$AW$8,Precios!$AX$8,IF(G300=Precios!$AW$9,Precios!$AX$9,IF(G300=Precios!$AW$10,Precios!$AX$10,IF(G300=Precios!$AW$11,Precios!$AX$11,IF(G300=Precios!$AW$12,Precios!$AX$12,IF(G300=Precios!$AW$154,Precios!$AX$154,IF(G300=Precios!$AW$14,Precios!$AX$14,IF(G300=Precios!$AW$15,Precios!$AX$15,IF(G300=Precios!$AW$16,Precios!$AX$16,IF(G300=Precios!$AW$17,Precios!$AX$17,IF(G300=Precios!$AW$18,Precios!$AX$18,0)))))))))))))))</f>
        <v>0</v>
      </c>
      <c r="J300" s="52"/>
      <c r="K300" s="218">
        <f>+IF(J300=1,I300,IF(J300=2,I300*(1-Precios!$BC$3),0))</f>
        <v>0</v>
      </c>
      <c r="L300" s="218">
        <f t="shared" si="46"/>
        <v>0</v>
      </c>
      <c r="M300" s="50"/>
      <c r="N300" s="44"/>
      <c r="O300" s="44"/>
      <c r="P300" s="44"/>
      <c r="Q300" s="44"/>
      <c r="R300" s="44"/>
      <c r="S300" s="44"/>
      <c r="T300" s="44"/>
      <c r="U300" s="44"/>
      <c r="V300" s="93"/>
      <c r="W300" s="44"/>
      <c r="X300" s="44"/>
      <c r="Y300" s="44"/>
      <c r="Z300" s="39">
        <f>IF(G300=Precios!$AW$4,Precios!$AZ$4,IF(G300=Precios!$AW$5,Precios!$AZ$5,IF(G300=Precios!$AW$6,Precios!$AZ$6,IF(G300=Precios!$AW$7,Precios!$AZ$7,IF(G300=Precios!$AW$8,Precios!$AZ$8,IF(G300=Precios!$AW$9,Precios!$AZ$9,IF(G300=Precios!$AW$10,Precios!$AZ$10,IF(G300=Precios!$AW$11,Precios!$AZ$11,IF(G300=Precios!$AW$12,Precios!$AZ$12,IF(G300=Precios!$AW$154,Precios!$AZ$154,IF(G300=Precios!$AW$14,Precios!$AZ$14,IF(G300=Precios!$AW$15,Precios!$AZ$15,IF(G300=Precios!$AW$16,Precios!$AZ$16,IF(G300=Precios!$AW$17,Precios!$AZ$17,IF(G300=Precios!$AW$18,Precios!$AZ$18,0)))))))))))))))*H300</f>
        <v>0</v>
      </c>
      <c r="AA300" s="47"/>
      <c r="AB300" s="330"/>
    </row>
    <row r="301" spans="1:28" x14ac:dyDescent="0.25">
      <c r="A301" s="291"/>
      <c r="B301" s="41"/>
      <c r="C301" s="42"/>
      <c r="D301" s="43"/>
      <c r="E301" s="43"/>
      <c r="F301" s="43"/>
      <c r="G301" s="49"/>
      <c r="H301" s="52"/>
      <c r="I301" s="217">
        <f>IF(G301=Precios!$AW$4,Precios!$AX$4,IF(G301=Precios!$AW$5,Precios!$AX$5,IF(G301=Precios!$AW$6,Precios!$AX$6,IF(G301=Precios!$AW$7,Precios!$AX$7,IF(G301=Precios!$AW$8,Precios!$AX$8,IF(G301=Precios!$AW$9,Precios!$AX$9,IF(G301=Precios!$AW$10,Precios!$AX$10,IF(G301=Precios!$AW$11,Precios!$AX$11,IF(G301=Precios!$AW$12,Precios!$AX$12,IF(G301=Precios!$AW$154,Precios!$AX$154,IF(G301=Precios!$AW$14,Precios!$AX$14,IF(G301=Precios!$AW$15,Precios!$AX$15,IF(G301=Precios!$AW$16,Precios!$AX$16,IF(G301=Precios!$AW$17,Precios!$AX$17,IF(G301=Precios!$AW$18,Precios!$AX$18,0)))))))))))))))</f>
        <v>0</v>
      </c>
      <c r="J301" s="52"/>
      <c r="K301" s="218">
        <f>+IF(J301=1,I301,IF(J301=2,I301*(1-Precios!$BC$3),0))</f>
        <v>0</v>
      </c>
      <c r="L301" s="218">
        <f t="shared" si="46"/>
        <v>0</v>
      </c>
      <c r="M301" s="50"/>
      <c r="N301" s="44"/>
      <c r="O301" s="44"/>
      <c r="P301" s="44"/>
      <c r="Q301" s="44"/>
      <c r="R301" s="44"/>
      <c r="S301" s="44"/>
      <c r="T301" s="44"/>
      <c r="U301" s="44"/>
      <c r="V301" s="93"/>
      <c r="W301" s="44"/>
      <c r="X301" s="44"/>
      <c r="Y301" s="44"/>
      <c r="Z301" s="39">
        <f>IF(G301=Precios!$AW$4,Precios!$AZ$4,IF(G301=Precios!$AW$5,Precios!$AZ$5,IF(G301=Precios!$AW$6,Precios!$AZ$6,IF(G301=Precios!$AW$7,Precios!$AZ$7,IF(G301=Precios!$AW$8,Precios!$AZ$8,IF(G301=Precios!$AW$9,Precios!$AZ$9,IF(G301=Precios!$AW$10,Precios!$AZ$10,IF(G301=Precios!$AW$11,Precios!$AZ$11,IF(G301=Precios!$AW$12,Precios!$AZ$12,IF(G301=Precios!$AW$154,Precios!$AZ$154,IF(G301=Precios!$AW$14,Precios!$AZ$14,IF(G301=Precios!$AW$15,Precios!$AZ$15,IF(G301=Precios!$AW$16,Precios!$AZ$16,IF(G301=Precios!$AW$17,Precios!$AZ$17,IF(G301=Precios!$AW$18,Precios!$AZ$18,0)))))))))))))))*H301</f>
        <v>0</v>
      </c>
      <c r="AA301" s="47"/>
      <c r="AB301" s="330"/>
    </row>
    <row r="302" spans="1:28" x14ac:dyDescent="0.25">
      <c r="A302" s="291"/>
      <c r="B302" s="41"/>
      <c r="C302" s="42"/>
      <c r="D302" s="43"/>
      <c r="E302" s="43"/>
      <c r="F302" s="43"/>
      <c r="G302" s="49"/>
      <c r="H302" s="52"/>
      <c r="I302" s="217">
        <f>IF(G302=Precios!$AW$4,Precios!$AX$4,IF(G302=Precios!$AW$5,Precios!$AX$5,IF(G302=Precios!$AW$6,Precios!$AX$6,IF(G302=Precios!$AW$7,Precios!$AX$7,IF(G302=Precios!$AW$8,Precios!$AX$8,IF(G302=Precios!$AW$9,Precios!$AX$9,IF(G302=Precios!$AW$10,Precios!$AX$10,IF(G302=Precios!$AW$11,Precios!$AX$11,IF(G302=Precios!$AW$12,Precios!$AX$12,IF(G302=Precios!$AW$154,Precios!$AX$154,IF(G302=Precios!$AW$14,Precios!$AX$14,IF(G302=Precios!$AW$15,Precios!$AX$15,IF(G302=Precios!$AW$16,Precios!$AX$16,IF(G302=Precios!$AW$17,Precios!$AX$17,IF(G302=Precios!$AW$18,Precios!$AX$18,0)))))))))))))))</f>
        <v>0</v>
      </c>
      <c r="J302" s="52"/>
      <c r="K302" s="218">
        <f>+IF(J302=1,I302,IF(J302=2,I302*(1-Precios!$BC$3),0))</f>
        <v>0</v>
      </c>
      <c r="L302" s="218">
        <f t="shared" si="46"/>
        <v>0</v>
      </c>
      <c r="M302" s="50"/>
      <c r="N302" s="44"/>
      <c r="O302" s="44"/>
      <c r="P302" s="44"/>
      <c r="Q302" s="44"/>
      <c r="R302" s="44"/>
      <c r="S302" s="44"/>
      <c r="T302" s="44"/>
      <c r="U302" s="44"/>
      <c r="V302" s="93"/>
      <c r="W302" s="44"/>
      <c r="X302" s="44"/>
      <c r="Y302" s="44"/>
      <c r="Z302" s="39">
        <f>IF(G302=Precios!$AW$4,Precios!$AZ$4,IF(G302=Precios!$AW$5,Precios!$AZ$5,IF(G302=Precios!$AW$6,Precios!$AZ$6,IF(G302=Precios!$AW$7,Precios!$AZ$7,IF(G302=Precios!$AW$8,Precios!$AZ$8,IF(G302=Precios!$AW$9,Precios!$AZ$9,IF(G302=Precios!$AW$10,Precios!$AZ$10,IF(G302=Precios!$AW$11,Precios!$AZ$11,IF(G302=Precios!$AW$12,Precios!$AZ$12,IF(G302=Precios!$AW$154,Precios!$AZ$154,IF(G302=Precios!$AW$14,Precios!$AZ$14,IF(G302=Precios!$AW$15,Precios!$AZ$15,IF(G302=Precios!$AW$16,Precios!$AZ$16,IF(G302=Precios!$AW$17,Precios!$AZ$17,IF(G302=Precios!$AW$18,Precios!$AZ$18,0)))))))))))))))*H302</f>
        <v>0</v>
      </c>
      <c r="AA302" s="47"/>
      <c r="AB302" s="330"/>
    </row>
    <row r="303" spans="1:28" ht="15.75" thickBot="1" x14ac:dyDescent="0.3">
      <c r="A303" s="293"/>
      <c r="B303" s="294"/>
      <c r="C303" s="304"/>
      <c r="D303" s="296"/>
      <c r="E303" s="296"/>
      <c r="F303" s="296"/>
      <c r="G303" s="297"/>
      <c r="H303" s="298"/>
      <c r="I303" s="217">
        <f>IF(G303=Precios!$AW$4,Precios!$AX$4,IF(G303=Precios!$AW$5,Precios!$AX$5,IF(G303=Precios!$AW$6,Precios!$AX$6,IF(G303=Precios!$AW$7,Precios!$AX$7,IF(G303=Precios!$AW$8,Precios!$AX$8,IF(G303=Precios!$AW$9,Precios!$AX$9,IF(G303=Precios!$AW$10,Precios!$AX$10,IF(G303=Precios!$AW$11,Precios!$AX$11,IF(G303=Precios!$AW$12,Precios!$AX$12,IF(G303=Precios!$AW$154,Precios!$AX$154,IF(G303=Precios!$AW$14,Precios!$AX$14,IF(G303=Precios!$AW$15,Precios!$AX$15,IF(G303=Precios!$AW$16,Precios!$AX$16,IF(G303=Precios!$AW$17,Precios!$AX$17,IF(G303=Precios!$AW$18,Precios!$AX$18,0)))))))))))))))</f>
        <v>0</v>
      </c>
      <c r="J303" s="298"/>
      <c r="K303" s="300">
        <f>+IF(J303=1,I303,IF(J303=2,I303*(1-Precios!$BC$3),0))</f>
        <v>0</v>
      </c>
      <c r="L303" s="300">
        <f t="shared" si="46"/>
        <v>0</v>
      </c>
      <c r="M303" s="331"/>
      <c r="N303" s="332"/>
      <c r="O303" s="332"/>
      <c r="P303" s="332"/>
      <c r="Q303" s="332"/>
      <c r="R303" s="332"/>
      <c r="S303" s="332"/>
      <c r="T303" s="332"/>
      <c r="U303" s="332"/>
      <c r="V303" s="333"/>
      <c r="W303" s="332"/>
      <c r="X303" s="332"/>
      <c r="Y303" s="332"/>
      <c r="Z303" s="340">
        <f>IF(G303=Precios!$AW$4,Precios!$AZ$4,IF(G303=Precios!$AW$5,Precios!$AZ$5,IF(G303=Precios!$AW$6,Precios!$AZ$6,IF(G303=Precios!$AW$7,Precios!$AZ$7,IF(G303=Precios!$AW$8,Precios!$AZ$8,IF(G303=Precios!$AW$9,Precios!$AZ$9,IF(G303=Precios!$AW$10,Precios!$AZ$10,IF(G303=Precios!$AW$11,Precios!$AZ$11,IF(G303=Precios!$AW$12,Precios!$AZ$12,IF(G303=Precios!$AW$154,Precios!$AZ$154,IF(G303=Precios!$AW$14,Precios!$AZ$14,IF(G303=Precios!$AW$15,Precios!$AZ$15,IF(G303=Precios!$AW$16,Precios!$AZ$16,IF(G303=Precios!$AW$17,Precios!$AZ$17,IF(G303=Precios!$AW$18,Precios!$AZ$18,0)))))))))))))))*H303</f>
        <v>0</v>
      </c>
      <c r="AA303" s="334"/>
      <c r="AB303" s="335"/>
    </row>
    <row r="304" spans="1:28" x14ac:dyDescent="0.25">
      <c r="A304" s="282"/>
      <c r="B304" s="283"/>
      <c r="C304" s="284"/>
      <c r="D304" s="285"/>
      <c r="E304" s="285"/>
      <c r="F304" s="285"/>
      <c r="G304" s="287"/>
      <c r="H304" s="288"/>
      <c r="I304" s="289">
        <f>IF(G304=Precios!$AW$4,Precios!$AX$4,IF(G304=Precios!$AW$5,Precios!$AX$5,IF(G304=Precios!$AW$6,Precios!$AX$6,IF(G304=Precios!$AW$7,Precios!$AX$7,IF(G304=Precios!$AW$8,Precios!$AX$8,IF(G304=Precios!$AW$9,Precios!$AX$9,IF(G304=Precios!$AW$10,Precios!$AX$10,IF(G304=Precios!$AW$11,Precios!$AX$11,IF(G304=Precios!$AW$12,Precios!$AX$12,IF(G304=Precios!$AW$154,Precios!$AX$154,IF(G304=Precios!$AW$14,Precios!$AX$14,IF(G304=Precios!$AW$15,Precios!$AX$15,IF(G304=Precios!$AW$16,Precios!$AX$16,IF(G304=Precios!$AW$17,Precios!$AX$17,IF(G304=Precios!$AW$18,Precios!$AX$18,0)))))))))))))))</f>
        <v>0</v>
      </c>
      <c r="J304" s="287"/>
      <c r="K304" s="290">
        <f>+IF(J304=1,I304,IF(J304=2,I304*(1-Precios!$BC$3),0))</f>
        <v>0</v>
      </c>
      <c r="L304" s="290">
        <f t="shared" si="46"/>
        <v>0</v>
      </c>
      <c r="M304" s="317">
        <f>+SUM(L304:L308)</f>
        <v>0</v>
      </c>
      <c r="N304" s="318">
        <f>+M304+Q304+S304+T304</f>
        <v>0</v>
      </c>
      <c r="O304" s="319">
        <f>+IF(J304=1,N304*$O$273,0)</f>
        <v>0</v>
      </c>
      <c r="P304" s="320">
        <f>+N304*$P$273</f>
        <v>0</v>
      </c>
      <c r="Q304" s="321"/>
      <c r="R304" s="322">
        <f>+N304-SUM(O304:Q304)</f>
        <v>0</v>
      </c>
      <c r="S304" s="321"/>
      <c r="T304" s="321"/>
      <c r="U304" s="321"/>
      <c r="V304" s="323" t="e">
        <f>+(+O304+P304)/M304</f>
        <v>#DIV/0!</v>
      </c>
      <c r="W304" s="324">
        <f>+R304-SUM(S304:U304)</f>
        <v>0</v>
      </c>
      <c r="X304" s="325">
        <f>IF(J304=2,W304,0)</f>
        <v>0</v>
      </c>
      <c r="Y304" s="326">
        <f>IF(J304=1,W304,0)</f>
        <v>0</v>
      </c>
      <c r="Z304" s="327">
        <f>IF(G304=Precios!$AW$4,Precios!$AZ$4,IF(G304=Precios!$AW$5,Precios!$AZ$5,IF(G304=Precios!$AW$6,Precios!$AZ$6,IF(G304=Precios!$AW$7,Precios!$AZ$7,IF(G304=Precios!$AW$8,Precios!$AZ$8,IF(G304=Precios!$AW$9,Precios!$AZ$9,IF(G304=Precios!$AW$10,Precios!$AZ$10,IF(G304=Precios!$AW$11,Precios!$AZ$11,IF(G304=Precios!$AW$12,Precios!$AZ$12,IF(G304=Precios!$AW$154,Precios!$AZ$154,IF(G304=Precios!$AW$14,Precios!$AZ$14,IF(G304=Precios!$AW$15,Precios!$AZ$15,IF(G304=Precios!$AW$16,Precios!$AZ$16,IF(G304=Precios!$AW$17,Precios!$AZ$17,IF(G304=Precios!$AW$18,Precios!$AZ$18,0)))))))))))))))*H304</f>
        <v>0</v>
      </c>
      <c r="AA304" s="328">
        <f>+W304-SUM(Z304:Z308)</f>
        <v>0</v>
      </c>
      <c r="AB304" s="329" t="e">
        <f>+AA304/M304</f>
        <v>#DIV/0!</v>
      </c>
    </row>
    <row r="305" spans="1:28" x14ac:dyDescent="0.25">
      <c r="A305" s="291"/>
      <c r="B305" s="41"/>
      <c r="C305" s="42"/>
      <c r="D305" s="43"/>
      <c r="E305" s="43"/>
      <c r="F305" s="43"/>
      <c r="G305" s="49"/>
      <c r="H305" s="52"/>
      <c r="I305" s="217">
        <f>IF(G305=Precios!$AW$4,Precios!$AX$4,IF(G305=Precios!$AW$5,Precios!$AX$5,IF(G305=Precios!$AW$6,Precios!$AX$6,IF(G305=Precios!$AW$7,Precios!$AX$7,IF(G305=Precios!$AW$8,Precios!$AX$8,IF(G305=Precios!$AW$9,Precios!$AX$9,IF(G305=Precios!$AW$10,Precios!$AX$10,IF(G305=Precios!$AW$11,Precios!$AX$11,IF(G305=Precios!$AW$12,Precios!$AX$12,IF(G305=Precios!$AW$154,Precios!$AX$154,IF(G305=Precios!$AW$14,Precios!$AX$14,IF(G305=Precios!$AW$15,Precios!$AX$15,IF(G305=Precios!$AW$16,Precios!$AX$16,IF(G305=Precios!$AW$17,Precios!$AX$17,IF(G305=Precios!$AW$18,Precios!$AX$18,0)))))))))))))))</f>
        <v>0</v>
      </c>
      <c r="J305" s="52"/>
      <c r="K305" s="218">
        <f>+IF(J305=1,I305,IF(J305=2,I305*(1-Precios!$BC$3),0))</f>
        <v>0</v>
      </c>
      <c r="L305" s="218">
        <f t="shared" si="46"/>
        <v>0</v>
      </c>
      <c r="M305" s="50"/>
      <c r="N305" s="44"/>
      <c r="O305" s="44"/>
      <c r="P305" s="44"/>
      <c r="Q305" s="44"/>
      <c r="R305" s="44"/>
      <c r="S305" s="44"/>
      <c r="T305" s="44"/>
      <c r="U305" s="44"/>
      <c r="V305" s="93"/>
      <c r="W305" s="44"/>
      <c r="X305" s="44"/>
      <c r="Y305" s="44"/>
      <c r="Z305" s="39">
        <f>IF(G305=Precios!$AW$4,Precios!$AZ$4,IF(G305=Precios!$AW$5,Precios!$AZ$5,IF(G305=Precios!$AW$6,Precios!$AZ$6,IF(G305=Precios!$AW$7,Precios!$AZ$7,IF(G305=Precios!$AW$8,Precios!$AZ$8,IF(G305=Precios!$AW$9,Precios!$AZ$9,IF(G305=Precios!$AW$10,Precios!$AZ$10,IF(G305=Precios!$AW$11,Precios!$AZ$11,IF(G305=Precios!$AW$12,Precios!$AZ$12,IF(G305=Precios!$AW$154,Precios!$AZ$154,IF(G305=Precios!$AW$14,Precios!$AZ$14,IF(G305=Precios!$AW$15,Precios!$AZ$15,IF(G305=Precios!$AW$16,Precios!$AZ$16,IF(G305=Precios!$AW$17,Precios!$AZ$17,IF(G305=Precios!$AW$18,Precios!$AZ$18,0)))))))))))))))*H305</f>
        <v>0</v>
      </c>
      <c r="AA305" s="47"/>
      <c r="AB305" s="330"/>
    </row>
    <row r="306" spans="1:28" x14ac:dyDescent="0.25">
      <c r="A306" s="291"/>
      <c r="B306" s="41"/>
      <c r="C306" s="42"/>
      <c r="D306" s="43"/>
      <c r="E306" s="43"/>
      <c r="F306" s="43"/>
      <c r="G306" s="49"/>
      <c r="H306" s="52"/>
      <c r="I306" s="217">
        <f>IF(G306=Precios!$AW$4,Precios!$AX$4,IF(G306=Precios!$AW$5,Precios!$AX$5,IF(G306=Precios!$AW$6,Precios!$AX$6,IF(G306=Precios!$AW$7,Precios!$AX$7,IF(G306=Precios!$AW$8,Precios!$AX$8,IF(G306=Precios!$AW$9,Precios!$AX$9,IF(G306=Precios!$AW$10,Precios!$AX$10,IF(G306=Precios!$AW$11,Precios!$AX$11,IF(G306=Precios!$AW$12,Precios!$AX$12,IF(G306=Precios!$AW$154,Precios!$AX$154,IF(G306=Precios!$AW$14,Precios!$AX$14,IF(G306=Precios!$AW$15,Precios!$AX$15,IF(G306=Precios!$AW$16,Precios!$AX$16,IF(G306=Precios!$AW$17,Precios!$AX$17,IF(G306=Precios!$AW$18,Precios!$AX$18,0)))))))))))))))</f>
        <v>0</v>
      </c>
      <c r="J306" s="52"/>
      <c r="K306" s="218">
        <f>+IF(J306=1,I306,IF(J306=2,I306*(1-Precios!$BC$3),0))</f>
        <v>0</v>
      </c>
      <c r="L306" s="218">
        <f t="shared" si="46"/>
        <v>0</v>
      </c>
      <c r="M306" s="50"/>
      <c r="N306" s="44"/>
      <c r="O306" s="44"/>
      <c r="P306" s="44"/>
      <c r="Q306" s="44"/>
      <c r="R306" s="44"/>
      <c r="S306" s="44"/>
      <c r="T306" s="44"/>
      <c r="U306" s="44"/>
      <c r="V306" s="93"/>
      <c r="W306" s="44"/>
      <c r="X306" s="44"/>
      <c r="Y306" s="44"/>
      <c r="Z306" s="39">
        <f>IF(G306=Precios!$AW$4,Precios!$AZ$4,IF(G306=Precios!$AW$5,Precios!$AZ$5,IF(G306=Precios!$AW$6,Precios!$AZ$6,IF(G306=Precios!$AW$7,Precios!$AZ$7,IF(G306=Precios!$AW$8,Precios!$AZ$8,IF(G306=Precios!$AW$9,Precios!$AZ$9,IF(G306=Precios!$AW$10,Precios!$AZ$10,IF(G306=Precios!$AW$11,Precios!$AZ$11,IF(G306=Precios!$AW$12,Precios!$AZ$12,IF(G306=Precios!$AW$154,Precios!$AZ$154,IF(G306=Precios!$AW$14,Precios!$AZ$14,IF(G306=Precios!$AW$15,Precios!$AZ$15,IF(G306=Precios!$AW$16,Precios!$AZ$16,IF(G306=Precios!$AW$17,Precios!$AZ$17,IF(G306=Precios!$AW$18,Precios!$AZ$18,0)))))))))))))))*H306</f>
        <v>0</v>
      </c>
      <c r="AA306" s="47"/>
      <c r="AB306" s="330"/>
    </row>
    <row r="307" spans="1:28" x14ac:dyDescent="0.25">
      <c r="A307" s="291"/>
      <c r="B307" s="41"/>
      <c r="C307" s="42"/>
      <c r="D307" s="43"/>
      <c r="E307" s="43"/>
      <c r="F307" s="43"/>
      <c r="G307" s="49"/>
      <c r="H307" s="52"/>
      <c r="I307" s="217">
        <f>IF(G307=Precios!$AW$4,Precios!$AX$4,IF(G307=Precios!$AW$5,Precios!$AX$5,IF(G307=Precios!$AW$6,Precios!$AX$6,IF(G307=Precios!$AW$7,Precios!$AX$7,IF(G307=Precios!$AW$8,Precios!$AX$8,IF(G307=Precios!$AW$9,Precios!$AX$9,IF(G307=Precios!$AW$10,Precios!$AX$10,IF(G307=Precios!$AW$11,Precios!$AX$11,IF(G307=Precios!$AW$12,Precios!$AX$12,IF(G307=Precios!$AW$154,Precios!$AX$154,IF(G307=Precios!$AW$14,Precios!$AX$14,IF(G307=Precios!$AW$15,Precios!$AX$15,IF(G307=Precios!$AW$16,Precios!$AX$16,IF(G307=Precios!$AW$17,Precios!$AX$17,IF(G307=Precios!$AW$18,Precios!$AX$18,0)))))))))))))))</f>
        <v>0</v>
      </c>
      <c r="J307" s="52"/>
      <c r="K307" s="218">
        <f>+IF(J307=1,I307,IF(J307=2,I307*(1-Precios!$BC$3),0))</f>
        <v>0</v>
      </c>
      <c r="L307" s="218">
        <f t="shared" si="46"/>
        <v>0</v>
      </c>
      <c r="M307" s="50"/>
      <c r="N307" s="44"/>
      <c r="O307" s="44"/>
      <c r="P307" s="44"/>
      <c r="Q307" s="44"/>
      <c r="R307" s="44"/>
      <c r="S307" s="44"/>
      <c r="T307" s="44"/>
      <c r="U307" s="44"/>
      <c r="V307" s="93"/>
      <c r="W307" s="44"/>
      <c r="X307" s="44"/>
      <c r="Y307" s="44"/>
      <c r="Z307" s="39">
        <f>IF(G307=Precios!$AW$4,Precios!$AZ$4,IF(G307=Precios!$AW$5,Precios!$AZ$5,IF(G307=Precios!$AW$6,Precios!$AZ$6,IF(G307=Precios!$AW$7,Precios!$AZ$7,IF(G307=Precios!$AW$8,Precios!$AZ$8,IF(G307=Precios!$AW$9,Precios!$AZ$9,IF(G307=Precios!$AW$10,Precios!$AZ$10,IF(G307=Precios!$AW$11,Precios!$AZ$11,IF(G307=Precios!$AW$12,Precios!$AZ$12,IF(G307=Precios!$AW$154,Precios!$AZ$154,IF(G307=Precios!$AW$14,Precios!$AZ$14,IF(G307=Precios!$AW$15,Precios!$AZ$15,IF(G307=Precios!$AW$16,Precios!$AZ$16,IF(G307=Precios!$AW$17,Precios!$AZ$17,IF(G307=Precios!$AW$18,Precios!$AZ$18,0)))))))))))))))*H307</f>
        <v>0</v>
      </c>
      <c r="AA307" s="47"/>
      <c r="AB307" s="330"/>
    </row>
    <row r="308" spans="1:28" ht="15.75" thickBot="1" x14ac:dyDescent="0.3">
      <c r="A308" s="293"/>
      <c r="B308" s="294"/>
      <c r="C308" s="304"/>
      <c r="D308" s="296"/>
      <c r="E308" s="296"/>
      <c r="F308" s="296"/>
      <c r="G308" s="297"/>
      <c r="H308" s="298"/>
      <c r="I308" s="217">
        <f>IF(G308=Precios!$AW$4,Precios!$AX$4,IF(G308=Precios!$AW$5,Precios!$AX$5,IF(G308=Precios!$AW$6,Precios!$AX$6,IF(G308=Precios!$AW$7,Precios!$AX$7,IF(G308=Precios!$AW$8,Precios!$AX$8,IF(G308=Precios!$AW$9,Precios!$AX$9,IF(G308=Precios!$AW$10,Precios!$AX$10,IF(G308=Precios!$AW$11,Precios!$AX$11,IF(G308=Precios!$AW$12,Precios!$AX$12,IF(G308=Precios!$AW$154,Precios!$AX$154,IF(G308=Precios!$AW$14,Precios!$AX$14,IF(G308=Precios!$AW$15,Precios!$AX$15,IF(G308=Precios!$AW$16,Precios!$AX$16,IF(G308=Precios!$AW$17,Precios!$AX$17,IF(G308=Precios!$AW$18,Precios!$AX$18,0)))))))))))))))</f>
        <v>0</v>
      </c>
      <c r="J308" s="298"/>
      <c r="K308" s="300">
        <f>+IF(J308=1,I308,IF(J308=2,I308*(1-Precios!$BC$3),0))</f>
        <v>0</v>
      </c>
      <c r="L308" s="300">
        <f t="shared" si="46"/>
        <v>0</v>
      </c>
      <c r="M308" s="331"/>
      <c r="N308" s="332"/>
      <c r="O308" s="332"/>
      <c r="P308" s="332"/>
      <c r="Q308" s="332"/>
      <c r="R308" s="332"/>
      <c r="S308" s="332"/>
      <c r="T308" s="332"/>
      <c r="U308" s="332"/>
      <c r="V308" s="333"/>
      <c r="W308" s="332"/>
      <c r="X308" s="332"/>
      <c r="Y308" s="332"/>
      <c r="Z308" s="340">
        <f>IF(G308=Precios!$AW$4,Precios!$AZ$4,IF(G308=Precios!$AW$5,Precios!$AZ$5,IF(G308=Precios!$AW$6,Precios!$AZ$6,IF(G308=Precios!$AW$7,Precios!$AZ$7,IF(G308=Precios!$AW$8,Precios!$AZ$8,IF(G308=Precios!$AW$9,Precios!$AZ$9,IF(G308=Precios!$AW$10,Precios!$AZ$10,IF(G308=Precios!$AW$11,Precios!$AZ$11,IF(G308=Precios!$AW$12,Precios!$AZ$12,IF(G308=Precios!$AW$154,Precios!$AZ$154,IF(G308=Precios!$AW$14,Precios!$AZ$14,IF(G308=Precios!$AW$15,Precios!$AZ$15,IF(G308=Precios!$AW$16,Precios!$AZ$16,IF(G308=Precios!$AW$17,Precios!$AZ$17,IF(G308=Precios!$AW$18,Precios!$AZ$18,0)))))))))))))))*H308</f>
        <v>0</v>
      </c>
      <c r="AA308" s="334"/>
      <c r="AB308" s="335"/>
    </row>
    <row r="309" spans="1:28" x14ac:dyDescent="0.25">
      <c r="A309" s="282"/>
      <c r="B309" s="283"/>
      <c r="C309" s="284"/>
      <c r="D309" s="285"/>
      <c r="E309" s="285"/>
      <c r="F309" s="285"/>
      <c r="G309" s="287"/>
      <c r="H309" s="288"/>
      <c r="I309" s="289">
        <f>IF(G309=Precios!$AW$4,Precios!$AX$4,IF(G309=Precios!$AW$5,Precios!$AX$5,IF(G309=Precios!$AW$6,Precios!$AX$6,IF(G309=Precios!$AW$7,Precios!$AX$7,IF(G309=Precios!$AW$8,Precios!$AX$8,IF(G309=Precios!$AW$9,Precios!$AX$9,IF(G309=Precios!$AW$10,Precios!$AX$10,IF(G309=Precios!$AW$11,Precios!$AX$11,IF(G309=Precios!$AW$12,Precios!$AX$12,IF(G309=Precios!$AW$154,Precios!$AX$154,IF(G309=Precios!$AW$14,Precios!$AX$14,IF(G309=Precios!$AW$15,Precios!$AX$15,IF(G309=Precios!$AW$16,Precios!$AX$16,IF(G309=Precios!$AW$17,Precios!$AX$17,IF(G309=Precios!$AW$18,Precios!$AX$18,0)))))))))))))))</f>
        <v>0</v>
      </c>
      <c r="J309" s="287"/>
      <c r="K309" s="290">
        <f>+IF(J309=1,I309,IF(J309=2,I309*(1-Precios!$BC$3),0))</f>
        <v>0</v>
      </c>
      <c r="L309" s="290">
        <f t="shared" si="46"/>
        <v>0</v>
      </c>
      <c r="M309" s="317">
        <f>+SUM(L309:L313)</f>
        <v>0</v>
      </c>
      <c r="N309" s="318">
        <f>+M309+Q309+S309+T309</f>
        <v>0</v>
      </c>
      <c r="O309" s="319">
        <f>+IF(J309=1,N309*$O$273,0)</f>
        <v>0</v>
      </c>
      <c r="P309" s="320">
        <f>+N309*$P$273</f>
        <v>0</v>
      </c>
      <c r="Q309" s="321"/>
      <c r="R309" s="322">
        <f>+N309-SUM(O309:Q309)</f>
        <v>0</v>
      </c>
      <c r="S309" s="321"/>
      <c r="T309" s="321"/>
      <c r="U309" s="321"/>
      <c r="V309" s="323" t="e">
        <f>+(+O309+P309)/M309</f>
        <v>#DIV/0!</v>
      </c>
      <c r="W309" s="324">
        <f>+R309-SUM(S309:U309)</f>
        <v>0</v>
      </c>
      <c r="X309" s="325">
        <f>IF(J309=2,W309,0)</f>
        <v>0</v>
      </c>
      <c r="Y309" s="326">
        <f>IF(J309=1,W309,0)</f>
        <v>0</v>
      </c>
      <c r="Z309" s="327">
        <f>IF(G309=Precios!$AW$4,Precios!$AZ$4,IF(G309=Precios!$AW$5,Precios!$AZ$5,IF(G309=Precios!$AW$6,Precios!$AZ$6,IF(G309=Precios!$AW$7,Precios!$AZ$7,IF(G309=Precios!$AW$8,Precios!$AZ$8,IF(G309=Precios!$AW$9,Precios!$AZ$9,IF(G309=Precios!$AW$10,Precios!$AZ$10,IF(G309=Precios!$AW$11,Precios!$AZ$11,IF(G309=Precios!$AW$12,Precios!$AZ$12,IF(G309=Precios!$AW$154,Precios!$AZ$154,IF(G309=Precios!$AW$14,Precios!$AZ$14,IF(G309=Precios!$AW$15,Precios!$AZ$15,IF(G309=Precios!$AW$16,Precios!$AZ$16,IF(G309=Precios!$AW$17,Precios!$AZ$17,IF(G309=Precios!$AW$18,Precios!$AZ$18,0)))))))))))))))*H309</f>
        <v>0</v>
      </c>
      <c r="AA309" s="328">
        <f>+W309-SUM(Z309:Z313)</f>
        <v>0</v>
      </c>
      <c r="AB309" s="329" t="e">
        <f>+AA309/M309</f>
        <v>#DIV/0!</v>
      </c>
    </row>
    <row r="310" spans="1:28" x14ac:dyDescent="0.25">
      <c r="A310" s="291"/>
      <c r="B310" s="41"/>
      <c r="C310" s="42"/>
      <c r="D310" s="43"/>
      <c r="E310" s="43"/>
      <c r="F310" s="43"/>
      <c r="G310" s="49"/>
      <c r="H310" s="52"/>
      <c r="I310" s="217">
        <f>IF(G310=Precios!$AW$4,Precios!$AX$4,IF(G310=Precios!$AW$5,Precios!$AX$5,IF(G310=Precios!$AW$6,Precios!$AX$6,IF(G310=Precios!$AW$7,Precios!$AX$7,IF(G310=Precios!$AW$8,Precios!$AX$8,IF(G310=Precios!$AW$9,Precios!$AX$9,IF(G310=Precios!$AW$10,Precios!$AX$10,IF(G310=Precios!$AW$11,Precios!$AX$11,IF(G310=Precios!$AW$12,Precios!$AX$12,IF(G310=Precios!$AW$154,Precios!$AX$154,IF(G310=Precios!$AW$14,Precios!$AX$14,IF(G310=Precios!$AW$15,Precios!$AX$15,IF(G310=Precios!$AW$16,Precios!$AX$16,IF(G310=Precios!$AW$17,Precios!$AX$17,IF(G310=Precios!$AW$18,Precios!$AX$18,0)))))))))))))))</f>
        <v>0</v>
      </c>
      <c r="J310" s="52"/>
      <c r="K310" s="218">
        <f>+IF(J310=1,I310,IF(J310=2,I310*(1-Precios!$BC$3),0))</f>
        <v>0</v>
      </c>
      <c r="L310" s="218">
        <f t="shared" si="46"/>
        <v>0</v>
      </c>
      <c r="M310" s="50"/>
      <c r="N310" s="44"/>
      <c r="O310" s="44"/>
      <c r="P310" s="44"/>
      <c r="Q310" s="44"/>
      <c r="R310" s="44"/>
      <c r="S310" s="44"/>
      <c r="T310" s="44"/>
      <c r="U310" s="44"/>
      <c r="V310" s="93"/>
      <c r="W310" s="44"/>
      <c r="X310" s="44"/>
      <c r="Y310" s="44"/>
      <c r="Z310" s="39">
        <f>IF(G310=Precios!$AW$4,Precios!$AZ$4,IF(G310=Precios!$AW$5,Precios!$AZ$5,IF(G310=Precios!$AW$6,Precios!$AZ$6,IF(G310=Precios!$AW$7,Precios!$AZ$7,IF(G310=Precios!$AW$8,Precios!$AZ$8,IF(G310=Precios!$AW$9,Precios!$AZ$9,IF(G310=Precios!$AW$10,Precios!$AZ$10,IF(G310=Precios!$AW$11,Precios!$AZ$11,IF(G310=Precios!$AW$12,Precios!$AZ$12,IF(G310=Precios!$AW$154,Precios!$AZ$154,IF(G310=Precios!$AW$14,Precios!$AZ$14,IF(G310=Precios!$AW$15,Precios!$AZ$15,IF(G310=Precios!$AW$16,Precios!$AZ$16,IF(G310=Precios!$AW$17,Precios!$AZ$17,IF(G310=Precios!$AW$18,Precios!$AZ$18,0)))))))))))))))*H310</f>
        <v>0</v>
      </c>
      <c r="AA310" s="47"/>
      <c r="AB310" s="330"/>
    </row>
    <row r="311" spans="1:28" x14ac:dyDescent="0.25">
      <c r="A311" s="291"/>
      <c r="B311" s="41"/>
      <c r="C311" s="42"/>
      <c r="D311" s="43"/>
      <c r="E311" s="43"/>
      <c r="F311" s="43"/>
      <c r="G311" s="49"/>
      <c r="H311" s="52"/>
      <c r="I311" s="217">
        <f>IF(G311=Precios!$AW$4,Precios!$AX$4,IF(G311=Precios!$AW$5,Precios!$AX$5,IF(G311=Precios!$AW$6,Precios!$AX$6,IF(G311=Precios!$AW$7,Precios!$AX$7,IF(G311=Precios!$AW$8,Precios!$AX$8,IF(G311=Precios!$AW$9,Precios!$AX$9,IF(G311=Precios!$AW$10,Precios!$AX$10,IF(G311=Precios!$AW$11,Precios!$AX$11,IF(G311=Precios!$AW$12,Precios!$AX$12,IF(G311=Precios!$AW$154,Precios!$AX$154,IF(G311=Precios!$AW$14,Precios!$AX$14,IF(G311=Precios!$AW$15,Precios!$AX$15,IF(G311=Precios!$AW$16,Precios!$AX$16,IF(G311=Precios!$AW$17,Precios!$AX$17,IF(G311=Precios!$AW$18,Precios!$AX$18,0)))))))))))))))</f>
        <v>0</v>
      </c>
      <c r="J311" s="52"/>
      <c r="K311" s="218">
        <f>+IF(J311=1,I311,IF(J311=2,I311*(1-Precios!$BC$3),0))</f>
        <v>0</v>
      </c>
      <c r="L311" s="218">
        <f t="shared" si="46"/>
        <v>0</v>
      </c>
      <c r="M311" s="50"/>
      <c r="N311" s="44"/>
      <c r="O311" s="44"/>
      <c r="P311" s="44"/>
      <c r="Q311" s="44"/>
      <c r="R311" s="44"/>
      <c r="S311" s="44"/>
      <c r="T311" s="44"/>
      <c r="U311" s="44"/>
      <c r="V311" s="93"/>
      <c r="W311" s="44"/>
      <c r="X311" s="44"/>
      <c r="Y311" s="44"/>
      <c r="Z311" s="39">
        <f>IF(G311=Precios!$AW$4,Precios!$AZ$4,IF(G311=Precios!$AW$5,Precios!$AZ$5,IF(G311=Precios!$AW$6,Precios!$AZ$6,IF(G311=Precios!$AW$7,Precios!$AZ$7,IF(G311=Precios!$AW$8,Precios!$AZ$8,IF(G311=Precios!$AW$9,Precios!$AZ$9,IF(G311=Precios!$AW$10,Precios!$AZ$10,IF(G311=Precios!$AW$11,Precios!$AZ$11,IF(G311=Precios!$AW$12,Precios!$AZ$12,IF(G311=Precios!$AW$154,Precios!$AZ$154,IF(G311=Precios!$AW$14,Precios!$AZ$14,IF(G311=Precios!$AW$15,Precios!$AZ$15,IF(G311=Precios!$AW$16,Precios!$AZ$16,IF(G311=Precios!$AW$17,Precios!$AZ$17,IF(G311=Precios!$AW$18,Precios!$AZ$18,0)))))))))))))))*H311</f>
        <v>0</v>
      </c>
      <c r="AA311" s="47"/>
      <c r="AB311" s="330"/>
    </row>
    <row r="312" spans="1:28" x14ac:dyDescent="0.25">
      <c r="A312" s="291"/>
      <c r="B312" s="41"/>
      <c r="C312" s="42"/>
      <c r="D312" s="43"/>
      <c r="E312" s="43"/>
      <c r="F312" s="43"/>
      <c r="G312" s="49"/>
      <c r="H312" s="52"/>
      <c r="I312" s="217">
        <f>IF(G312=Precios!$AW$4,Precios!$AX$4,IF(G312=Precios!$AW$5,Precios!$AX$5,IF(G312=Precios!$AW$6,Precios!$AX$6,IF(G312=Precios!$AW$7,Precios!$AX$7,IF(G312=Precios!$AW$8,Precios!$AX$8,IF(G312=Precios!$AW$9,Precios!$AX$9,IF(G312=Precios!$AW$10,Precios!$AX$10,IF(G312=Precios!$AW$11,Precios!$AX$11,IF(G312=Precios!$AW$12,Precios!$AX$12,IF(G312=Precios!$AW$154,Precios!$AX$154,IF(G312=Precios!$AW$14,Precios!$AX$14,IF(G312=Precios!$AW$15,Precios!$AX$15,IF(G312=Precios!$AW$16,Precios!$AX$16,IF(G312=Precios!$AW$17,Precios!$AX$17,IF(G312=Precios!$AW$18,Precios!$AX$18,0)))))))))))))))</f>
        <v>0</v>
      </c>
      <c r="J312" s="52"/>
      <c r="K312" s="218">
        <f>+IF(J312=1,I312,IF(J312=2,I312*(1-Precios!$BC$3),0))</f>
        <v>0</v>
      </c>
      <c r="L312" s="218">
        <f t="shared" si="46"/>
        <v>0</v>
      </c>
      <c r="M312" s="50"/>
      <c r="N312" s="44"/>
      <c r="O312" s="44"/>
      <c r="P312" s="44"/>
      <c r="Q312" s="44"/>
      <c r="R312" s="44"/>
      <c r="S312" s="44"/>
      <c r="T312" s="44"/>
      <c r="U312" s="44"/>
      <c r="V312" s="93"/>
      <c r="W312" s="44"/>
      <c r="X312" s="44"/>
      <c r="Y312" s="44"/>
      <c r="Z312" s="39">
        <f>IF(G312=Precios!$AW$4,Precios!$AZ$4,IF(G312=Precios!$AW$5,Precios!$AZ$5,IF(G312=Precios!$AW$6,Precios!$AZ$6,IF(G312=Precios!$AW$7,Precios!$AZ$7,IF(G312=Precios!$AW$8,Precios!$AZ$8,IF(G312=Precios!$AW$9,Precios!$AZ$9,IF(G312=Precios!$AW$10,Precios!$AZ$10,IF(G312=Precios!$AW$11,Precios!$AZ$11,IF(G312=Precios!$AW$12,Precios!$AZ$12,IF(G312=Precios!$AW$154,Precios!$AZ$154,IF(G312=Precios!$AW$14,Precios!$AZ$14,IF(G312=Precios!$AW$15,Precios!$AZ$15,IF(G312=Precios!$AW$16,Precios!$AZ$16,IF(G312=Precios!$AW$17,Precios!$AZ$17,IF(G312=Precios!$AW$18,Precios!$AZ$18,0)))))))))))))))*H312</f>
        <v>0</v>
      </c>
      <c r="AA312" s="47"/>
      <c r="AB312" s="330"/>
    </row>
    <row r="313" spans="1:28" ht="15.75" thickBot="1" x14ac:dyDescent="0.3">
      <c r="A313" s="293"/>
      <c r="B313" s="294"/>
      <c r="C313" s="304"/>
      <c r="D313" s="296"/>
      <c r="E313" s="296"/>
      <c r="F313" s="296"/>
      <c r="G313" s="297"/>
      <c r="H313" s="298"/>
      <c r="I313" s="217">
        <f>IF(G313=Precios!$AW$4,Precios!$AX$4,IF(G313=Precios!$AW$5,Precios!$AX$5,IF(G313=Precios!$AW$6,Precios!$AX$6,IF(G313=Precios!$AW$7,Precios!$AX$7,IF(G313=Precios!$AW$8,Precios!$AX$8,IF(G313=Precios!$AW$9,Precios!$AX$9,IF(G313=Precios!$AW$10,Precios!$AX$10,IF(G313=Precios!$AW$11,Precios!$AX$11,IF(G313=Precios!$AW$12,Precios!$AX$12,IF(G313=Precios!$AW$154,Precios!$AX$154,IF(G313=Precios!$AW$14,Precios!$AX$14,IF(G313=Precios!$AW$15,Precios!$AX$15,IF(G313=Precios!$AW$16,Precios!$AX$16,IF(G313=Precios!$AW$17,Precios!$AX$17,IF(G313=Precios!$AW$18,Precios!$AX$18,0)))))))))))))))</f>
        <v>0</v>
      </c>
      <c r="J313" s="298"/>
      <c r="K313" s="300">
        <f>+IF(J313=1,I313,IF(J313=2,I313*(1-Precios!$BC$3),0))</f>
        <v>0</v>
      </c>
      <c r="L313" s="300">
        <f t="shared" si="46"/>
        <v>0</v>
      </c>
      <c r="M313" s="331"/>
      <c r="N313" s="332"/>
      <c r="O313" s="332"/>
      <c r="P313" s="332"/>
      <c r="Q313" s="332"/>
      <c r="R313" s="332"/>
      <c r="S313" s="332"/>
      <c r="T313" s="332"/>
      <c r="U313" s="332"/>
      <c r="V313" s="333"/>
      <c r="W313" s="332"/>
      <c r="X313" s="332"/>
      <c r="Y313" s="332"/>
      <c r="Z313" s="340">
        <f>IF(G313=Precios!$AW$4,Precios!$AZ$4,IF(G313=Precios!$AW$5,Precios!$AZ$5,IF(G313=Precios!$AW$6,Precios!$AZ$6,IF(G313=Precios!$AW$7,Precios!$AZ$7,IF(G313=Precios!$AW$8,Precios!$AZ$8,IF(G313=Precios!$AW$9,Precios!$AZ$9,IF(G313=Precios!$AW$10,Precios!$AZ$10,IF(G313=Precios!$AW$11,Precios!$AZ$11,IF(G313=Precios!$AW$12,Precios!$AZ$12,IF(G313=Precios!$AW$154,Precios!$AZ$154,IF(G313=Precios!$AW$14,Precios!$AZ$14,IF(G313=Precios!$AW$15,Precios!$AZ$15,IF(G313=Precios!$AW$16,Precios!$AZ$16,IF(G313=Precios!$AW$17,Precios!$AZ$17,IF(G313=Precios!$AW$18,Precios!$AZ$18,0)))))))))))))))*H313</f>
        <v>0</v>
      </c>
      <c r="AA313" s="334"/>
      <c r="AB313" s="335"/>
    </row>
    <row r="314" spans="1:28" x14ac:dyDescent="0.25">
      <c r="A314" s="282"/>
      <c r="B314" s="283"/>
      <c r="C314" s="284"/>
      <c r="D314" s="285"/>
      <c r="E314" s="285"/>
      <c r="F314" s="285"/>
      <c r="G314" s="287"/>
      <c r="H314" s="288"/>
      <c r="I314" s="289">
        <f>IF(G314=Precios!$AW$4,Precios!$AX$4,IF(G314=Precios!$AW$5,Precios!$AX$5,IF(G314=Precios!$AW$6,Precios!$AX$6,IF(G314=Precios!$AW$7,Precios!$AX$7,IF(G314=Precios!$AW$8,Precios!$AX$8,IF(G314=Precios!$AW$9,Precios!$AX$9,IF(G314=Precios!$AW$10,Precios!$AX$10,IF(G314=Precios!$AW$11,Precios!$AX$11,IF(G314=Precios!$AW$12,Precios!$AX$12,IF(G314=Precios!$AW$154,Precios!$AX$154,IF(G314=Precios!$AW$14,Precios!$AX$14,IF(G314=Precios!$AW$15,Precios!$AX$15,IF(G314=Precios!$AW$16,Precios!$AX$16,IF(G314=Precios!$AW$17,Precios!$AX$17,IF(G314=Precios!$AW$18,Precios!$AX$18,0)))))))))))))))</f>
        <v>0</v>
      </c>
      <c r="J314" s="287"/>
      <c r="K314" s="290">
        <f>+IF(J314=1,I314,IF(J314=2,I314*(1-Precios!$BC$3),0))</f>
        <v>0</v>
      </c>
      <c r="L314" s="290">
        <f t="shared" si="46"/>
        <v>0</v>
      </c>
      <c r="M314" s="317">
        <f>+SUM(L314:L318)</f>
        <v>0</v>
      </c>
      <c r="N314" s="318">
        <f>+M314+Q314+S314+T314</f>
        <v>0</v>
      </c>
      <c r="O314" s="319">
        <f>+IF(J314=1,N314*$O$273,0)</f>
        <v>0</v>
      </c>
      <c r="P314" s="320">
        <f>+N314*$P$273</f>
        <v>0</v>
      </c>
      <c r="Q314" s="321"/>
      <c r="R314" s="322">
        <f>+N314-SUM(O314:Q314)</f>
        <v>0</v>
      </c>
      <c r="S314" s="321"/>
      <c r="T314" s="321"/>
      <c r="U314" s="321"/>
      <c r="V314" s="323" t="e">
        <f>+(+O314+P314)/M314</f>
        <v>#DIV/0!</v>
      </c>
      <c r="W314" s="324">
        <f>+R314-SUM(S314:U314)</f>
        <v>0</v>
      </c>
      <c r="X314" s="325">
        <f>IF(J314=2,W314,0)</f>
        <v>0</v>
      </c>
      <c r="Y314" s="326">
        <f>IF(J314=1,W314,0)</f>
        <v>0</v>
      </c>
      <c r="Z314" s="327">
        <f>IF(G314=Precios!$AW$4,Precios!$AZ$4,IF(G314=Precios!$AW$5,Precios!$AZ$5,IF(G314=Precios!$AW$6,Precios!$AZ$6,IF(G314=Precios!$AW$7,Precios!$AZ$7,IF(G314=Precios!$AW$8,Precios!$AZ$8,IF(G314=Precios!$AW$9,Precios!$AZ$9,IF(G314=Precios!$AW$10,Precios!$AZ$10,IF(G314=Precios!$AW$11,Precios!$AZ$11,IF(G314=Precios!$AW$12,Precios!$AZ$12,IF(G314=Precios!$AW$154,Precios!$AZ$154,IF(G314=Precios!$AW$14,Precios!$AZ$14,IF(G314=Precios!$AW$15,Precios!$AZ$15,IF(G314=Precios!$AW$16,Precios!$AZ$16,IF(G314=Precios!$AW$17,Precios!$AZ$17,IF(G314=Precios!$AW$18,Precios!$AZ$18,0)))))))))))))))*H314</f>
        <v>0</v>
      </c>
      <c r="AA314" s="328">
        <f>+W314-SUM(Z314:Z318)</f>
        <v>0</v>
      </c>
      <c r="AB314" s="329" t="e">
        <f>+AA314/M314</f>
        <v>#DIV/0!</v>
      </c>
    </row>
    <row r="315" spans="1:28" x14ac:dyDescent="0.25">
      <c r="A315" s="291"/>
      <c r="B315" s="41"/>
      <c r="C315" s="42"/>
      <c r="D315" s="43"/>
      <c r="E315" s="43"/>
      <c r="F315" s="43"/>
      <c r="G315" s="49"/>
      <c r="H315" s="52"/>
      <c r="I315" s="217">
        <f>IF(G315=Precios!$AW$4,Precios!$AX$4,IF(G315=Precios!$AW$5,Precios!$AX$5,IF(G315=Precios!$AW$6,Precios!$AX$6,IF(G315=Precios!$AW$7,Precios!$AX$7,IF(G315=Precios!$AW$8,Precios!$AX$8,IF(G315=Precios!$AW$9,Precios!$AX$9,IF(G315=Precios!$AW$10,Precios!$AX$10,IF(G315=Precios!$AW$11,Precios!$AX$11,IF(G315=Precios!$AW$12,Precios!$AX$12,IF(G315=Precios!$AW$154,Precios!$AX$154,IF(G315=Precios!$AW$14,Precios!$AX$14,IF(G315=Precios!$AW$15,Precios!$AX$15,IF(G315=Precios!$AW$16,Precios!$AX$16,IF(G315=Precios!$AW$17,Precios!$AX$17,IF(G315=Precios!$AW$18,Precios!$AX$18,0)))))))))))))))</f>
        <v>0</v>
      </c>
      <c r="J315" s="52"/>
      <c r="K315" s="218">
        <f>+IF(J315=1,I315,IF(J315=2,I315*(1-Precios!$BC$3),0))</f>
        <v>0</v>
      </c>
      <c r="L315" s="218">
        <f t="shared" si="46"/>
        <v>0</v>
      </c>
      <c r="M315" s="50"/>
      <c r="N315" s="44"/>
      <c r="O315" s="44"/>
      <c r="P315" s="44"/>
      <c r="Q315" s="44"/>
      <c r="R315" s="44"/>
      <c r="S315" s="44"/>
      <c r="T315" s="44"/>
      <c r="U315" s="44"/>
      <c r="V315" s="93"/>
      <c r="W315" s="44"/>
      <c r="X315" s="44"/>
      <c r="Y315" s="44"/>
      <c r="Z315" s="39">
        <f>IF(G315=Precios!$AW$4,Precios!$AZ$4,IF(G315=Precios!$AW$5,Precios!$AZ$5,IF(G315=Precios!$AW$6,Precios!$AZ$6,IF(G315=Precios!$AW$7,Precios!$AZ$7,IF(G315=Precios!$AW$8,Precios!$AZ$8,IF(G315=Precios!$AW$9,Precios!$AZ$9,IF(G315=Precios!$AW$10,Precios!$AZ$10,IF(G315=Precios!$AW$11,Precios!$AZ$11,IF(G315=Precios!$AW$12,Precios!$AZ$12,IF(G315=Precios!$AW$154,Precios!$AZ$154,IF(G315=Precios!$AW$14,Precios!$AZ$14,IF(G315=Precios!$AW$15,Precios!$AZ$15,IF(G315=Precios!$AW$16,Precios!$AZ$16,IF(G315=Precios!$AW$17,Precios!$AZ$17,IF(G315=Precios!$AW$18,Precios!$AZ$18,0)))))))))))))))*H315</f>
        <v>0</v>
      </c>
      <c r="AA315" s="47"/>
      <c r="AB315" s="330"/>
    </row>
    <row r="316" spans="1:28" x14ac:dyDescent="0.25">
      <c r="A316" s="291"/>
      <c r="B316" s="41"/>
      <c r="C316" s="42"/>
      <c r="D316" s="43"/>
      <c r="E316" s="43"/>
      <c r="F316" s="43"/>
      <c r="G316" s="49"/>
      <c r="H316" s="52"/>
      <c r="I316" s="217">
        <f>IF(G316=Precios!$AW$4,Precios!$AX$4,IF(G316=Precios!$AW$5,Precios!$AX$5,IF(G316=Precios!$AW$6,Precios!$AX$6,IF(G316=Precios!$AW$7,Precios!$AX$7,IF(G316=Precios!$AW$8,Precios!$AX$8,IF(G316=Precios!$AW$9,Precios!$AX$9,IF(G316=Precios!$AW$10,Precios!$AX$10,IF(G316=Precios!$AW$11,Precios!$AX$11,IF(G316=Precios!$AW$12,Precios!$AX$12,IF(G316=Precios!$AW$154,Precios!$AX$154,IF(G316=Precios!$AW$14,Precios!$AX$14,IF(G316=Precios!$AW$15,Precios!$AX$15,IF(G316=Precios!$AW$16,Precios!$AX$16,IF(G316=Precios!$AW$17,Precios!$AX$17,IF(G316=Precios!$AW$18,Precios!$AX$18,0)))))))))))))))</f>
        <v>0</v>
      </c>
      <c r="J316" s="52"/>
      <c r="K316" s="218">
        <f>+IF(J316=1,I316,IF(J316=2,I316*(1-Precios!$BC$3),0))</f>
        <v>0</v>
      </c>
      <c r="L316" s="218">
        <f t="shared" si="46"/>
        <v>0</v>
      </c>
      <c r="M316" s="50"/>
      <c r="N316" s="44"/>
      <c r="O316" s="44"/>
      <c r="P316" s="44"/>
      <c r="Q316" s="44"/>
      <c r="R316" s="44"/>
      <c r="S316" s="44"/>
      <c r="T316" s="44"/>
      <c r="U316" s="44"/>
      <c r="V316" s="93"/>
      <c r="W316" s="44"/>
      <c r="X316" s="44"/>
      <c r="Y316" s="44"/>
      <c r="Z316" s="39">
        <f>IF(G316=Precios!$AW$4,Precios!$AZ$4,IF(G316=Precios!$AW$5,Precios!$AZ$5,IF(G316=Precios!$AW$6,Precios!$AZ$6,IF(G316=Precios!$AW$7,Precios!$AZ$7,IF(G316=Precios!$AW$8,Precios!$AZ$8,IF(G316=Precios!$AW$9,Precios!$AZ$9,IF(G316=Precios!$AW$10,Precios!$AZ$10,IF(G316=Precios!$AW$11,Precios!$AZ$11,IF(G316=Precios!$AW$12,Precios!$AZ$12,IF(G316=Precios!$AW$154,Precios!$AZ$154,IF(G316=Precios!$AW$14,Precios!$AZ$14,IF(G316=Precios!$AW$15,Precios!$AZ$15,IF(G316=Precios!$AW$16,Precios!$AZ$16,IF(G316=Precios!$AW$17,Precios!$AZ$17,IF(G316=Precios!$AW$18,Precios!$AZ$18,0)))))))))))))))*H316</f>
        <v>0</v>
      </c>
      <c r="AA316" s="47"/>
      <c r="AB316" s="330"/>
    </row>
    <row r="317" spans="1:28" x14ac:dyDescent="0.25">
      <c r="A317" s="291"/>
      <c r="B317" s="41"/>
      <c r="C317" s="42"/>
      <c r="D317" s="43"/>
      <c r="E317" s="43"/>
      <c r="F317" s="43"/>
      <c r="G317" s="49"/>
      <c r="H317" s="52"/>
      <c r="I317" s="217">
        <f>IF(G317=Precios!$AW$4,Precios!$AX$4,IF(G317=Precios!$AW$5,Precios!$AX$5,IF(G317=Precios!$AW$6,Precios!$AX$6,IF(G317=Precios!$AW$7,Precios!$AX$7,IF(G317=Precios!$AW$8,Precios!$AX$8,IF(G317=Precios!$AW$9,Precios!$AX$9,IF(G317=Precios!$AW$10,Precios!$AX$10,IF(G317=Precios!$AW$11,Precios!$AX$11,IF(G317=Precios!$AW$12,Precios!$AX$12,IF(G317=Precios!$AW$154,Precios!$AX$154,IF(G317=Precios!$AW$14,Precios!$AX$14,IF(G317=Precios!$AW$15,Precios!$AX$15,IF(G317=Precios!$AW$16,Precios!$AX$16,IF(G317=Precios!$AW$17,Precios!$AX$17,IF(G317=Precios!$AW$18,Precios!$AX$18,0)))))))))))))))</f>
        <v>0</v>
      </c>
      <c r="J317" s="52"/>
      <c r="K317" s="218">
        <f>+IF(J317=1,I317,IF(J317=2,I317*(1-Precios!$BC$3),0))</f>
        <v>0</v>
      </c>
      <c r="L317" s="218">
        <f t="shared" si="46"/>
        <v>0</v>
      </c>
      <c r="M317" s="50"/>
      <c r="N317" s="44"/>
      <c r="O317" s="44"/>
      <c r="P317" s="44"/>
      <c r="Q317" s="44"/>
      <c r="R317" s="44"/>
      <c r="S317" s="44"/>
      <c r="T317" s="44"/>
      <c r="U317" s="44"/>
      <c r="V317" s="93"/>
      <c r="W317" s="44"/>
      <c r="X317" s="44"/>
      <c r="Y317" s="44"/>
      <c r="Z317" s="39">
        <f>IF(G317=Precios!$AW$4,Precios!$AZ$4,IF(G317=Precios!$AW$5,Precios!$AZ$5,IF(G317=Precios!$AW$6,Precios!$AZ$6,IF(G317=Precios!$AW$7,Precios!$AZ$7,IF(G317=Precios!$AW$8,Precios!$AZ$8,IF(G317=Precios!$AW$9,Precios!$AZ$9,IF(G317=Precios!$AW$10,Precios!$AZ$10,IF(G317=Precios!$AW$11,Precios!$AZ$11,IF(G317=Precios!$AW$12,Precios!$AZ$12,IF(G317=Precios!$AW$154,Precios!$AZ$154,IF(G317=Precios!$AW$14,Precios!$AZ$14,IF(G317=Precios!$AW$15,Precios!$AZ$15,IF(G317=Precios!$AW$16,Precios!$AZ$16,IF(G317=Precios!$AW$17,Precios!$AZ$17,IF(G317=Precios!$AW$18,Precios!$AZ$18,0)))))))))))))))*H317</f>
        <v>0</v>
      </c>
      <c r="AA317" s="47"/>
      <c r="AB317" s="330"/>
    </row>
    <row r="318" spans="1:28" ht="15.75" thickBot="1" x14ac:dyDescent="0.3">
      <c r="A318" s="293"/>
      <c r="B318" s="294"/>
      <c r="C318" s="304"/>
      <c r="D318" s="296"/>
      <c r="E318" s="296"/>
      <c r="F318" s="296"/>
      <c r="G318" s="297"/>
      <c r="H318" s="298"/>
      <c r="I318" s="217">
        <f>IF(G318=Precios!$AW$4,Precios!$AX$4,IF(G318=Precios!$AW$5,Precios!$AX$5,IF(G318=Precios!$AW$6,Precios!$AX$6,IF(G318=Precios!$AW$7,Precios!$AX$7,IF(G318=Precios!$AW$8,Precios!$AX$8,IF(G318=Precios!$AW$9,Precios!$AX$9,IF(G318=Precios!$AW$10,Precios!$AX$10,IF(G318=Precios!$AW$11,Precios!$AX$11,IF(G318=Precios!$AW$12,Precios!$AX$12,IF(G318=Precios!$AW$154,Precios!$AX$154,IF(G318=Precios!$AW$14,Precios!$AX$14,IF(G318=Precios!$AW$15,Precios!$AX$15,IF(G318=Precios!$AW$16,Precios!$AX$16,IF(G318=Precios!$AW$17,Precios!$AX$17,IF(G318=Precios!$AW$18,Precios!$AX$18,0)))))))))))))))</f>
        <v>0</v>
      </c>
      <c r="J318" s="298"/>
      <c r="K318" s="300">
        <f>+IF(J318=1,I318,IF(J318=2,I318*(1-Precios!$BC$3),0))</f>
        <v>0</v>
      </c>
      <c r="L318" s="300">
        <f t="shared" si="46"/>
        <v>0</v>
      </c>
      <c r="M318" s="331"/>
      <c r="N318" s="332"/>
      <c r="O318" s="332"/>
      <c r="P318" s="332"/>
      <c r="Q318" s="332"/>
      <c r="R318" s="332"/>
      <c r="S318" s="332"/>
      <c r="T318" s="332"/>
      <c r="U318" s="332"/>
      <c r="V318" s="333"/>
      <c r="W318" s="332"/>
      <c r="X318" s="332"/>
      <c r="Y318" s="332"/>
      <c r="Z318" s="340">
        <f>IF(G318=Precios!$AW$4,Precios!$AZ$4,IF(G318=Precios!$AW$5,Precios!$AZ$5,IF(G318=Precios!$AW$6,Precios!$AZ$6,IF(G318=Precios!$AW$7,Precios!$AZ$7,IF(G318=Precios!$AW$8,Precios!$AZ$8,IF(G318=Precios!$AW$9,Precios!$AZ$9,IF(G318=Precios!$AW$10,Precios!$AZ$10,IF(G318=Precios!$AW$11,Precios!$AZ$11,IF(G318=Precios!$AW$12,Precios!$AZ$12,IF(G318=Precios!$AW$154,Precios!$AZ$154,IF(G318=Precios!$AW$14,Precios!$AZ$14,IF(G318=Precios!$AW$15,Precios!$AZ$15,IF(G318=Precios!$AW$16,Precios!$AZ$16,IF(G318=Precios!$AW$17,Precios!$AZ$17,IF(G318=Precios!$AW$18,Precios!$AZ$18,0)))))))))))))))*H318</f>
        <v>0</v>
      </c>
      <c r="AA318" s="334"/>
      <c r="AB318" s="335"/>
    </row>
    <row r="319" spans="1:28" x14ac:dyDescent="0.25">
      <c r="A319" s="282"/>
      <c r="B319" s="283"/>
      <c r="C319" s="284"/>
      <c r="D319" s="285"/>
      <c r="E319" s="285"/>
      <c r="F319" s="285"/>
      <c r="G319" s="287"/>
      <c r="H319" s="288"/>
      <c r="I319" s="289">
        <f>IF(G319=Precios!$AW$4,Precios!$AX$4,IF(G319=Precios!$AW$5,Precios!$AX$5,IF(G319=Precios!$AW$6,Precios!$AX$6,IF(G319=Precios!$AW$7,Precios!$AX$7,IF(G319=Precios!$AW$8,Precios!$AX$8,IF(G319=Precios!$AW$9,Precios!$AX$9,IF(G319=Precios!$AW$10,Precios!$AX$10,IF(G319=Precios!$AW$11,Precios!$AX$11,IF(G319=Precios!$AW$12,Precios!$AX$12,IF(G319=Precios!$AW$154,Precios!$AX$154,IF(G319=Precios!$AW$14,Precios!$AX$14,IF(G319=Precios!$AW$15,Precios!$AX$15,IF(G319=Precios!$AW$16,Precios!$AX$16,IF(G319=Precios!$AW$17,Precios!$AX$17,IF(G319=Precios!$AW$18,Precios!$AX$18,0)))))))))))))))</f>
        <v>0</v>
      </c>
      <c r="J319" s="287"/>
      <c r="K319" s="290">
        <f>+IF(J319=1,I319,IF(J319=2,I319*(1-Precios!$BC$3),0))</f>
        <v>0</v>
      </c>
      <c r="L319" s="290">
        <f t="shared" si="45"/>
        <v>0</v>
      </c>
      <c r="M319" s="317">
        <f>+SUM(L319:L323)</f>
        <v>0</v>
      </c>
      <c r="N319" s="318">
        <f>+M319+Q319+S319+T319</f>
        <v>0</v>
      </c>
      <c r="O319" s="319">
        <f>+IF(J319=1,N319*$O$273,0)</f>
        <v>0</v>
      </c>
      <c r="P319" s="320">
        <f>+N319*$P$273</f>
        <v>0</v>
      </c>
      <c r="Q319" s="321"/>
      <c r="R319" s="322">
        <f>+N319-SUM(O319:Q319)</f>
        <v>0</v>
      </c>
      <c r="S319" s="321"/>
      <c r="T319" s="321"/>
      <c r="U319" s="321"/>
      <c r="V319" s="323" t="e">
        <f>+(+O319+P319)/M319</f>
        <v>#DIV/0!</v>
      </c>
      <c r="W319" s="324">
        <f>+R319-SUM(S319:U319)</f>
        <v>0</v>
      </c>
      <c r="X319" s="325">
        <f>IF(J319=2,W319,0)</f>
        <v>0</v>
      </c>
      <c r="Y319" s="326">
        <f>IF(J319=1,W319,0)</f>
        <v>0</v>
      </c>
      <c r="Z319" s="327">
        <f>IF(G319=Precios!$AW$4,Precios!$AZ$4,IF(G319=Precios!$AW$5,Precios!$AZ$5,IF(G319=Precios!$AW$6,Precios!$AZ$6,IF(G319=Precios!$AW$7,Precios!$AZ$7,IF(G319=Precios!$AW$8,Precios!$AZ$8,IF(G319=Precios!$AW$9,Precios!$AZ$9,IF(G319=Precios!$AW$10,Precios!$AZ$10,IF(G319=Precios!$AW$11,Precios!$AZ$11,IF(G319=Precios!$AW$12,Precios!$AZ$12,IF(G319=Precios!$AW$154,Precios!$AZ$154,IF(G319=Precios!$AW$14,Precios!$AZ$14,IF(G319=Precios!$AW$15,Precios!$AZ$15,IF(G319=Precios!$AW$16,Precios!$AZ$16,IF(G319=Precios!$AW$17,Precios!$AZ$17,IF(G319=Precios!$AW$18,Precios!$AZ$18,0)))))))))))))))*H319</f>
        <v>0</v>
      </c>
      <c r="AA319" s="328">
        <f>+W319-SUM(Z319:Z323)</f>
        <v>0</v>
      </c>
      <c r="AB319" s="329" t="e">
        <f>+AA319/M319</f>
        <v>#DIV/0!</v>
      </c>
    </row>
    <row r="320" spans="1:28" x14ac:dyDescent="0.25">
      <c r="A320" s="291"/>
      <c r="B320" s="41"/>
      <c r="C320" s="42"/>
      <c r="D320" s="43"/>
      <c r="E320" s="43"/>
      <c r="F320" s="43"/>
      <c r="G320" s="49"/>
      <c r="H320" s="52"/>
      <c r="I320" s="217">
        <f>IF(G320=Precios!$AW$4,Precios!$AX$4,IF(G320=Precios!$AW$5,Precios!$AX$5,IF(G320=Precios!$AW$6,Precios!$AX$6,IF(G320=Precios!$AW$7,Precios!$AX$7,IF(G320=Precios!$AW$8,Precios!$AX$8,IF(G320=Precios!$AW$9,Precios!$AX$9,IF(G320=Precios!$AW$10,Precios!$AX$10,IF(G320=Precios!$AW$11,Precios!$AX$11,IF(G320=Precios!$AW$12,Precios!$AX$12,IF(G320=Precios!$AW$154,Precios!$AX$154,IF(G320=Precios!$AW$14,Precios!$AX$14,IF(G320=Precios!$AW$15,Precios!$AX$15,IF(G320=Precios!$AW$16,Precios!$AX$16,IF(G320=Precios!$AW$17,Precios!$AX$17,IF(G320=Precios!$AW$18,Precios!$AX$18,0)))))))))))))))</f>
        <v>0</v>
      </c>
      <c r="J320" s="52"/>
      <c r="K320" s="218">
        <f>+IF(J320=1,I320,IF(J320=2,I320*(1-Precios!$BC$3),0))</f>
        <v>0</v>
      </c>
      <c r="L320" s="218">
        <f t="shared" si="45"/>
        <v>0</v>
      </c>
      <c r="M320" s="50"/>
      <c r="N320" s="44"/>
      <c r="O320" s="44"/>
      <c r="P320" s="44"/>
      <c r="Q320" s="44"/>
      <c r="R320" s="44"/>
      <c r="S320" s="44"/>
      <c r="T320" s="44"/>
      <c r="U320" s="44"/>
      <c r="V320" s="93"/>
      <c r="W320" s="44"/>
      <c r="X320" s="44"/>
      <c r="Y320" s="44"/>
      <c r="Z320" s="39">
        <f>IF(G320=Precios!$AW$4,Precios!$AZ$4,IF(G320=Precios!$AW$5,Precios!$AZ$5,IF(G320=Precios!$AW$6,Precios!$AZ$6,IF(G320=Precios!$AW$7,Precios!$AZ$7,IF(G320=Precios!$AW$8,Precios!$AZ$8,IF(G320=Precios!$AW$9,Precios!$AZ$9,IF(G320=Precios!$AW$10,Precios!$AZ$10,IF(G320=Precios!$AW$11,Precios!$AZ$11,IF(G320=Precios!$AW$12,Precios!$AZ$12,IF(G320=Precios!$AW$154,Precios!$AZ$154,IF(G320=Precios!$AW$14,Precios!$AZ$14,IF(G320=Precios!$AW$15,Precios!$AZ$15,IF(G320=Precios!$AW$16,Precios!$AZ$16,IF(G320=Precios!$AW$17,Precios!$AZ$17,IF(G320=Precios!$AW$18,Precios!$AZ$18,0)))))))))))))))*H320</f>
        <v>0</v>
      </c>
      <c r="AA320" s="47"/>
      <c r="AB320" s="330"/>
    </row>
    <row r="321" spans="1:28" x14ac:dyDescent="0.25">
      <c r="A321" s="291"/>
      <c r="B321" s="41"/>
      <c r="C321" s="42"/>
      <c r="D321" s="43"/>
      <c r="E321" s="43"/>
      <c r="F321" s="43"/>
      <c r="G321" s="49"/>
      <c r="H321" s="52"/>
      <c r="I321" s="217">
        <f>IF(G321=Precios!$AW$4,Precios!$AX$4,IF(G321=Precios!$AW$5,Precios!$AX$5,IF(G321=Precios!$AW$6,Precios!$AX$6,IF(G321=Precios!$AW$7,Precios!$AX$7,IF(G321=Precios!$AW$8,Precios!$AX$8,IF(G321=Precios!$AW$9,Precios!$AX$9,IF(G321=Precios!$AW$10,Precios!$AX$10,IF(G321=Precios!$AW$11,Precios!$AX$11,IF(G321=Precios!$AW$12,Precios!$AX$12,IF(G321=Precios!$AW$154,Precios!$AX$154,IF(G321=Precios!$AW$14,Precios!$AX$14,IF(G321=Precios!$AW$15,Precios!$AX$15,IF(G321=Precios!$AW$16,Precios!$AX$16,IF(G321=Precios!$AW$17,Precios!$AX$17,IF(G321=Precios!$AW$18,Precios!$AX$18,0)))))))))))))))</f>
        <v>0</v>
      </c>
      <c r="J321" s="52"/>
      <c r="K321" s="218">
        <f>+IF(J321=1,I321,IF(J321=2,I321*(1-Precios!$BC$3),0))</f>
        <v>0</v>
      </c>
      <c r="L321" s="218">
        <f t="shared" si="45"/>
        <v>0</v>
      </c>
      <c r="M321" s="50"/>
      <c r="N321" s="44"/>
      <c r="O321" s="44"/>
      <c r="P321" s="44"/>
      <c r="Q321" s="44"/>
      <c r="R321" s="44"/>
      <c r="S321" s="44"/>
      <c r="T321" s="44"/>
      <c r="U321" s="44"/>
      <c r="V321" s="93"/>
      <c r="W321" s="44"/>
      <c r="X321" s="44"/>
      <c r="Y321" s="44"/>
      <c r="Z321" s="39">
        <f>IF(G321=Precios!$AW$4,Precios!$AZ$4,IF(G321=Precios!$AW$5,Precios!$AZ$5,IF(G321=Precios!$AW$6,Precios!$AZ$6,IF(G321=Precios!$AW$7,Precios!$AZ$7,IF(G321=Precios!$AW$8,Precios!$AZ$8,IF(G321=Precios!$AW$9,Precios!$AZ$9,IF(G321=Precios!$AW$10,Precios!$AZ$10,IF(G321=Precios!$AW$11,Precios!$AZ$11,IF(G321=Precios!$AW$12,Precios!$AZ$12,IF(G321=Precios!$AW$154,Precios!$AZ$154,IF(G321=Precios!$AW$14,Precios!$AZ$14,IF(G321=Precios!$AW$15,Precios!$AZ$15,IF(G321=Precios!$AW$16,Precios!$AZ$16,IF(G321=Precios!$AW$17,Precios!$AZ$17,IF(G321=Precios!$AW$18,Precios!$AZ$18,0)))))))))))))))*H321</f>
        <v>0</v>
      </c>
      <c r="AA321" s="47"/>
      <c r="AB321" s="330"/>
    </row>
    <row r="322" spans="1:28" x14ac:dyDescent="0.25">
      <c r="A322" s="291"/>
      <c r="B322" s="41"/>
      <c r="C322" s="42"/>
      <c r="D322" s="43"/>
      <c r="E322" s="43"/>
      <c r="F322" s="43"/>
      <c r="G322" s="49"/>
      <c r="H322" s="52"/>
      <c r="I322" s="217">
        <f>IF(G322=Precios!$AW$4,Precios!$AX$4,IF(G322=Precios!$AW$5,Precios!$AX$5,IF(G322=Precios!$AW$6,Precios!$AX$6,IF(G322=Precios!$AW$7,Precios!$AX$7,IF(G322=Precios!$AW$8,Precios!$AX$8,IF(G322=Precios!$AW$9,Precios!$AX$9,IF(G322=Precios!$AW$10,Precios!$AX$10,IF(G322=Precios!$AW$11,Precios!$AX$11,IF(G322=Precios!$AW$12,Precios!$AX$12,IF(G322=Precios!$AW$154,Precios!$AX$154,IF(G322=Precios!$AW$14,Precios!$AX$14,IF(G322=Precios!$AW$15,Precios!$AX$15,IF(G322=Precios!$AW$16,Precios!$AX$16,IF(G322=Precios!$AW$17,Precios!$AX$17,IF(G322=Precios!$AW$18,Precios!$AX$18,0)))))))))))))))</f>
        <v>0</v>
      </c>
      <c r="J322" s="52"/>
      <c r="K322" s="218">
        <f>+IF(J322=1,I322,IF(J322=2,I322*(1-Precios!$BC$3),0))</f>
        <v>0</v>
      </c>
      <c r="L322" s="218">
        <f t="shared" si="45"/>
        <v>0</v>
      </c>
      <c r="M322" s="50"/>
      <c r="N322" s="44"/>
      <c r="O322" s="44"/>
      <c r="P322" s="44"/>
      <c r="Q322" s="44"/>
      <c r="R322" s="44"/>
      <c r="S322" s="44"/>
      <c r="T322" s="44"/>
      <c r="U322" s="44"/>
      <c r="V322" s="93"/>
      <c r="W322" s="44"/>
      <c r="X322" s="44"/>
      <c r="Y322" s="44"/>
      <c r="Z322" s="39">
        <f>IF(G322=Precios!$AW$4,Precios!$AZ$4,IF(G322=Precios!$AW$5,Precios!$AZ$5,IF(G322=Precios!$AW$6,Precios!$AZ$6,IF(G322=Precios!$AW$7,Precios!$AZ$7,IF(G322=Precios!$AW$8,Precios!$AZ$8,IF(G322=Precios!$AW$9,Precios!$AZ$9,IF(G322=Precios!$AW$10,Precios!$AZ$10,IF(G322=Precios!$AW$11,Precios!$AZ$11,IF(G322=Precios!$AW$12,Precios!$AZ$12,IF(G322=Precios!$AW$154,Precios!$AZ$154,IF(G322=Precios!$AW$14,Precios!$AZ$14,IF(G322=Precios!$AW$15,Precios!$AZ$15,IF(G322=Precios!$AW$16,Precios!$AZ$16,IF(G322=Precios!$AW$17,Precios!$AZ$17,IF(G322=Precios!$AW$18,Precios!$AZ$18,0)))))))))))))))*H322</f>
        <v>0</v>
      </c>
      <c r="AA322" s="47"/>
      <c r="AB322" s="330"/>
    </row>
    <row r="323" spans="1:28" ht="15.75" thickBot="1" x14ac:dyDescent="0.3">
      <c r="A323" s="293"/>
      <c r="B323" s="294"/>
      <c r="C323" s="304"/>
      <c r="D323" s="296"/>
      <c r="E323" s="296"/>
      <c r="F323" s="296"/>
      <c r="G323" s="297"/>
      <c r="H323" s="298"/>
      <c r="I323" s="217">
        <f>IF(G323=Precios!$AW$4,Precios!$AX$4,IF(G323=Precios!$AW$5,Precios!$AX$5,IF(G323=Precios!$AW$6,Precios!$AX$6,IF(G323=Precios!$AW$7,Precios!$AX$7,IF(G323=Precios!$AW$8,Precios!$AX$8,IF(G323=Precios!$AW$9,Precios!$AX$9,IF(G323=Precios!$AW$10,Precios!$AX$10,IF(G323=Precios!$AW$11,Precios!$AX$11,IF(G323=Precios!$AW$12,Precios!$AX$12,IF(G323=Precios!$AW$154,Precios!$AX$154,IF(G323=Precios!$AW$14,Precios!$AX$14,IF(G323=Precios!$AW$15,Precios!$AX$15,IF(G323=Precios!$AW$16,Precios!$AX$16,IF(G323=Precios!$AW$17,Precios!$AX$17,IF(G323=Precios!$AW$18,Precios!$AX$18,0)))))))))))))))</f>
        <v>0</v>
      </c>
      <c r="J323" s="298"/>
      <c r="K323" s="300">
        <f>+IF(J323=1,I323,IF(J323=2,I323*(1-Precios!$BC$3),0))</f>
        <v>0</v>
      </c>
      <c r="L323" s="300">
        <f t="shared" si="45"/>
        <v>0</v>
      </c>
      <c r="M323" s="331"/>
      <c r="N323" s="332"/>
      <c r="O323" s="332"/>
      <c r="P323" s="332"/>
      <c r="Q323" s="332"/>
      <c r="R323" s="332"/>
      <c r="S323" s="332"/>
      <c r="T323" s="332"/>
      <c r="U323" s="332"/>
      <c r="V323" s="333"/>
      <c r="W323" s="332"/>
      <c r="X323" s="332"/>
      <c r="Y323" s="332"/>
      <c r="Z323" s="340">
        <f>IF(G323=Precios!$AW$4,Precios!$AZ$4,IF(G323=Precios!$AW$5,Precios!$AZ$5,IF(G323=Precios!$AW$6,Precios!$AZ$6,IF(G323=Precios!$AW$7,Precios!$AZ$7,IF(G323=Precios!$AW$8,Precios!$AZ$8,IF(G323=Precios!$AW$9,Precios!$AZ$9,IF(G323=Precios!$AW$10,Precios!$AZ$10,IF(G323=Precios!$AW$11,Precios!$AZ$11,IF(G323=Precios!$AW$12,Precios!$AZ$12,IF(G323=Precios!$AW$154,Precios!$AZ$154,IF(G323=Precios!$AW$14,Precios!$AZ$14,IF(G323=Precios!$AW$15,Precios!$AZ$15,IF(G323=Precios!$AW$16,Precios!$AZ$16,IF(G323=Precios!$AW$17,Precios!$AZ$17,IF(G323=Precios!$AW$18,Precios!$AZ$18,0)))))))))))))))*H323</f>
        <v>0</v>
      </c>
      <c r="AA323" s="334"/>
      <c r="AB323" s="335"/>
    </row>
    <row r="324" spans="1:28" x14ac:dyDescent="0.25">
      <c r="A324" s="282"/>
      <c r="B324" s="283"/>
      <c r="C324" s="284"/>
      <c r="D324" s="285"/>
      <c r="E324" s="285"/>
      <c r="F324" s="285"/>
      <c r="G324" s="287"/>
      <c r="H324" s="288"/>
      <c r="I324" s="289">
        <f>IF(G324=Precios!$AW$4,Precios!$AX$4,IF(G324=Precios!$AW$5,Precios!$AX$5,IF(G324=Precios!$AW$6,Precios!$AX$6,IF(G324=Precios!$AW$7,Precios!$AX$7,IF(G324=Precios!$AW$8,Precios!$AX$8,IF(G324=Precios!$AW$9,Precios!$AX$9,IF(G324=Precios!$AW$10,Precios!$AX$10,IF(G324=Precios!$AW$11,Precios!$AX$11,IF(G324=Precios!$AW$12,Precios!$AX$12,IF(G324=Precios!$AW$154,Precios!$AX$154,IF(G324=Precios!$AW$14,Precios!$AX$14,IF(G324=Precios!$AW$15,Precios!$AX$15,IF(G324=Precios!$AW$16,Precios!$AX$16,IF(G324=Precios!$AW$17,Precios!$AX$17,IF(G324=Precios!$AW$18,Precios!$AX$18,0)))))))))))))))</f>
        <v>0</v>
      </c>
      <c r="J324" s="287"/>
      <c r="K324" s="290">
        <f>+IF(J324=1,I324,IF(J324=2,I324*(1-Precios!$BC$3),0))</f>
        <v>0</v>
      </c>
      <c r="L324" s="290">
        <f t="shared" si="45"/>
        <v>0</v>
      </c>
      <c r="M324" s="317">
        <f>+SUM(L324:L328)</f>
        <v>0</v>
      </c>
      <c r="N324" s="318">
        <f>+M324+Q324+S324+T324</f>
        <v>0</v>
      </c>
      <c r="O324" s="319">
        <f>+IF(J324=1,N324*$O$273,0)</f>
        <v>0</v>
      </c>
      <c r="P324" s="320">
        <f>+N324*$P$273</f>
        <v>0</v>
      </c>
      <c r="Q324" s="321"/>
      <c r="R324" s="322">
        <f>+N324-SUM(O324:Q324)</f>
        <v>0</v>
      </c>
      <c r="S324" s="321"/>
      <c r="T324" s="321"/>
      <c r="U324" s="321"/>
      <c r="V324" s="323" t="e">
        <f>+(+O324+P324)/M324</f>
        <v>#DIV/0!</v>
      </c>
      <c r="W324" s="324">
        <f>+R324-SUM(S324:U324)</f>
        <v>0</v>
      </c>
      <c r="X324" s="325">
        <f>IF(J324=2,W324,0)</f>
        <v>0</v>
      </c>
      <c r="Y324" s="326">
        <f>IF(J324=1,W324,0)</f>
        <v>0</v>
      </c>
      <c r="Z324" s="327">
        <f>IF(G324=Precios!$AW$4,Precios!$AZ$4,IF(G324=Precios!$AW$5,Precios!$AZ$5,IF(G324=Precios!$AW$6,Precios!$AZ$6,IF(G324=Precios!$AW$7,Precios!$AZ$7,IF(G324=Precios!$AW$8,Precios!$AZ$8,IF(G324=Precios!$AW$9,Precios!$AZ$9,IF(G324=Precios!$AW$10,Precios!$AZ$10,IF(G324=Precios!$AW$11,Precios!$AZ$11,IF(G324=Precios!$AW$12,Precios!$AZ$12,IF(G324=Precios!$AW$154,Precios!$AZ$154,IF(G324=Precios!$AW$14,Precios!$AZ$14,IF(G324=Precios!$AW$15,Precios!$AZ$15,IF(G324=Precios!$AW$16,Precios!$AZ$16,IF(G324=Precios!$AW$17,Precios!$AZ$17,IF(G324=Precios!$AW$18,Precios!$AZ$18,0)))))))))))))))*H324</f>
        <v>0</v>
      </c>
      <c r="AA324" s="328">
        <f>+W324-SUM(Z324:Z328)</f>
        <v>0</v>
      </c>
      <c r="AB324" s="329" t="e">
        <f>+AA324/M324</f>
        <v>#DIV/0!</v>
      </c>
    </row>
    <row r="325" spans="1:28" x14ac:dyDescent="0.25">
      <c r="A325" s="291"/>
      <c r="B325" s="41"/>
      <c r="C325" s="42"/>
      <c r="D325" s="43"/>
      <c r="E325" s="43"/>
      <c r="F325" s="43"/>
      <c r="G325" s="49"/>
      <c r="H325" s="52"/>
      <c r="I325" s="217">
        <f>IF(G325=Precios!$AW$4,Precios!$AX$4,IF(G325=Precios!$AW$5,Precios!$AX$5,IF(G325=Precios!$AW$6,Precios!$AX$6,IF(G325=Precios!$AW$7,Precios!$AX$7,IF(G325=Precios!$AW$8,Precios!$AX$8,IF(G325=Precios!$AW$9,Precios!$AX$9,IF(G325=Precios!$AW$10,Precios!$AX$10,IF(G325=Precios!$AW$11,Precios!$AX$11,IF(G325=Precios!$AW$12,Precios!$AX$12,IF(G325=Precios!$AW$154,Precios!$AX$154,IF(G325=Precios!$AW$14,Precios!$AX$14,IF(G325=Precios!$AW$15,Precios!$AX$15,IF(G325=Precios!$AW$16,Precios!$AX$16,IF(G325=Precios!$AW$17,Precios!$AX$17,IF(G325=Precios!$AW$18,Precios!$AX$18,0)))))))))))))))</f>
        <v>0</v>
      </c>
      <c r="J325" s="52"/>
      <c r="K325" s="218">
        <f>+IF(J325=1,I325,IF(J325=2,I325*(1-Precios!$BC$3),0))</f>
        <v>0</v>
      </c>
      <c r="L325" s="218">
        <f t="shared" si="45"/>
        <v>0</v>
      </c>
      <c r="M325" s="50"/>
      <c r="N325" s="44"/>
      <c r="O325" s="44"/>
      <c r="P325" s="44"/>
      <c r="Q325" s="44"/>
      <c r="R325" s="44"/>
      <c r="S325" s="44"/>
      <c r="T325" s="44"/>
      <c r="U325" s="44"/>
      <c r="V325" s="93"/>
      <c r="W325" s="44"/>
      <c r="X325" s="44"/>
      <c r="Y325" s="44"/>
      <c r="Z325" s="39">
        <f>IF(G325=Precios!$AW$4,Precios!$AZ$4,IF(G325=Precios!$AW$5,Precios!$AZ$5,IF(G325=Precios!$AW$6,Precios!$AZ$6,IF(G325=Precios!$AW$7,Precios!$AZ$7,IF(G325=Precios!$AW$8,Precios!$AZ$8,IF(G325=Precios!$AW$9,Precios!$AZ$9,IF(G325=Precios!$AW$10,Precios!$AZ$10,IF(G325=Precios!$AW$11,Precios!$AZ$11,IF(G325=Precios!$AW$12,Precios!$AZ$12,IF(G325=Precios!$AW$154,Precios!$AZ$154,IF(G325=Precios!$AW$14,Precios!$AZ$14,IF(G325=Precios!$AW$15,Precios!$AZ$15,IF(G325=Precios!$AW$16,Precios!$AZ$16,IF(G325=Precios!$AW$17,Precios!$AZ$17,IF(G325=Precios!$AW$18,Precios!$AZ$18,0)))))))))))))))*H325</f>
        <v>0</v>
      </c>
      <c r="AA325" s="47"/>
      <c r="AB325" s="330"/>
    </row>
    <row r="326" spans="1:28" x14ac:dyDescent="0.25">
      <c r="A326" s="291"/>
      <c r="B326" s="41"/>
      <c r="C326" s="42"/>
      <c r="D326" s="43"/>
      <c r="E326" s="43"/>
      <c r="F326" s="43"/>
      <c r="G326" s="49"/>
      <c r="H326" s="52"/>
      <c r="I326" s="217">
        <f>IF(G326=Precios!$AW$4,Precios!$AX$4,IF(G326=Precios!$AW$5,Precios!$AX$5,IF(G326=Precios!$AW$6,Precios!$AX$6,IF(G326=Precios!$AW$7,Precios!$AX$7,IF(G326=Precios!$AW$8,Precios!$AX$8,IF(G326=Precios!$AW$9,Precios!$AX$9,IF(G326=Precios!$AW$10,Precios!$AX$10,IF(G326=Precios!$AW$11,Precios!$AX$11,IF(G326=Precios!$AW$12,Precios!$AX$12,IF(G326=Precios!$AW$154,Precios!$AX$154,IF(G326=Precios!$AW$14,Precios!$AX$14,IF(G326=Precios!$AW$15,Precios!$AX$15,IF(G326=Precios!$AW$16,Precios!$AX$16,IF(G326=Precios!$AW$17,Precios!$AX$17,IF(G326=Precios!$AW$18,Precios!$AX$18,0)))))))))))))))</f>
        <v>0</v>
      </c>
      <c r="J326" s="52"/>
      <c r="K326" s="218">
        <f>+IF(J326=1,I326,IF(J326=2,I326*(1-Precios!$BC$3),0))</f>
        <v>0</v>
      </c>
      <c r="L326" s="218">
        <f t="shared" si="45"/>
        <v>0</v>
      </c>
      <c r="M326" s="50"/>
      <c r="N326" s="44"/>
      <c r="O326" s="44"/>
      <c r="P326" s="44"/>
      <c r="Q326" s="44"/>
      <c r="R326" s="44"/>
      <c r="S326" s="44"/>
      <c r="T326" s="44"/>
      <c r="U326" s="44"/>
      <c r="V326" s="93"/>
      <c r="W326" s="44"/>
      <c r="X326" s="44"/>
      <c r="Y326" s="44"/>
      <c r="Z326" s="39">
        <f>IF(G326=Precios!$AW$4,Precios!$AZ$4,IF(G326=Precios!$AW$5,Precios!$AZ$5,IF(G326=Precios!$AW$6,Precios!$AZ$6,IF(G326=Precios!$AW$7,Precios!$AZ$7,IF(G326=Precios!$AW$8,Precios!$AZ$8,IF(G326=Precios!$AW$9,Precios!$AZ$9,IF(G326=Precios!$AW$10,Precios!$AZ$10,IF(G326=Precios!$AW$11,Precios!$AZ$11,IF(G326=Precios!$AW$12,Precios!$AZ$12,IF(G326=Precios!$AW$154,Precios!$AZ$154,IF(G326=Precios!$AW$14,Precios!$AZ$14,IF(G326=Precios!$AW$15,Precios!$AZ$15,IF(G326=Precios!$AW$16,Precios!$AZ$16,IF(G326=Precios!$AW$17,Precios!$AZ$17,IF(G326=Precios!$AW$18,Precios!$AZ$18,0)))))))))))))))*H326</f>
        <v>0</v>
      </c>
      <c r="AA326" s="47"/>
      <c r="AB326" s="330"/>
    </row>
    <row r="327" spans="1:28" x14ac:dyDescent="0.25">
      <c r="A327" s="291"/>
      <c r="B327" s="41"/>
      <c r="C327" s="42"/>
      <c r="D327" s="43"/>
      <c r="E327" s="43"/>
      <c r="F327" s="43"/>
      <c r="G327" s="49"/>
      <c r="H327" s="52"/>
      <c r="I327" s="217">
        <f>IF(G327=Precios!$AW$4,Precios!$AX$4,IF(G327=Precios!$AW$5,Precios!$AX$5,IF(G327=Precios!$AW$6,Precios!$AX$6,IF(G327=Precios!$AW$7,Precios!$AX$7,IF(G327=Precios!$AW$8,Precios!$AX$8,IF(G327=Precios!$AW$9,Precios!$AX$9,IF(G327=Precios!$AW$10,Precios!$AX$10,IF(G327=Precios!$AW$11,Precios!$AX$11,IF(G327=Precios!$AW$12,Precios!$AX$12,IF(G327=Precios!$AW$154,Precios!$AX$154,IF(G327=Precios!$AW$14,Precios!$AX$14,IF(G327=Precios!$AW$15,Precios!$AX$15,IF(G327=Precios!$AW$16,Precios!$AX$16,IF(G327=Precios!$AW$17,Precios!$AX$17,IF(G327=Precios!$AW$18,Precios!$AX$18,0)))))))))))))))</f>
        <v>0</v>
      </c>
      <c r="J327" s="52"/>
      <c r="K327" s="218">
        <f>+IF(J327=1,I327,IF(J327=2,I327*(1-Precios!$BC$3),0))</f>
        <v>0</v>
      </c>
      <c r="L327" s="218">
        <f t="shared" si="45"/>
        <v>0</v>
      </c>
      <c r="M327" s="50"/>
      <c r="N327" s="44"/>
      <c r="O327" s="44"/>
      <c r="P327" s="44"/>
      <c r="Q327" s="44"/>
      <c r="R327" s="44"/>
      <c r="S327" s="44"/>
      <c r="T327" s="44"/>
      <c r="U327" s="44"/>
      <c r="V327" s="93"/>
      <c r="W327" s="44"/>
      <c r="X327" s="44"/>
      <c r="Y327" s="44"/>
      <c r="Z327" s="39">
        <f>IF(G327=Precios!$AW$4,Precios!$AZ$4,IF(G327=Precios!$AW$5,Precios!$AZ$5,IF(G327=Precios!$AW$6,Precios!$AZ$6,IF(G327=Precios!$AW$7,Precios!$AZ$7,IF(G327=Precios!$AW$8,Precios!$AZ$8,IF(G327=Precios!$AW$9,Precios!$AZ$9,IF(G327=Precios!$AW$10,Precios!$AZ$10,IF(G327=Precios!$AW$11,Precios!$AZ$11,IF(G327=Precios!$AW$12,Precios!$AZ$12,IF(G327=Precios!$AW$154,Precios!$AZ$154,IF(G327=Precios!$AW$14,Precios!$AZ$14,IF(G327=Precios!$AW$15,Precios!$AZ$15,IF(G327=Precios!$AW$16,Precios!$AZ$16,IF(G327=Precios!$AW$17,Precios!$AZ$17,IF(G327=Precios!$AW$18,Precios!$AZ$18,0)))))))))))))))*H327</f>
        <v>0</v>
      </c>
      <c r="AA327" s="47"/>
      <c r="AB327" s="330"/>
    </row>
    <row r="328" spans="1:28" ht="15.75" thickBot="1" x14ac:dyDescent="0.3">
      <c r="A328" s="293"/>
      <c r="B328" s="294"/>
      <c r="C328" s="304"/>
      <c r="D328" s="296"/>
      <c r="E328" s="296"/>
      <c r="F328" s="296"/>
      <c r="G328" s="297"/>
      <c r="H328" s="298"/>
      <c r="I328" s="217">
        <f>IF(G328=Precios!$AW$4,Precios!$AX$4,IF(G328=Precios!$AW$5,Precios!$AX$5,IF(G328=Precios!$AW$6,Precios!$AX$6,IF(G328=Precios!$AW$7,Precios!$AX$7,IF(G328=Precios!$AW$8,Precios!$AX$8,IF(G328=Precios!$AW$9,Precios!$AX$9,IF(G328=Precios!$AW$10,Precios!$AX$10,IF(G328=Precios!$AW$11,Precios!$AX$11,IF(G328=Precios!$AW$12,Precios!$AX$12,IF(G328=Precios!$AW$154,Precios!$AX$154,IF(G328=Precios!$AW$14,Precios!$AX$14,IF(G328=Precios!$AW$15,Precios!$AX$15,IF(G328=Precios!$AW$16,Precios!$AX$16,IF(G328=Precios!$AW$17,Precios!$AX$17,IF(G328=Precios!$AW$18,Precios!$AX$18,0)))))))))))))))</f>
        <v>0</v>
      </c>
      <c r="J328" s="298"/>
      <c r="K328" s="300">
        <f>+IF(J328=1,I328,IF(J328=2,I328*(1-Precios!$BC$3),0))</f>
        <v>0</v>
      </c>
      <c r="L328" s="300">
        <f t="shared" si="45"/>
        <v>0</v>
      </c>
      <c r="M328" s="331"/>
      <c r="N328" s="332"/>
      <c r="O328" s="332"/>
      <c r="P328" s="332"/>
      <c r="Q328" s="332"/>
      <c r="R328" s="332"/>
      <c r="S328" s="332"/>
      <c r="T328" s="332"/>
      <c r="U328" s="332"/>
      <c r="V328" s="333"/>
      <c r="W328" s="332"/>
      <c r="X328" s="332"/>
      <c r="Y328" s="332"/>
      <c r="Z328" s="340">
        <f>IF(G328=Precios!$AW$4,Precios!$AZ$4,IF(G328=Precios!$AW$5,Precios!$AZ$5,IF(G328=Precios!$AW$6,Precios!$AZ$6,IF(G328=Precios!$AW$7,Precios!$AZ$7,IF(G328=Precios!$AW$8,Precios!$AZ$8,IF(G328=Precios!$AW$9,Precios!$AZ$9,IF(G328=Precios!$AW$10,Precios!$AZ$10,IF(G328=Precios!$AW$11,Precios!$AZ$11,IF(G328=Precios!$AW$12,Precios!$AZ$12,IF(G328=Precios!$AW$154,Precios!$AZ$154,IF(G328=Precios!$AW$14,Precios!$AZ$14,IF(G328=Precios!$AW$15,Precios!$AZ$15,IF(G328=Precios!$AW$16,Precios!$AZ$16,IF(G328=Precios!$AW$17,Precios!$AZ$17,IF(G328=Precios!$AW$18,Precios!$AZ$18,0)))))))))))))))*H328</f>
        <v>0</v>
      </c>
      <c r="AA328" s="334"/>
      <c r="AB328" s="335"/>
    </row>
    <row r="329" spans="1:28" x14ac:dyDescent="0.25">
      <c r="A329" s="282"/>
      <c r="B329" s="283"/>
      <c r="C329" s="284"/>
      <c r="D329" s="285"/>
      <c r="E329" s="285"/>
      <c r="F329" s="285"/>
      <c r="G329" s="287"/>
      <c r="H329" s="288"/>
      <c r="I329" s="289">
        <f>IF(G329=Precios!$AW$4,Precios!$AX$4,IF(G329=Precios!$AW$5,Precios!$AX$5,IF(G329=Precios!$AW$6,Precios!$AX$6,IF(G329=Precios!$AW$7,Precios!$AX$7,IF(G329=Precios!$AW$8,Precios!$AX$8,IF(G329=Precios!$AW$9,Precios!$AX$9,IF(G329=Precios!$AW$10,Precios!$AX$10,IF(G329=Precios!$AW$11,Precios!$AX$11,IF(G329=Precios!$AW$12,Precios!$AX$12,IF(G329=Precios!$AW$154,Precios!$AX$154,IF(G329=Precios!$AW$14,Precios!$AX$14,IF(G329=Precios!$AW$15,Precios!$AX$15,IF(G329=Precios!$AW$16,Precios!$AX$16,IF(G329=Precios!$AW$17,Precios!$AX$17,IF(G329=Precios!$AW$18,Precios!$AX$18,0)))))))))))))))</f>
        <v>0</v>
      </c>
      <c r="J329" s="287"/>
      <c r="K329" s="290">
        <f>+IF(J329=1,I329,IF(J329=2,I329*(1-Precios!$BC$3),0))</f>
        <v>0</v>
      </c>
      <c r="L329" s="290">
        <f t="shared" ref="L329:L338" si="47">H329*K329</f>
        <v>0</v>
      </c>
      <c r="M329" s="317">
        <f>+SUM(L329:L333)</f>
        <v>0</v>
      </c>
      <c r="N329" s="318">
        <f>+M329+Q329+S329+T329</f>
        <v>0</v>
      </c>
      <c r="O329" s="319">
        <f>+IF(J329=1,N329*$O$273,0)</f>
        <v>0</v>
      </c>
      <c r="P329" s="320">
        <f>+N329*$P$273</f>
        <v>0</v>
      </c>
      <c r="Q329" s="321"/>
      <c r="R329" s="322">
        <f>+N329-SUM(O329:Q329)</f>
        <v>0</v>
      </c>
      <c r="S329" s="321"/>
      <c r="T329" s="321"/>
      <c r="U329" s="321"/>
      <c r="V329" s="323" t="e">
        <f>+(+O329+P329)/M329</f>
        <v>#DIV/0!</v>
      </c>
      <c r="W329" s="324">
        <f>+R329-SUM(S329:U329)</f>
        <v>0</v>
      </c>
      <c r="X329" s="325">
        <f>IF(J329=2,W329,0)</f>
        <v>0</v>
      </c>
      <c r="Y329" s="326">
        <f>IF(J329=1,W329,0)</f>
        <v>0</v>
      </c>
      <c r="Z329" s="327">
        <f>IF(G329=Precios!$AW$4,Precios!$AZ$4,IF(G329=Precios!$AW$5,Precios!$AZ$5,IF(G329=Precios!$AW$6,Precios!$AZ$6,IF(G329=Precios!$AW$7,Precios!$AZ$7,IF(G329=Precios!$AW$8,Precios!$AZ$8,IF(G329=Precios!$AW$9,Precios!$AZ$9,IF(G329=Precios!$AW$10,Precios!$AZ$10,IF(G329=Precios!$AW$11,Precios!$AZ$11,IF(G329=Precios!$AW$12,Precios!$AZ$12,IF(G329=Precios!$AW$154,Precios!$AZ$154,IF(G329=Precios!$AW$14,Precios!$AZ$14,IF(G329=Precios!$AW$15,Precios!$AZ$15,IF(G329=Precios!$AW$16,Precios!$AZ$16,IF(G329=Precios!$AW$17,Precios!$AZ$17,IF(G329=Precios!$AW$18,Precios!$AZ$18,0)))))))))))))))*H329</f>
        <v>0</v>
      </c>
      <c r="AA329" s="328">
        <f>+W329-SUM(Z329:Z333)</f>
        <v>0</v>
      </c>
      <c r="AB329" s="329" t="e">
        <f>+AA329/M329</f>
        <v>#DIV/0!</v>
      </c>
    </row>
    <row r="330" spans="1:28" x14ac:dyDescent="0.25">
      <c r="A330" s="291"/>
      <c r="B330" s="41"/>
      <c r="C330" s="42"/>
      <c r="D330" s="43"/>
      <c r="E330" s="43"/>
      <c r="F330" s="43"/>
      <c r="G330" s="49"/>
      <c r="H330" s="52"/>
      <c r="I330" s="217">
        <f>IF(G330=Precios!$AW$4,Precios!$AX$4,IF(G330=Precios!$AW$5,Precios!$AX$5,IF(G330=Precios!$AW$6,Precios!$AX$6,IF(G330=Precios!$AW$7,Precios!$AX$7,IF(G330=Precios!$AW$8,Precios!$AX$8,IF(G330=Precios!$AW$9,Precios!$AX$9,IF(G330=Precios!$AW$10,Precios!$AX$10,IF(G330=Precios!$AW$11,Precios!$AX$11,IF(G330=Precios!$AW$12,Precios!$AX$12,IF(G330=Precios!$AW$154,Precios!$AX$154,IF(G330=Precios!$AW$14,Precios!$AX$14,IF(G330=Precios!$AW$15,Precios!$AX$15,IF(G330=Precios!$AW$16,Precios!$AX$16,IF(G330=Precios!$AW$17,Precios!$AX$17,IF(G330=Precios!$AW$18,Precios!$AX$18,0)))))))))))))))</f>
        <v>0</v>
      </c>
      <c r="J330" s="52"/>
      <c r="K330" s="218">
        <f>+IF(J330=1,I330,IF(J330=2,I330*(1-Precios!$BC$3),0))</f>
        <v>0</v>
      </c>
      <c r="L330" s="218">
        <f t="shared" si="47"/>
        <v>0</v>
      </c>
      <c r="M330" s="50"/>
      <c r="N330" s="44"/>
      <c r="O330" s="44"/>
      <c r="P330" s="44"/>
      <c r="Q330" s="44"/>
      <c r="R330" s="44"/>
      <c r="S330" s="44"/>
      <c r="T330" s="44"/>
      <c r="U330" s="44"/>
      <c r="V330" s="93"/>
      <c r="W330" s="44"/>
      <c r="X330" s="44"/>
      <c r="Y330" s="44"/>
      <c r="Z330" s="39">
        <f>IF(G330=Precios!$AW$4,Precios!$AZ$4,IF(G330=Precios!$AW$5,Precios!$AZ$5,IF(G330=Precios!$AW$6,Precios!$AZ$6,IF(G330=Precios!$AW$7,Precios!$AZ$7,IF(G330=Precios!$AW$8,Precios!$AZ$8,IF(G330=Precios!$AW$9,Precios!$AZ$9,IF(G330=Precios!$AW$10,Precios!$AZ$10,IF(G330=Precios!$AW$11,Precios!$AZ$11,IF(G330=Precios!$AW$12,Precios!$AZ$12,IF(G330=Precios!$AW$154,Precios!$AZ$154,IF(G330=Precios!$AW$14,Precios!$AZ$14,IF(G330=Precios!$AW$15,Precios!$AZ$15,IF(G330=Precios!$AW$16,Precios!$AZ$16,IF(G330=Precios!$AW$17,Precios!$AZ$17,IF(G330=Precios!$AW$18,Precios!$AZ$18,0)))))))))))))))*H330</f>
        <v>0</v>
      </c>
      <c r="AA330" s="47"/>
      <c r="AB330" s="330"/>
    </row>
    <row r="331" spans="1:28" x14ac:dyDescent="0.25">
      <c r="A331" s="291"/>
      <c r="B331" s="41"/>
      <c r="C331" s="42"/>
      <c r="D331" s="43"/>
      <c r="E331" s="43"/>
      <c r="F331" s="43"/>
      <c r="G331" s="49"/>
      <c r="H331" s="52"/>
      <c r="I331" s="217">
        <f>IF(G331=Precios!$AW$4,Precios!$AX$4,IF(G331=Precios!$AW$5,Precios!$AX$5,IF(G331=Precios!$AW$6,Precios!$AX$6,IF(G331=Precios!$AW$7,Precios!$AX$7,IF(G331=Precios!$AW$8,Precios!$AX$8,IF(G331=Precios!$AW$9,Precios!$AX$9,IF(G331=Precios!$AW$10,Precios!$AX$10,IF(G331=Precios!$AW$11,Precios!$AX$11,IF(G331=Precios!$AW$12,Precios!$AX$12,IF(G331=Precios!$AW$154,Precios!$AX$154,IF(G331=Precios!$AW$14,Precios!$AX$14,IF(G331=Precios!$AW$15,Precios!$AX$15,IF(G331=Precios!$AW$16,Precios!$AX$16,IF(G331=Precios!$AW$17,Precios!$AX$17,IF(G331=Precios!$AW$18,Precios!$AX$18,0)))))))))))))))</f>
        <v>0</v>
      </c>
      <c r="J331" s="52"/>
      <c r="K331" s="218">
        <f>+IF(J331=1,I331,IF(J331=2,I331*(1-Precios!$BC$3),0))</f>
        <v>0</v>
      </c>
      <c r="L331" s="218">
        <f t="shared" si="47"/>
        <v>0</v>
      </c>
      <c r="M331" s="50"/>
      <c r="N331" s="44"/>
      <c r="O331" s="44"/>
      <c r="P331" s="44"/>
      <c r="Q331" s="44"/>
      <c r="R331" s="44"/>
      <c r="S331" s="44"/>
      <c r="T331" s="44"/>
      <c r="U331" s="44"/>
      <c r="V331" s="93"/>
      <c r="W331" s="44"/>
      <c r="X331" s="44"/>
      <c r="Y331" s="44"/>
      <c r="Z331" s="39">
        <f>IF(G331=Precios!$AW$4,Precios!$AZ$4,IF(G331=Precios!$AW$5,Precios!$AZ$5,IF(G331=Precios!$AW$6,Precios!$AZ$6,IF(G331=Precios!$AW$7,Precios!$AZ$7,IF(G331=Precios!$AW$8,Precios!$AZ$8,IF(G331=Precios!$AW$9,Precios!$AZ$9,IF(G331=Precios!$AW$10,Precios!$AZ$10,IF(G331=Precios!$AW$11,Precios!$AZ$11,IF(G331=Precios!$AW$12,Precios!$AZ$12,IF(G331=Precios!$AW$154,Precios!$AZ$154,IF(G331=Precios!$AW$14,Precios!$AZ$14,IF(G331=Precios!$AW$15,Precios!$AZ$15,IF(G331=Precios!$AW$16,Precios!$AZ$16,IF(G331=Precios!$AW$17,Precios!$AZ$17,IF(G331=Precios!$AW$18,Precios!$AZ$18,0)))))))))))))))*H331</f>
        <v>0</v>
      </c>
      <c r="AA331" s="47"/>
      <c r="AB331" s="330"/>
    </row>
    <row r="332" spans="1:28" x14ac:dyDescent="0.25">
      <c r="A332" s="291"/>
      <c r="B332" s="41"/>
      <c r="C332" s="42"/>
      <c r="D332" s="43"/>
      <c r="E332" s="43"/>
      <c r="F332" s="43"/>
      <c r="G332" s="49"/>
      <c r="H332" s="52"/>
      <c r="I332" s="217">
        <f>IF(G332=Precios!$AW$4,Precios!$AX$4,IF(G332=Precios!$AW$5,Precios!$AX$5,IF(G332=Precios!$AW$6,Precios!$AX$6,IF(G332=Precios!$AW$7,Precios!$AX$7,IF(G332=Precios!$AW$8,Precios!$AX$8,IF(G332=Precios!$AW$9,Precios!$AX$9,IF(G332=Precios!$AW$10,Precios!$AX$10,IF(G332=Precios!$AW$11,Precios!$AX$11,IF(G332=Precios!$AW$12,Precios!$AX$12,IF(G332=Precios!$AW$154,Precios!$AX$154,IF(G332=Precios!$AW$14,Precios!$AX$14,IF(G332=Precios!$AW$15,Precios!$AX$15,IF(G332=Precios!$AW$16,Precios!$AX$16,IF(G332=Precios!$AW$17,Precios!$AX$17,IF(G332=Precios!$AW$18,Precios!$AX$18,0)))))))))))))))</f>
        <v>0</v>
      </c>
      <c r="J332" s="52"/>
      <c r="K332" s="218">
        <f>+IF(J332=1,I332,IF(J332=2,I332*(1-Precios!$BC$3),0))</f>
        <v>0</v>
      </c>
      <c r="L332" s="218">
        <f t="shared" si="47"/>
        <v>0</v>
      </c>
      <c r="M332" s="50"/>
      <c r="N332" s="44"/>
      <c r="O332" s="44"/>
      <c r="P332" s="44"/>
      <c r="Q332" s="44"/>
      <c r="R332" s="44"/>
      <c r="S332" s="44"/>
      <c r="T332" s="44"/>
      <c r="U332" s="44"/>
      <c r="V332" s="93"/>
      <c r="W332" s="44"/>
      <c r="X332" s="44"/>
      <c r="Y332" s="44"/>
      <c r="Z332" s="39">
        <f>IF(G332=Precios!$AW$4,Precios!$AZ$4,IF(G332=Precios!$AW$5,Precios!$AZ$5,IF(G332=Precios!$AW$6,Precios!$AZ$6,IF(G332=Precios!$AW$7,Precios!$AZ$7,IF(G332=Precios!$AW$8,Precios!$AZ$8,IF(G332=Precios!$AW$9,Precios!$AZ$9,IF(G332=Precios!$AW$10,Precios!$AZ$10,IF(G332=Precios!$AW$11,Precios!$AZ$11,IF(G332=Precios!$AW$12,Precios!$AZ$12,IF(G332=Precios!$AW$154,Precios!$AZ$154,IF(G332=Precios!$AW$14,Precios!$AZ$14,IF(G332=Precios!$AW$15,Precios!$AZ$15,IF(G332=Precios!$AW$16,Precios!$AZ$16,IF(G332=Precios!$AW$17,Precios!$AZ$17,IF(G332=Precios!$AW$18,Precios!$AZ$18,0)))))))))))))))*H332</f>
        <v>0</v>
      </c>
      <c r="AA332" s="47"/>
      <c r="AB332" s="330"/>
    </row>
    <row r="333" spans="1:28" ht="15.75" thickBot="1" x14ac:dyDescent="0.3">
      <c r="A333" s="293"/>
      <c r="B333" s="294"/>
      <c r="C333" s="304"/>
      <c r="D333" s="296"/>
      <c r="E333" s="296"/>
      <c r="F333" s="296"/>
      <c r="G333" s="297"/>
      <c r="H333" s="298"/>
      <c r="I333" s="217">
        <f>IF(G333=Precios!$AW$4,Precios!$AX$4,IF(G333=Precios!$AW$5,Precios!$AX$5,IF(G333=Precios!$AW$6,Precios!$AX$6,IF(G333=Precios!$AW$7,Precios!$AX$7,IF(G333=Precios!$AW$8,Precios!$AX$8,IF(G333=Precios!$AW$9,Precios!$AX$9,IF(G333=Precios!$AW$10,Precios!$AX$10,IF(G333=Precios!$AW$11,Precios!$AX$11,IF(G333=Precios!$AW$12,Precios!$AX$12,IF(G333=Precios!$AW$154,Precios!$AX$154,IF(G333=Precios!$AW$14,Precios!$AX$14,IF(G333=Precios!$AW$15,Precios!$AX$15,IF(G333=Precios!$AW$16,Precios!$AX$16,IF(G333=Precios!$AW$17,Precios!$AX$17,IF(G333=Precios!$AW$18,Precios!$AX$18,0)))))))))))))))</f>
        <v>0</v>
      </c>
      <c r="J333" s="298"/>
      <c r="K333" s="300">
        <f>+IF(J333=1,I333,IF(J333=2,I333*(1-Precios!$BC$3),0))</f>
        <v>0</v>
      </c>
      <c r="L333" s="300">
        <f t="shared" si="47"/>
        <v>0</v>
      </c>
      <c r="M333" s="331"/>
      <c r="N333" s="332"/>
      <c r="O333" s="332"/>
      <c r="P333" s="332"/>
      <c r="Q333" s="332"/>
      <c r="R333" s="332"/>
      <c r="S333" s="332"/>
      <c r="T333" s="332"/>
      <c r="U333" s="332"/>
      <c r="V333" s="333"/>
      <c r="W333" s="332"/>
      <c r="X333" s="332"/>
      <c r="Y333" s="332"/>
      <c r="Z333" s="340">
        <f>IF(G333=Precios!$AW$4,Precios!$AZ$4,IF(G333=Precios!$AW$5,Precios!$AZ$5,IF(G333=Precios!$AW$6,Precios!$AZ$6,IF(G333=Precios!$AW$7,Precios!$AZ$7,IF(G333=Precios!$AW$8,Precios!$AZ$8,IF(G333=Precios!$AW$9,Precios!$AZ$9,IF(G333=Precios!$AW$10,Precios!$AZ$10,IF(G333=Precios!$AW$11,Precios!$AZ$11,IF(G333=Precios!$AW$12,Precios!$AZ$12,IF(G333=Precios!$AW$154,Precios!$AZ$154,IF(G333=Precios!$AW$14,Precios!$AZ$14,IF(G333=Precios!$AW$15,Precios!$AZ$15,IF(G333=Precios!$AW$16,Precios!$AZ$16,IF(G333=Precios!$AW$17,Precios!$AZ$17,IF(G333=Precios!$AW$18,Precios!$AZ$18,0)))))))))))))))*H333</f>
        <v>0</v>
      </c>
      <c r="AA333" s="334"/>
      <c r="AB333" s="335"/>
    </row>
    <row r="334" spans="1:28" x14ac:dyDescent="0.25">
      <c r="A334" s="282"/>
      <c r="B334" s="283"/>
      <c r="C334" s="284"/>
      <c r="D334" s="285"/>
      <c r="E334" s="285"/>
      <c r="F334" s="285"/>
      <c r="G334" s="287"/>
      <c r="H334" s="288"/>
      <c r="I334" s="289">
        <f>IF(G334=Precios!$AW$4,Precios!$AX$4,IF(G334=Precios!$AW$5,Precios!$AX$5,IF(G334=Precios!$AW$6,Precios!$AX$6,IF(G334=Precios!$AW$7,Precios!$AX$7,IF(G334=Precios!$AW$8,Precios!$AX$8,IF(G334=Precios!$AW$9,Precios!$AX$9,IF(G334=Precios!$AW$10,Precios!$AX$10,IF(G334=Precios!$AW$11,Precios!$AX$11,IF(G334=Precios!$AW$12,Precios!$AX$12,IF(G334=Precios!$AW$154,Precios!$AX$154,IF(G334=Precios!$AW$14,Precios!$AX$14,IF(G334=Precios!$AW$15,Precios!$AX$15,IF(G334=Precios!$AW$16,Precios!$AX$16,IF(G334=Precios!$AW$17,Precios!$AX$17,IF(G334=Precios!$AW$18,Precios!$AX$18,0)))))))))))))))</f>
        <v>0</v>
      </c>
      <c r="J334" s="287"/>
      <c r="K334" s="290">
        <f>+IF(J334=1,I334,IF(J334=2,I334*(1-Precios!$BC$3),0))</f>
        <v>0</v>
      </c>
      <c r="L334" s="290">
        <f t="shared" si="47"/>
        <v>0</v>
      </c>
      <c r="M334" s="317">
        <f>+SUM(L334:L338)</f>
        <v>0</v>
      </c>
      <c r="N334" s="318">
        <f>+M334+Q334+S334+T334</f>
        <v>0</v>
      </c>
      <c r="O334" s="319">
        <f>+IF(J334=1,N334*$O$273,0)</f>
        <v>0</v>
      </c>
      <c r="P334" s="320">
        <f>+N334*$P$273</f>
        <v>0</v>
      </c>
      <c r="Q334" s="321"/>
      <c r="R334" s="322">
        <f>+N334-SUM(O334:Q334)</f>
        <v>0</v>
      </c>
      <c r="S334" s="321"/>
      <c r="T334" s="321"/>
      <c r="U334" s="321"/>
      <c r="V334" s="323" t="e">
        <f>+(+O334+P334)/M334</f>
        <v>#DIV/0!</v>
      </c>
      <c r="W334" s="324">
        <f>+R334-SUM(S334:U334)</f>
        <v>0</v>
      </c>
      <c r="X334" s="325">
        <f>IF(J334=2,W334,0)</f>
        <v>0</v>
      </c>
      <c r="Y334" s="326">
        <f>IF(J334=1,W334,0)</f>
        <v>0</v>
      </c>
      <c r="Z334" s="327">
        <f>IF(G334=Precios!$AW$4,Precios!$AZ$4,IF(G334=Precios!$AW$5,Precios!$AZ$5,IF(G334=Precios!$AW$6,Precios!$AZ$6,IF(G334=Precios!$AW$7,Precios!$AZ$7,IF(G334=Precios!$AW$8,Precios!$AZ$8,IF(G334=Precios!$AW$9,Precios!$AZ$9,IF(G334=Precios!$AW$10,Precios!$AZ$10,IF(G334=Precios!$AW$11,Precios!$AZ$11,IF(G334=Precios!$AW$12,Precios!$AZ$12,IF(G334=Precios!$AW$154,Precios!$AZ$154,IF(G334=Precios!$AW$14,Precios!$AZ$14,IF(G334=Precios!$AW$15,Precios!$AZ$15,IF(G334=Precios!$AW$16,Precios!$AZ$16,IF(G334=Precios!$AW$17,Precios!$AZ$17,IF(G334=Precios!$AW$18,Precios!$AZ$18,0)))))))))))))))*H334</f>
        <v>0</v>
      </c>
      <c r="AA334" s="328">
        <f>+W334-SUM(Z334:Z338)</f>
        <v>0</v>
      </c>
      <c r="AB334" s="329" t="e">
        <f>+AA334/M334</f>
        <v>#DIV/0!</v>
      </c>
    </row>
    <row r="335" spans="1:28" x14ac:dyDescent="0.25">
      <c r="A335" s="291"/>
      <c r="B335" s="41"/>
      <c r="C335" s="42"/>
      <c r="D335" s="43"/>
      <c r="E335" s="43"/>
      <c r="F335" s="43"/>
      <c r="G335" s="49"/>
      <c r="H335" s="52"/>
      <c r="I335" s="217">
        <f>IF(G335=Precios!$AW$4,Precios!$AX$4,IF(G335=Precios!$AW$5,Precios!$AX$5,IF(G335=Precios!$AW$6,Precios!$AX$6,IF(G335=Precios!$AW$7,Precios!$AX$7,IF(G335=Precios!$AW$8,Precios!$AX$8,IF(G335=Precios!$AW$9,Precios!$AX$9,IF(G335=Precios!$AW$10,Precios!$AX$10,IF(G335=Precios!$AW$11,Precios!$AX$11,IF(G335=Precios!$AW$12,Precios!$AX$12,IF(G335=Precios!$AW$154,Precios!$AX$154,IF(G335=Precios!$AW$14,Precios!$AX$14,IF(G335=Precios!$AW$15,Precios!$AX$15,IF(G335=Precios!$AW$16,Precios!$AX$16,IF(G335=Precios!$AW$17,Precios!$AX$17,IF(G335=Precios!$AW$18,Precios!$AX$18,0)))))))))))))))</f>
        <v>0</v>
      </c>
      <c r="J335" s="52"/>
      <c r="K335" s="218">
        <f>+IF(J335=1,I335,IF(J335=2,I335*(1-Precios!$BC$3),0))</f>
        <v>0</v>
      </c>
      <c r="L335" s="218">
        <f t="shared" si="47"/>
        <v>0</v>
      </c>
      <c r="M335" s="50"/>
      <c r="N335" s="44"/>
      <c r="O335" s="44"/>
      <c r="P335" s="44"/>
      <c r="Q335" s="44"/>
      <c r="R335" s="44"/>
      <c r="S335" s="44"/>
      <c r="T335" s="44"/>
      <c r="U335" s="44"/>
      <c r="V335" s="93"/>
      <c r="W335" s="44"/>
      <c r="X335" s="44"/>
      <c r="Y335" s="44"/>
      <c r="Z335" s="39">
        <f>IF(G335=Precios!$AW$4,Precios!$AZ$4,IF(G335=Precios!$AW$5,Precios!$AZ$5,IF(G335=Precios!$AW$6,Precios!$AZ$6,IF(G335=Precios!$AW$7,Precios!$AZ$7,IF(G335=Precios!$AW$8,Precios!$AZ$8,IF(G335=Precios!$AW$9,Precios!$AZ$9,IF(G335=Precios!$AW$10,Precios!$AZ$10,IF(G335=Precios!$AW$11,Precios!$AZ$11,IF(G335=Precios!$AW$12,Precios!$AZ$12,IF(G335=Precios!$AW$154,Precios!$AZ$154,IF(G335=Precios!$AW$14,Precios!$AZ$14,IF(G335=Precios!$AW$15,Precios!$AZ$15,IF(G335=Precios!$AW$16,Precios!$AZ$16,IF(G335=Precios!$AW$17,Precios!$AZ$17,IF(G335=Precios!$AW$18,Precios!$AZ$18,0)))))))))))))))*H335</f>
        <v>0</v>
      </c>
      <c r="AA335" s="47"/>
      <c r="AB335" s="330"/>
    </row>
    <row r="336" spans="1:28" x14ac:dyDescent="0.25">
      <c r="A336" s="291"/>
      <c r="B336" s="41"/>
      <c r="C336" s="42"/>
      <c r="D336" s="43"/>
      <c r="E336" s="43"/>
      <c r="F336" s="43"/>
      <c r="G336" s="49"/>
      <c r="H336" s="52"/>
      <c r="I336" s="217">
        <f>IF(G336=Precios!$AW$4,Precios!$AX$4,IF(G336=Precios!$AW$5,Precios!$AX$5,IF(G336=Precios!$AW$6,Precios!$AX$6,IF(G336=Precios!$AW$7,Precios!$AX$7,IF(G336=Precios!$AW$8,Precios!$AX$8,IF(G336=Precios!$AW$9,Precios!$AX$9,IF(G336=Precios!$AW$10,Precios!$AX$10,IF(G336=Precios!$AW$11,Precios!$AX$11,IF(G336=Precios!$AW$12,Precios!$AX$12,IF(G336=Precios!$AW$154,Precios!$AX$154,IF(G336=Precios!$AW$14,Precios!$AX$14,IF(G336=Precios!$AW$15,Precios!$AX$15,IF(G336=Precios!$AW$16,Precios!$AX$16,IF(G336=Precios!$AW$17,Precios!$AX$17,IF(G336=Precios!$AW$18,Precios!$AX$18,0)))))))))))))))</f>
        <v>0</v>
      </c>
      <c r="J336" s="52"/>
      <c r="K336" s="218">
        <f>+IF(J336=1,I336,IF(J336=2,I336*(1-Precios!$BC$3),0))</f>
        <v>0</v>
      </c>
      <c r="L336" s="218">
        <f t="shared" si="47"/>
        <v>0</v>
      </c>
      <c r="M336" s="50"/>
      <c r="N336" s="44"/>
      <c r="O336" s="44"/>
      <c r="P336" s="44"/>
      <c r="Q336" s="44"/>
      <c r="R336" s="44"/>
      <c r="S336" s="44"/>
      <c r="T336" s="44"/>
      <c r="U336" s="44"/>
      <c r="V336" s="93"/>
      <c r="W336" s="44"/>
      <c r="X336" s="44"/>
      <c r="Y336" s="44"/>
      <c r="Z336" s="39">
        <f>IF(G336=Precios!$AW$4,Precios!$AZ$4,IF(G336=Precios!$AW$5,Precios!$AZ$5,IF(G336=Precios!$AW$6,Precios!$AZ$6,IF(G336=Precios!$AW$7,Precios!$AZ$7,IF(G336=Precios!$AW$8,Precios!$AZ$8,IF(G336=Precios!$AW$9,Precios!$AZ$9,IF(G336=Precios!$AW$10,Precios!$AZ$10,IF(G336=Precios!$AW$11,Precios!$AZ$11,IF(G336=Precios!$AW$12,Precios!$AZ$12,IF(G336=Precios!$AW$154,Precios!$AZ$154,IF(G336=Precios!$AW$14,Precios!$AZ$14,IF(G336=Precios!$AW$15,Precios!$AZ$15,IF(G336=Precios!$AW$16,Precios!$AZ$16,IF(G336=Precios!$AW$17,Precios!$AZ$17,IF(G336=Precios!$AW$18,Precios!$AZ$18,0)))))))))))))))*H336</f>
        <v>0</v>
      </c>
      <c r="AA336" s="47"/>
      <c r="AB336" s="330"/>
    </row>
    <row r="337" spans="1:28" x14ac:dyDescent="0.25">
      <c r="A337" s="291"/>
      <c r="B337" s="41"/>
      <c r="C337" s="42"/>
      <c r="D337" s="43"/>
      <c r="E337" s="43"/>
      <c r="F337" s="43"/>
      <c r="G337" s="49"/>
      <c r="H337" s="52"/>
      <c r="I337" s="217">
        <f>IF(G337=Precios!$AW$4,Precios!$AX$4,IF(G337=Precios!$AW$5,Precios!$AX$5,IF(G337=Precios!$AW$6,Precios!$AX$6,IF(G337=Precios!$AW$7,Precios!$AX$7,IF(G337=Precios!$AW$8,Precios!$AX$8,IF(G337=Precios!$AW$9,Precios!$AX$9,IF(G337=Precios!$AW$10,Precios!$AX$10,IF(G337=Precios!$AW$11,Precios!$AX$11,IF(G337=Precios!$AW$12,Precios!$AX$12,IF(G337=Precios!$AW$154,Precios!$AX$154,IF(G337=Precios!$AW$14,Precios!$AX$14,IF(G337=Precios!$AW$15,Precios!$AX$15,IF(G337=Precios!$AW$16,Precios!$AX$16,IF(G337=Precios!$AW$17,Precios!$AX$17,IF(G337=Precios!$AW$18,Precios!$AX$18,0)))))))))))))))</f>
        <v>0</v>
      </c>
      <c r="J337" s="52"/>
      <c r="K337" s="218">
        <f>+IF(J337=1,I337,IF(J337=2,I337*(1-Precios!$BC$3),0))</f>
        <v>0</v>
      </c>
      <c r="L337" s="218">
        <f t="shared" si="47"/>
        <v>0</v>
      </c>
      <c r="M337" s="50"/>
      <c r="N337" s="44"/>
      <c r="O337" s="44"/>
      <c r="P337" s="44"/>
      <c r="Q337" s="44"/>
      <c r="R337" s="44"/>
      <c r="S337" s="44"/>
      <c r="T337" s="44"/>
      <c r="U337" s="44"/>
      <c r="V337" s="93"/>
      <c r="W337" s="44"/>
      <c r="X337" s="44"/>
      <c r="Y337" s="44"/>
      <c r="Z337" s="39">
        <f>IF(G337=Precios!$AW$4,Precios!$AZ$4,IF(G337=Precios!$AW$5,Precios!$AZ$5,IF(G337=Precios!$AW$6,Precios!$AZ$6,IF(G337=Precios!$AW$7,Precios!$AZ$7,IF(G337=Precios!$AW$8,Precios!$AZ$8,IF(G337=Precios!$AW$9,Precios!$AZ$9,IF(G337=Precios!$AW$10,Precios!$AZ$10,IF(G337=Precios!$AW$11,Precios!$AZ$11,IF(G337=Precios!$AW$12,Precios!$AZ$12,IF(G337=Precios!$AW$154,Precios!$AZ$154,IF(G337=Precios!$AW$14,Precios!$AZ$14,IF(G337=Precios!$AW$15,Precios!$AZ$15,IF(G337=Precios!$AW$16,Precios!$AZ$16,IF(G337=Precios!$AW$17,Precios!$AZ$17,IF(G337=Precios!$AW$18,Precios!$AZ$18,0)))))))))))))))*H337</f>
        <v>0</v>
      </c>
      <c r="AA337" s="47"/>
      <c r="AB337" s="330"/>
    </row>
    <row r="338" spans="1:28" ht="15.75" thickBot="1" x14ac:dyDescent="0.3">
      <c r="A338" s="293"/>
      <c r="B338" s="294"/>
      <c r="C338" s="304"/>
      <c r="D338" s="296"/>
      <c r="E338" s="296"/>
      <c r="F338" s="296"/>
      <c r="G338" s="297"/>
      <c r="H338" s="298"/>
      <c r="I338" s="217">
        <f>IF(G338=Precios!$AW$4,Precios!$AX$4,IF(G338=Precios!$AW$5,Precios!$AX$5,IF(G338=Precios!$AW$6,Precios!$AX$6,IF(G338=Precios!$AW$7,Precios!$AX$7,IF(G338=Precios!$AW$8,Precios!$AX$8,IF(G338=Precios!$AW$9,Precios!$AX$9,IF(G338=Precios!$AW$10,Precios!$AX$10,IF(G338=Precios!$AW$11,Precios!$AX$11,IF(G338=Precios!$AW$12,Precios!$AX$12,IF(G338=Precios!$AW$154,Precios!$AX$154,IF(G338=Precios!$AW$14,Precios!$AX$14,IF(G338=Precios!$AW$15,Precios!$AX$15,IF(G338=Precios!$AW$16,Precios!$AX$16,IF(G338=Precios!$AW$17,Precios!$AX$17,IF(G338=Precios!$AW$18,Precios!$AX$18,0)))))))))))))))</f>
        <v>0</v>
      </c>
      <c r="J338" s="298"/>
      <c r="K338" s="300">
        <f>+IF(J338=1,I338,IF(J338=2,I338*(1-Precios!$BC$3),0))</f>
        <v>0</v>
      </c>
      <c r="L338" s="300">
        <f t="shared" si="47"/>
        <v>0</v>
      </c>
      <c r="M338" s="331"/>
      <c r="N338" s="332"/>
      <c r="O338" s="332"/>
      <c r="P338" s="332"/>
      <c r="Q338" s="332"/>
      <c r="R338" s="332"/>
      <c r="S338" s="332"/>
      <c r="T338" s="332"/>
      <c r="U338" s="332"/>
      <c r="V338" s="333"/>
      <c r="W338" s="332"/>
      <c r="X338" s="332"/>
      <c r="Y338" s="332"/>
      <c r="Z338" s="340">
        <f>IF(G338=Precios!$AW$4,Precios!$AZ$4,IF(G338=Precios!$AW$5,Precios!$AZ$5,IF(G338=Precios!$AW$6,Precios!$AZ$6,IF(G338=Precios!$AW$7,Precios!$AZ$7,IF(G338=Precios!$AW$8,Precios!$AZ$8,IF(G338=Precios!$AW$9,Precios!$AZ$9,IF(G338=Precios!$AW$10,Precios!$AZ$10,IF(G338=Precios!$AW$11,Precios!$AZ$11,IF(G338=Precios!$AW$12,Precios!$AZ$12,IF(G338=Precios!$AW$154,Precios!$AZ$154,IF(G338=Precios!$AW$14,Precios!$AZ$14,IF(G338=Precios!$AW$15,Precios!$AZ$15,IF(G338=Precios!$AW$16,Precios!$AZ$16,IF(G338=Precios!$AW$17,Precios!$AZ$17,IF(G338=Precios!$AW$18,Precios!$AZ$18,0)))))))))))))))*H338</f>
        <v>0</v>
      </c>
      <c r="AA338" s="334"/>
      <c r="AB338" s="335"/>
    </row>
    <row r="339" spans="1:28" x14ac:dyDescent="0.25">
      <c r="A339" s="282"/>
      <c r="B339" s="283"/>
      <c r="C339" s="284"/>
      <c r="D339" s="285"/>
      <c r="E339" s="285"/>
      <c r="F339" s="285"/>
      <c r="G339" s="287"/>
      <c r="H339" s="288"/>
      <c r="I339" s="289">
        <f>IF(G339=Precios!$AW$4,Precios!$AX$4,IF(G339=Precios!$AW$5,Precios!$AX$5,IF(G339=Precios!$AW$6,Precios!$AX$6,IF(G339=Precios!$AW$7,Precios!$AX$7,IF(G339=Precios!$AW$8,Precios!$AX$8,IF(G339=Precios!$AW$9,Precios!$AX$9,IF(G339=Precios!$AW$10,Precios!$AX$10,IF(G339=Precios!$AW$11,Precios!$AX$11,IF(G339=Precios!$AW$12,Precios!$AX$12,IF(G339=Precios!$AW$154,Precios!$AX$154,IF(G339=Precios!$AW$14,Precios!$AX$14,IF(G339=Precios!$AW$15,Precios!$AX$15,IF(G339=Precios!$AW$16,Precios!$AX$16,IF(G339=Precios!$AW$17,Precios!$AX$17,IF(G339=Precios!$AW$18,Precios!$AX$18,0)))))))))))))))</f>
        <v>0</v>
      </c>
      <c r="J339" s="287"/>
      <c r="K339" s="290">
        <f>+IF(J339=1,I339,IF(J339=2,I339*(1-Precios!$BC$3),0))</f>
        <v>0</v>
      </c>
      <c r="L339" s="290">
        <f t="shared" ref="L339:L353" si="48">H339*K339</f>
        <v>0</v>
      </c>
      <c r="M339" s="317">
        <f>+SUM(L339:L343)</f>
        <v>0</v>
      </c>
      <c r="N339" s="318">
        <f>+M339+Q339+S339+T339</f>
        <v>0</v>
      </c>
      <c r="O339" s="319">
        <f>+IF(J339=1,N339*$O$273,0)</f>
        <v>0</v>
      </c>
      <c r="P339" s="320">
        <f>+N339*$P$273</f>
        <v>0</v>
      </c>
      <c r="Q339" s="321"/>
      <c r="R339" s="322">
        <f>+N339-SUM(O339:Q339)</f>
        <v>0</v>
      </c>
      <c r="S339" s="321"/>
      <c r="T339" s="321"/>
      <c r="U339" s="321"/>
      <c r="V339" s="323" t="e">
        <f>+(+O339+P339)/M339</f>
        <v>#DIV/0!</v>
      </c>
      <c r="W339" s="324">
        <f>+R339-SUM(S339:U339)</f>
        <v>0</v>
      </c>
      <c r="X339" s="325">
        <f>IF(J339=2,W339,0)</f>
        <v>0</v>
      </c>
      <c r="Y339" s="326">
        <f>IF(J339=1,W339,0)</f>
        <v>0</v>
      </c>
      <c r="Z339" s="327">
        <f>IF(G339=Precios!$AW$4,Precios!$AZ$4,IF(G339=Precios!$AW$5,Precios!$AZ$5,IF(G339=Precios!$AW$6,Precios!$AZ$6,IF(G339=Precios!$AW$7,Precios!$AZ$7,IF(G339=Precios!$AW$8,Precios!$AZ$8,IF(G339=Precios!$AW$9,Precios!$AZ$9,IF(G339=Precios!$AW$10,Precios!$AZ$10,IF(G339=Precios!$AW$11,Precios!$AZ$11,IF(G339=Precios!$AW$12,Precios!$AZ$12,IF(G339=Precios!$AW$154,Precios!$AZ$154,IF(G339=Precios!$AW$14,Precios!$AZ$14,IF(G339=Precios!$AW$15,Precios!$AZ$15,IF(G339=Precios!$AW$16,Precios!$AZ$16,IF(G339=Precios!$AW$17,Precios!$AZ$17,IF(G339=Precios!$AW$18,Precios!$AZ$18,0)))))))))))))))*H339</f>
        <v>0</v>
      </c>
      <c r="AA339" s="328">
        <f>+W339-SUM(Z339:Z343)</f>
        <v>0</v>
      </c>
      <c r="AB339" s="329" t="e">
        <f>+AA339/M339</f>
        <v>#DIV/0!</v>
      </c>
    </row>
    <row r="340" spans="1:28" x14ac:dyDescent="0.25">
      <c r="A340" s="291"/>
      <c r="B340" s="41"/>
      <c r="C340" s="42"/>
      <c r="D340" s="43"/>
      <c r="E340" s="43"/>
      <c r="F340" s="43"/>
      <c r="G340" s="49"/>
      <c r="H340" s="52"/>
      <c r="I340" s="217">
        <f>IF(G340=Precios!$AW$4,Precios!$AX$4,IF(G340=Precios!$AW$5,Precios!$AX$5,IF(G340=Precios!$AW$6,Precios!$AX$6,IF(G340=Precios!$AW$7,Precios!$AX$7,IF(G340=Precios!$AW$8,Precios!$AX$8,IF(G340=Precios!$AW$9,Precios!$AX$9,IF(G340=Precios!$AW$10,Precios!$AX$10,IF(G340=Precios!$AW$11,Precios!$AX$11,IF(G340=Precios!$AW$12,Precios!$AX$12,IF(G340=Precios!$AW$154,Precios!$AX$154,IF(G340=Precios!$AW$14,Precios!$AX$14,IF(G340=Precios!$AW$15,Precios!$AX$15,IF(G340=Precios!$AW$16,Precios!$AX$16,IF(G340=Precios!$AW$17,Precios!$AX$17,IF(G340=Precios!$AW$18,Precios!$AX$18,0)))))))))))))))</f>
        <v>0</v>
      </c>
      <c r="J340" s="52"/>
      <c r="K340" s="218">
        <f>+IF(J340=1,I340,IF(J340=2,I340*(1-Precios!$BC$3),0))</f>
        <v>0</v>
      </c>
      <c r="L340" s="218">
        <f t="shared" si="48"/>
        <v>0</v>
      </c>
      <c r="M340" s="50"/>
      <c r="N340" s="44"/>
      <c r="O340" s="44"/>
      <c r="P340" s="44"/>
      <c r="Q340" s="44"/>
      <c r="R340" s="44"/>
      <c r="S340" s="44"/>
      <c r="T340" s="44"/>
      <c r="U340" s="44"/>
      <c r="V340" s="93"/>
      <c r="W340" s="44"/>
      <c r="X340" s="44"/>
      <c r="Y340" s="44"/>
      <c r="Z340" s="39">
        <f>IF(G340=Precios!$AW$4,Precios!$AZ$4,IF(G340=Precios!$AW$5,Precios!$AZ$5,IF(G340=Precios!$AW$6,Precios!$AZ$6,IF(G340=Precios!$AW$7,Precios!$AZ$7,IF(G340=Precios!$AW$8,Precios!$AZ$8,IF(G340=Precios!$AW$9,Precios!$AZ$9,IF(G340=Precios!$AW$10,Precios!$AZ$10,IF(G340=Precios!$AW$11,Precios!$AZ$11,IF(G340=Precios!$AW$12,Precios!$AZ$12,IF(G340=Precios!$AW$154,Precios!$AZ$154,IF(G340=Precios!$AW$14,Precios!$AZ$14,IF(G340=Precios!$AW$15,Precios!$AZ$15,IF(G340=Precios!$AW$16,Precios!$AZ$16,IF(G340=Precios!$AW$17,Precios!$AZ$17,IF(G340=Precios!$AW$18,Precios!$AZ$18,0)))))))))))))))*H340</f>
        <v>0</v>
      </c>
      <c r="AA340" s="47"/>
      <c r="AB340" s="330"/>
    </row>
    <row r="341" spans="1:28" x14ac:dyDescent="0.25">
      <c r="A341" s="291"/>
      <c r="B341" s="41"/>
      <c r="C341" s="42"/>
      <c r="D341" s="43"/>
      <c r="E341" s="43"/>
      <c r="F341" s="43"/>
      <c r="G341" s="49"/>
      <c r="H341" s="52"/>
      <c r="I341" s="217">
        <f>IF(G341=Precios!$AW$4,Precios!$AX$4,IF(G341=Precios!$AW$5,Precios!$AX$5,IF(G341=Precios!$AW$6,Precios!$AX$6,IF(G341=Precios!$AW$7,Precios!$AX$7,IF(G341=Precios!$AW$8,Precios!$AX$8,IF(G341=Precios!$AW$9,Precios!$AX$9,IF(G341=Precios!$AW$10,Precios!$AX$10,IF(G341=Precios!$AW$11,Precios!$AX$11,IF(G341=Precios!$AW$12,Precios!$AX$12,IF(G341=Precios!$AW$154,Precios!$AX$154,IF(G341=Precios!$AW$14,Precios!$AX$14,IF(G341=Precios!$AW$15,Precios!$AX$15,IF(G341=Precios!$AW$16,Precios!$AX$16,IF(G341=Precios!$AW$17,Precios!$AX$17,IF(G341=Precios!$AW$18,Precios!$AX$18,0)))))))))))))))</f>
        <v>0</v>
      </c>
      <c r="J341" s="52"/>
      <c r="K341" s="218">
        <f>+IF(J341=1,I341,IF(J341=2,I341*(1-Precios!$BC$3),0))</f>
        <v>0</v>
      </c>
      <c r="L341" s="218">
        <f t="shared" si="48"/>
        <v>0</v>
      </c>
      <c r="M341" s="50"/>
      <c r="N341" s="44"/>
      <c r="O341" s="44"/>
      <c r="P341" s="44"/>
      <c r="Q341" s="44"/>
      <c r="R341" s="44"/>
      <c r="S341" s="44"/>
      <c r="T341" s="44"/>
      <c r="U341" s="44"/>
      <c r="V341" s="93"/>
      <c r="W341" s="44"/>
      <c r="X341" s="44"/>
      <c r="Y341" s="44"/>
      <c r="Z341" s="39">
        <f>IF(G341=Precios!$AW$4,Precios!$AZ$4,IF(G341=Precios!$AW$5,Precios!$AZ$5,IF(G341=Precios!$AW$6,Precios!$AZ$6,IF(G341=Precios!$AW$7,Precios!$AZ$7,IF(G341=Precios!$AW$8,Precios!$AZ$8,IF(G341=Precios!$AW$9,Precios!$AZ$9,IF(G341=Precios!$AW$10,Precios!$AZ$10,IF(G341=Precios!$AW$11,Precios!$AZ$11,IF(G341=Precios!$AW$12,Precios!$AZ$12,IF(G341=Precios!$AW$154,Precios!$AZ$154,IF(G341=Precios!$AW$14,Precios!$AZ$14,IF(G341=Precios!$AW$15,Precios!$AZ$15,IF(G341=Precios!$AW$16,Precios!$AZ$16,IF(G341=Precios!$AW$17,Precios!$AZ$17,IF(G341=Precios!$AW$18,Precios!$AZ$18,0)))))))))))))))*H341</f>
        <v>0</v>
      </c>
      <c r="AA341" s="47"/>
      <c r="AB341" s="330"/>
    </row>
    <row r="342" spans="1:28" x14ac:dyDescent="0.25">
      <c r="A342" s="291"/>
      <c r="B342" s="41"/>
      <c r="C342" s="42"/>
      <c r="D342" s="43"/>
      <c r="E342" s="43"/>
      <c r="F342" s="43"/>
      <c r="G342" s="49"/>
      <c r="H342" s="52"/>
      <c r="I342" s="217">
        <f>IF(G342=Precios!$AW$4,Precios!$AX$4,IF(G342=Precios!$AW$5,Precios!$AX$5,IF(G342=Precios!$AW$6,Precios!$AX$6,IF(G342=Precios!$AW$7,Precios!$AX$7,IF(G342=Precios!$AW$8,Precios!$AX$8,IF(G342=Precios!$AW$9,Precios!$AX$9,IF(G342=Precios!$AW$10,Precios!$AX$10,IF(G342=Precios!$AW$11,Precios!$AX$11,IF(G342=Precios!$AW$12,Precios!$AX$12,IF(G342=Precios!$AW$154,Precios!$AX$154,IF(G342=Precios!$AW$14,Precios!$AX$14,IF(G342=Precios!$AW$15,Precios!$AX$15,IF(G342=Precios!$AW$16,Precios!$AX$16,IF(G342=Precios!$AW$17,Precios!$AX$17,IF(G342=Precios!$AW$18,Precios!$AX$18,0)))))))))))))))</f>
        <v>0</v>
      </c>
      <c r="J342" s="52"/>
      <c r="K342" s="218">
        <f>+IF(J342=1,I342,IF(J342=2,I342*(1-Precios!$BC$3),0))</f>
        <v>0</v>
      </c>
      <c r="L342" s="218">
        <f t="shared" si="48"/>
        <v>0</v>
      </c>
      <c r="M342" s="50"/>
      <c r="N342" s="44"/>
      <c r="O342" s="44"/>
      <c r="P342" s="44"/>
      <c r="Q342" s="44"/>
      <c r="R342" s="44"/>
      <c r="S342" s="44"/>
      <c r="T342" s="44"/>
      <c r="U342" s="44"/>
      <c r="V342" s="93"/>
      <c r="W342" s="44"/>
      <c r="X342" s="44"/>
      <c r="Y342" s="44"/>
      <c r="Z342" s="39">
        <f>IF(G342=Precios!$AW$4,Precios!$AZ$4,IF(G342=Precios!$AW$5,Precios!$AZ$5,IF(G342=Precios!$AW$6,Precios!$AZ$6,IF(G342=Precios!$AW$7,Precios!$AZ$7,IF(G342=Precios!$AW$8,Precios!$AZ$8,IF(G342=Precios!$AW$9,Precios!$AZ$9,IF(G342=Precios!$AW$10,Precios!$AZ$10,IF(G342=Precios!$AW$11,Precios!$AZ$11,IF(G342=Precios!$AW$12,Precios!$AZ$12,IF(G342=Precios!$AW$154,Precios!$AZ$154,IF(G342=Precios!$AW$14,Precios!$AZ$14,IF(G342=Precios!$AW$15,Precios!$AZ$15,IF(G342=Precios!$AW$16,Precios!$AZ$16,IF(G342=Precios!$AW$17,Precios!$AZ$17,IF(G342=Precios!$AW$18,Precios!$AZ$18,0)))))))))))))))*H342</f>
        <v>0</v>
      </c>
      <c r="AA342" s="47"/>
      <c r="AB342" s="330"/>
    </row>
    <row r="343" spans="1:28" ht="15.75" thickBot="1" x14ac:dyDescent="0.3">
      <c r="A343" s="293"/>
      <c r="B343" s="294"/>
      <c r="C343" s="304"/>
      <c r="D343" s="296"/>
      <c r="E343" s="296"/>
      <c r="F343" s="296"/>
      <c r="G343" s="297"/>
      <c r="H343" s="298"/>
      <c r="I343" s="217">
        <f>IF(G343=Precios!$AW$4,Precios!$AX$4,IF(G343=Precios!$AW$5,Precios!$AX$5,IF(G343=Precios!$AW$6,Precios!$AX$6,IF(G343=Precios!$AW$7,Precios!$AX$7,IF(G343=Precios!$AW$8,Precios!$AX$8,IF(G343=Precios!$AW$9,Precios!$AX$9,IF(G343=Precios!$AW$10,Precios!$AX$10,IF(G343=Precios!$AW$11,Precios!$AX$11,IF(G343=Precios!$AW$12,Precios!$AX$12,IF(G343=Precios!$AW$154,Precios!$AX$154,IF(G343=Precios!$AW$14,Precios!$AX$14,IF(G343=Precios!$AW$15,Precios!$AX$15,IF(G343=Precios!$AW$16,Precios!$AX$16,IF(G343=Precios!$AW$17,Precios!$AX$17,IF(G343=Precios!$AW$18,Precios!$AX$18,0)))))))))))))))</f>
        <v>0</v>
      </c>
      <c r="J343" s="298"/>
      <c r="K343" s="300">
        <f>+IF(J343=1,I343,IF(J343=2,I343*(1-Precios!$BC$3),0))</f>
        <v>0</v>
      </c>
      <c r="L343" s="300">
        <f t="shared" si="48"/>
        <v>0</v>
      </c>
      <c r="M343" s="331"/>
      <c r="N343" s="332"/>
      <c r="O343" s="332"/>
      <c r="P343" s="332"/>
      <c r="Q343" s="332"/>
      <c r="R343" s="332"/>
      <c r="S343" s="332"/>
      <c r="T343" s="332"/>
      <c r="U343" s="332"/>
      <c r="V343" s="333"/>
      <c r="W343" s="332"/>
      <c r="X343" s="332"/>
      <c r="Y343" s="332"/>
      <c r="Z343" s="340">
        <f>IF(G343=Precios!$AW$4,Precios!$AZ$4,IF(G343=Precios!$AW$5,Precios!$AZ$5,IF(G343=Precios!$AW$6,Precios!$AZ$6,IF(G343=Precios!$AW$7,Precios!$AZ$7,IF(G343=Precios!$AW$8,Precios!$AZ$8,IF(G343=Precios!$AW$9,Precios!$AZ$9,IF(G343=Precios!$AW$10,Precios!$AZ$10,IF(G343=Precios!$AW$11,Precios!$AZ$11,IF(G343=Precios!$AW$12,Precios!$AZ$12,IF(G343=Precios!$AW$154,Precios!$AZ$154,IF(G343=Precios!$AW$14,Precios!$AZ$14,IF(G343=Precios!$AW$15,Precios!$AZ$15,IF(G343=Precios!$AW$16,Precios!$AZ$16,IF(G343=Precios!$AW$17,Precios!$AZ$17,IF(G343=Precios!$AW$18,Precios!$AZ$18,0)))))))))))))))*H343</f>
        <v>0</v>
      </c>
      <c r="AA343" s="334"/>
      <c r="AB343" s="335"/>
    </row>
    <row r="344" spans="1:28" x14ac:dyDescent="0.25">
      <c r="A344" s="282"/>
      <c r="B344" s="283"/>
      <c r="C344" s="284"/>
      <c r="D344" s="285"/>
      <c r="E344" s="285"/>
      <c r="F344" s="285"/>
      <c r="G344" s="287"/>
      <c r="H344" s="288"/>
      <c r="I344" s="289">
        <f>IF(G344=Precios!$AW$4,Precios!$AX$4,IF(G344=Precios!$AW$5,Precios!$AX$5,IF(G344=Precios!$AW$6,Precios!$AX$6,IF(G344=Precios!$AW$7,Precios!$AX$7,IF(G344=Precios!$AW$8,Precios!$AX$8,IF(G344=Precios!$AW$9,Precios!$AX$9,IF(G344=Precios!$AW$10,Precios!$AX$10,IF(G344=Precios!$AW$11,Precios!$AX$11,IF(G344=Precios!$AW$12,Precios!$AX$12,IF(G344=Precios!$AW$154,Precios!$AX$154,IF(G344=Precios!$AW$14,Precios!$AX$14,IF(G344=Precios!$AW$15,Precios!$AX$15,IF(G344=Precios!$AW$16,Precios!$AX$16,IF(G344=Precios!$AW$17,Precios!$AX$17,IF(G344=Precios!$AW$18,Precios!$AX$18,0)))))))))))))))</f>
        <v>0</v>
      </c>
      <c r="J344" s="287"/>
      <c r="K344" s="290">
        <f>+IF(J344=1,I344,IF(J344=2,I344*(1-Precios!$BC$3),0))</f>
        <v>0</v>
      </c>
      <c r="L344" s="290">
        <f t="shared" si="48"/>
        <v>0</v>
      </c>
      <c r="M344" s="317">
        <f>+SUM(L344:L348)</f>
        <v>0</v>
      </c>
      <c r="N344" s="318">
        <f>+M344+Q344+S344+T344</f>
        <v>0</v>
      </c>
      <c r="O344" s="319">
        <f>+IF(J344=1,N344*$O$273,0)</f>
        <v>0</v>
      </c>
      <c r="P344" s="320">
        <f>+N344*$P$273</f>
        <v>0</v>
      </c>
      <c r="Q344" s="321"/>
      <c r="R344" s="322">
        <f>+N344-SUM(O344:Q344)</f>
        <v>0</v>
      </c>
      <c r="S344" s="321"/>
      <c r="T344" s="321"/>
      <c r="U344" s="321"/>
      <c r="V344" s="323" t="e">
        <f>+(+O344+P344)/M344</f>
        <v>#DIV/0!</v>
      </c>
      <c r="W344" s="324">
        <f>+R344-SUM(S344:U344)</f>
        <v>0</v>
      </c>
      <c r="X344" s="325">
        <f>IF(J344=2,W344,0)</f>
        <v>0</v>
      </c>
      <c r="Y344" s="326">
        <f>IF(J344=1,W344,0)</f>
        <v>0</v>
      </c>
      <c r="Z344" s="327">
        <f>IF(G344=Precios!$AW$4,Precios!$AZ$4,IF(G344=Precios!$AW$5,Precios!$AZ$5,IF(G344=Precios!$AW$6,Precios!$AZ$6,IF(G344=Precios!$AW$7,Precios!$AZ$7,IF(G344=Precios!$AW$8,Precios!$AZ$8,IF(G344=Precios!$AW$9,Precios!$AZ$9,IF(G344=Precios!$AW$10,Precios!$AZ$10,IF(G344=Precios!$AW$11,Precios!$AZ$11,IF(G344=Precios!$AW$12,Precios!$AZ$12,IF(G344=Precios!$AW$154,Precios!$AZ$154,IF(G344=Precios!$AW$14,Precios!$AZ$14,IF(G344=Precios!$AW$15,Precios!$AZ$15,IF(G344=Precios!$AW$16,Precios!$AZ$16,IF(G344=Precios!$AW$17,Precios!$AZ$17,IF(G344=Precios!$AW$18,Precios!$AZ$18,0)))))))))))))))*H344</f>
        <v>0</v>
      </c>
      <c r="AA344" s="328">
        <f>+W344-SUM(Z344:Z348)</f>
        <v>0</v>
      </c>
      <c r="AB344" s="329" t="e">
        <f>+AA344/M344</f>
        <v>#DIV/0!</v>
      </c>
    </row>
    <row r="345" spans="1:28" x14ac:dyDescent="0.25">
      <c r="A345" s="291"/>
      <c r="B345" s="41"/>
      <c r="C345" s="42"/>
      <c r="D345" s="43"/>
      <c r="E345" s="43"/>
      <c r="F345" s="43"/>
      <c r="G345" s="49"/>
      <c r="H345" s="52"/>
      <c r="I345" s="217">
        <f>IF(G345=Precios!$AW$4,Precios!$AX$4,IF(G345=Precios!$AW$5,Precios!$AX$5,IF(G345=Precios!$AW$6,Precios!$AX$6,IF(G345=Precios!$AW$7,Precios!$AX$7,IF(G345=Precios!$AW$8,Precios!$AX$8,IF(G345=Precios!$AW$9,Precios!$AX$9,IF(G345=Precios!$AW$10,Precios!$AX$10,IF(G345=Precios!$AW$11,Precios!$AX$11,IF(G345=Precios!$AW$12,Precios!$AX$12,IF(G345=Precios!$AW$154,Precios!$AX$154,IF(G345=Precios!$AW$14,Precios!$AX$14,IF(G345=Precios!$AW$15,Precios!$AX$15,IF(G345=Precios!$AW$16,Precios!$AX$16,IF(G345=Precios!$AW$17,Precios!$AX$17,IF(G345=Precios!$AW$18,Precios!$AX$18,0)))))))))))))))</f>
        <v>0</v>
      </c>
      <c r="J345" s="52"/>
      <c r="K345" s="218">
        <f>+IF(J345=1,I345,IF(J345=2,I345*(1-Precios!$BC$3),0))</f>
        <v>0</v>
      </c>
      <c r="L345" s="218">
        <f t="shared" si="48"/>
        <v>0</v>
      </c>
      <c r="M345" s="50"/>
      <c r="N345" s="44"/>
      <c r="O345" s="44"/>
      <c r="P345" s="44"/>
      <c r="Q345" s="44"/>
      <c r="R345" s="44"/>
      <c r="S345" s="44"/>
      <c r="T345" s="44"/>
      <c r="U345" s="44"/>
      <c r="V345" s="93"/>
      <c r="W345" s="44"/>
      <c r="X345" s="44"/>
      <c r="Y345" s="44"/>
      <c r="Z345" s="39">
        <f>IF(G345=Precios!$AW$4,Precios!$AZ$4,IF(G345=Precios!$AW$5,Precios!$AZ$5,IF(G345=Precios!$AW$6,Precios!$AZ$6,IF(G345=Precios!$AW$7,Precios!$AZ$7,IF(G345=Precios!$AW$8,Precios!$AZ$8,IF(G345=Precios!$AW$9,Precios!$AZ$9,IF(G345=Precios!$AW$10,Precios!$AZ$10,IF(G345=Precios!$AW$11,Precios!$AZ$11,IF(G345=Precios!$AW$12,Precios!$AZ$12,IF(G345=Precios!$AW$154,Precios!$AZ$154,IF(G345=Precios!$AW$14,Precios!$AZ$14,IF(G345=Precios!$AW$15,Precios!$AZ$15,IF(G345=Precios!$AW$16,Precios!$AZ$16,IF(G345=Precios!$AW$17,Precios!$AZ$17,IF(G345=Precios!$AW$18,Precios!$AZ$18,0)))))))))))))))*H345</f>
        <v>0</v>
      </c>
      <c r="AA345" s="47"/>
      <c r="AB345" s="330"/>
    </row>
    <row r="346" spans="1:28" x14ac:dyDescent="0.25">
      <c r="A346" s="291"/>
      <c r="B346" s="41"/>
      <c r="C346" s="42"/>
      <c r="D346" s="43"/>
      <c r="E346" s="43"/>
      <c r="F346" s="43"/>
      <c r="G346" s="49"/>
      <c r="H346" s="52"/>
      <c r="I346" s="217">
        <f>IF(G346=Precios!$AW$4,Precios!$AX$4,IF(G346=Precios!$AW$5,Precios!$AX$5,IF(G346=Precios!$AW$6,Precios!$AX$6,IF(G346=Precios!$AW$7,Precios!$AX$7,IF(G346=Precios!$AW$8,Precios!$AX$8,IF(G346=Precios!$AW$9,Precios!$AX$9,IF(G346=Precios!$AW$10,Precios!$AX$10,IF(G346=Precios!$AW$11,Precios!$AX$11,IF(G346=Precios!$AW$12,Precios!$AX$12,IF(G346=Precios!$AW$154,Precios!$AX$154,IF(G346=Precios!$AW$14,Precios!$AX$14,IF(G346=Precios!$AW$15,Precios!$AX$15,IF(G346=Precios!$AW$16,Precios!$AX$16,IF(G346=Precios!$AW$17,Precios!$AX$17,IF(G346=Precios!$AW$18,Precios!$AX$18,0)))))))))))))))</f>
        <v>0</v>
      </c>
      <c r="J346" s="52"/>
      <c r="K346" s="218">
        <f>+IF(J346=1,I346,IF(J346=2,I346*(1-Precios!$BC$3),0))</f>
        <v>0</v>
      </c>
      <c r="L346" s="218">
        <f t="shared" si="48"/>
        <v>0</v>
      </c>
      <c r="M346" s="50"/>
      <c r="N346" s="44"/>
      <c r="O346" s="44"/>
      <c r="P346" s="44"/>
      <c r="Q346" s="44"/>
      <c r="R346" s="44"/>
      <c r="S346" s="44"/>
      <c r="T346" s="44"/>
      <c r="U346" s="44"/>
      <c r="V346" s="93"/>
      <c r="W346" s="44"/>
      <c r="X346" s="44"/>
      <c r="Y346" s="44"/>
      <c r="Z346" s="39">
        <f>IF(G346=Precios!$AW$4,Precios!$AZ$4,IF(G346=Precios!$AW$5,Precios!$AZ$5,IF(G346=Precios!$AW$6,Precios!$AZ$6,IF(G346=Precios!$AW$7,Precios!$AZ$7,IF(G346=Precios!$AW$8,Precios!$AZ$8,IF(G346=Precios!$AW$9,Precios!$AZ$9,IF(G346=Precios!$AW$10,Precios!$AZ$10,IF(G346=Precios!$AW$11,Precios!$AZ$11,IF(G346=Precios!$AW$12,Precios!$AZ$12,IF(G346=Precios!$AW$154,Precios!$AZ$154,IF(G346=Precios!$AW$14,Precios!$AZ$14,IF(G346=Precios!$AW$15,Precios!$AZ$15,IF(G346=Precios!$AW$16,Precios!$AZ$16,IF(G346=Precios!$AW$17,Precios!$AZ$17,IF(G346=Precios!$AW$18,Precios!$AZ$18,0)))))))))))))))*H346</f>
        <v>0</v>
      </c>
      <c r="AA346" s="47"/>
      <c r="AB346" s="330"/>
    </row>
    <row r="347" spans="1:28" x14ac:dyDescent="0.25">
      <c r="A347" s="291"/>
      <c r="B347" s="41"/>
      <c r="C347" s="42"/>
      <c r="D347" s="43"/>
      <c r="E347" s="43"/>
      <c r="F347" s="43"/>
      <c r="G347" s="49"/>
      <c r="H347" s="52"/>
      <c r="I347" s="217">
        <f>IF(G347=Precios!$AW$4,Precios!$AX$4,IF(G347=Precios!$AW$5,Precios!$AX$5,IF(G347=Precios!$AW$6,Precios!$AX$6,IF(G347=Precios!$AW$7,Precios!$AX$7,IF(G347=Precios!$AW$8,Precios!$AX$8,IF(G347=Precios!$AW$9,Precios!$AX$9,IF(G347=Precios!$AW$10,Precios!$AX$10,IF(G347=Precios!$AW$11,Precios!$AX$11,IF(G347=Precios!$AW$12,Precios!$AX$12,IF(G347=Precios!$AW$154,Precios!$AX$154,IF(G347=Precios!$AW$14,Precios!$AX$14,IF(G347=Precios!$AW$15,Precios!$AX$15,IF(G347=Precios!$AW$16,Precios!$AX$16,IF(G347=Precios!$AW$17,Precios!$AX$17,IF(G347=Precios!$AW$18,Precios!$AX$18,0)))))))))))))))</f>
        <v>0</v>
      </c>
      <c r="J347" s="52"/>
      <c r="K347" s="218">
        <f>+IF(J347=1,I347,IF(J347=2,I347*(1-Precios!$BC$3),0))</f>
        <v>0</v>
      </c>
      <c r="L347" s="218">
        <f t="shared" si="48"/>
        <v>0</v>
      </c>
      <c r="M347" s="50"/>
      <c r="N347" s="44"/>
      <c r="O347" s="44"/>
      <c r="P347" s="44"/>
      <c r="Q347" s="44"/>
      <c r="R347" s="44"/>
      <c r="S347" s="44"/>
      <c r="T347" s="44"/>
      <c r="U347" s="44"/>
      <c r="V347" s="93"/>
      <c r="W347" s="44"/>
      <c r="X347" s="44"/>
      <c r="Y347" s="44"/>
      <c r="Z347" s="39">
        <f>IF(G347=Precios!$AW$4,Precios!$AZ$4,IF(G347=Precios!$AW$5,Precios!$AZ$5,IF(G347=Precios!$AW$6,Precios!$AZ$6,IF(G347=Precios!$AW$7,Precios!$AZ$7,IF(G347=Precios!$AW$8,Precios!$AZ$8,IF(G347=Precios!$AW$9,Precios!$AZ$9,IF(G347=Precios!$AW$10,Precios!$AZ$10,IF(G347=Precios!$AW$11,Precios!$AZ$11,IF(G347=Precios!$AW$12,Precios!$AZ$12,IF(G347=Precios!$AW$154,Precios!$AZ$154,IF(G347=Precios!$AW$14,Precios!$AZ$14,IF(G347=Precios!$AW$15,Precios!$AZ$15,IF(G347=Precios!$AW$16,Precios!$AZ$16,IF(G347=Precios!$AW$17,Precios!$AZ$17,IF(G347=Precios!$AW$18,Precios!$AZ$18,0)))))))))))))))*H347</f>
        <v>0</v>
      </c>
      <c r="AA347" s="47"/>
      <c r="AB347" s="330"/>
    </row>
    <row r="348" spans="1:28" ht="15.75" thickBot="1" x14ac:dyDescent="0.3">
      <c r="A348" s="293"/>
      <c r="B348" s="294"/>
      <c r="C348" s="304"/>
      <c r="D348" s="296"/>
      <c r="E348" s="296"/>
      <c r="F348" s="296"/>
      <c r="G348" s="297"/>
      <c r="H348" s="298"/>
      <c r="I348" s="217">
        <f>IF(G348=Precios!$AW$4,Precios!$AX$4,IF(G348=Precios!$AW$5,Precios!$AX$5,IF(G348=Precios!$AW$6,Precios!$AX$6,IF(G348=Precios!$AW$7,Precios!$AX$7,IF(G348=Precios!$AW$8,Precios!$AX$8,IF(G348=Precios!$AW$9,Precios!$AX$9,IF(G348=Precios!$AW$10,Precios!$AX$10,IF(G348=Precios!$AW$11,Precios!$AX$11,IF(G348=Precios!$AW$12,Precios!$AX$12,IF(G348=Precios!$AW$154,Precios!$AX$154,IF(G348=Precios!$AW$14,Precios!$AX$14,IF(G348=Precios!$AW$15,Precios!$AX$15,IF(G348=Precios!$AW$16,Precios!$AX$16,IF(G348=Precios!$AW$17,Precios!$AX$17,IF(G348=Precios!$AW$18,Precios!$AX$18,0)))))))))))))))</f>
        <v>0</v>
      </c>
      <c r="J348" s="298"/>
      <c r="K348" s="300">
        <f>+IF(J348=1,I348,IF(J348=2,I348*(1-Precios!$BC$3),0))</f>
        <v>0</v>
      </c>
      <c r="L348" s="300">
        <f t="shared" si="48"/>
        <v>0</v>
      </c>
      <c r="M348" s="331"/>
      <c r="N348" s="332"/>
      <c r="O348" s="332"/>
      <c r="P348" s="332"/>
      <c r="Q348" s="332"/>
      <c r="R348" s="332"/>
      <c r="S348" s="332"/>
      <c r="T348" s="332"/>
      <c r="U348" s="332"/>
      <c r="V348" s="333"/>
      <c r="W348" s="332"/>
      <c r="X348" s="332"/>
      <c r="Y348" s="332"/>
      <c r="Z348" s="340">
        <f>IF(G348=Precios!$AW$4,Precios!$AZ$4,IF(G348=Precios!$AW$5,Precios!$AZ$5,IF(G348=Precios!$AW$6,Precios!$AZ$6,IF(G348=Precios!$AW$7,Precios!$AZ$7,IF(G348=Precios!$AW$8,Precios!$AZ$8,IF(G348=Precios!$AW$9,Precios!$AZ$9,IF(G348=Precios!$AW$10,Precios!$AZ$10,IF(G348=Precios!$AW$11,Precios!$AZ$11,IF(G348=Precios!$AW$12,Precios!$AZ$12,IF(G348=Precios!$AW$154,Precios!$AZ$154,IF(G348=Precios!$AW$14,Precios!$AZ$14,IF(G348=Precios!$AW$15,Precios!$AZ$15,IF(G348=Precios!$AW$16,Precios!$AZ$16,IF(G348=Precios!$AW$17,Precios!$AZ$17,IF(G348=Precios!$AW$18,Precios!$AZ$18,0)))))))))))))))*H348</f>
        <v>0</v>
      </c>
      <c r="AA348" s="334"/>
      <c r="AB348" s="335"/>
    </row>
    <row r="349" spans="1:28" x14ac:dyDescent="0.25">
      <c r="A349" s="282"/>
      <c r="B349" s="283"/>
      <c r="C349" s="284"/>
      <c r="D349" s="285"/>
      <c r="E349" s="285"/>
      <c r="F349" s="285"/>
      <c r="G349" s="287"/>
      <c r="H349" s="288"/>
      <c r="I349" s="289">
        <f>IF(G349=Precios!$AW$4,Precios!$AX$4,IF(G349=Precios!$AW$5,Precios!$AX$5,IF(G349=Precios!$AW$6,Precios!$AX$6,IF(G349=Precios!$AW$7,Precios!$AX$7,IF(G349=Precios!$AW$8,Precios!$AX$8,IF(G349=Precios!$AW$9,Precios!$AX$9,IF(G349=Precios!$AW$10,Precios!$AX$10,IF(G349=Precios!$AW$11,Precios!$AX$11,IF(G349=Precios!$AW$12,Precios!$AX$12,IF(G349=Precios!$AW$154,Precios!$AX$154,IF(G349=Precios!$AW$14,Precios!$AX$14,IF(G349=Precios!$AW$15,Precios!$AX$15,IF(G349=Precios!$AW$16,Precios!$AX$16,IF(G349=Precios!$AW$17,Precios!$AX$17,IF(G349=Precios!$AW$18,Precios!$AX$18,0)))))))))))))))</f>
        <v>0</v>
      </c>
      <c r="J349" s="287"/>
      <c r="K349" s="290">
        <f>+IF(J349=1,I349,IF(J349=2,I349*(1-Precios!$BC$3),0))</f>
        <v>0</v>
      </c>
      <c r="L349" s="290">
        <f t="shared" si="48"/>
        <v>0</v>
      </c>
      <c r="M349" s="317">
        <f>+SUM(L349:L353)</f>
        <v>0</v>
      </c>
      <c r="N349" s="318">
        <f>+M349+Q349+S349+T349</f>
        <v>0</v>
      </c>
      <c r="O349" s="319">
        <f>+IF(J349=1,N349*$O$273,0)</f>
        <v>0</v>
      </c>
      <c r="P349" s="320">
        <f>+N349*$P$273</f>
        <v>0</v>
      </c>
      <c r="Q349" s="321"/>
      <c r="R349" s="322">
        <f>+N349-SUM(O349:Q349)</f>
        <v>0</v>
      </c>
      <c r="S349" s="321"/>
      <c r="T349" s="321"/>
      <c r="U349" s="321"/>
      <c r="V349" s="323" t="e">
        <f>+(+O349+P349)/M349</f>
        <v>#DIV/0!</v>
      </c>
      <c r="W349" s="324">
        <f>+R349-SUM(S349:U349)</f>
        <v>0</v>
      </c>
      <c r="X349" s="325">
        <f>IF(J349=2,W349,0)</f>
        <v>0</v>
      </c>
      <c r="Y349" s="326">
        <f>IF(J349=1,W349,0)</f>
        <v>0</v>
      </c>
      <c r="Z349" s="327">
        <f>IF(G349=Precios!$AW$4,Precios!$AZ$4,IF(G349=Precios!$AW$5,Precios!$AZ$5,IF(G349=Precios!$AW$6,Precios!$AZ$6,IF(G349=Precios!$AW$7,Precios!$AZ$7,IF(G349=Precios!$AW$8,Precios!$AZ$8,IF(G349=Precios!$AW$9,Precios!$AZ$9,IF(G349=Precios!$AW$10,Precios!$AZ$10,IF(G349=Precios!$AW$11,Precios!$AZ$11,IF(G349=Precios!$AW$12,Precios!$AZ$12,IF(G349=Precios!$AW$154,Precios!$AZ$154,IF(G349=Precios!$AW$14,Precios!$AZ$14,IF(G349=Precios!$AW$15,Precios!$AZ$15,IF(G349=Precios!$AW$16,Precios!$AZ$16,IF(G349=Precios!$AW$17,Precios!$AZ$17,IF(G349=Precios!$AW$18,Precios!$AZ$18,0)))))))))))))))*H349</f>
        <v>0</v>
      </c>
      <c r="AA349" s="328">
        <f>+W349-SUM(Z349:Z353)</f>
        <v>0</v>
      </c>
      <c r="AB349" s="329" t="e">
        <f>+AA349/M349</f>
        <v>#DIV/0!</v>
      </c>
    </row>
    <row r="350" spans="1:28" x14ac:dyDescent="0.25">
      <c r="A350" s="291"/>
      <c r="B350" s="41"/>
      <c r="C350" s="42"/>
      <c r="D350" s="43"/>
      <c r="E350" s="43"/>
      <c r="F350" s="43"/>
      <c r="G350" s="49"/>
      <c r="H350" s="52"/>
      <c r="I350" s="217">
        <f>IF(G350=Precios!$AW$4,Precios!$AX$4,IF(G350=Precios!$AW$5,Precios!$AX$5,IF(G350=Precios!$AW$6,Precios!$AX$6,IF(G350=Precios!$AW$7,Precios!$AX$7,IF(G350=Precios!$AW$8,Precios!$AX$8,IF(G350=Precios!$AW$9,Precios!$AX$9,IF(G350=Precios!$AW$10,Precios!$AX$10,IF(G350=Precios!$AW$11,Precios!$AX$11,IF(G350=Precios!$AW$12,Precios!$AX$12,IF(G350=Precios!$AW$154,Precios!$AX$154,IF(G350=Precios!$AW$14,Precios!$AX$14,IF(G350=Precios!$AW$15,Precios!$AX$15,IF(G350=Precios!$AW$16,Precios!$AX$16,IF(G350=Precios!$AW$17,Precios!$AX$17,IF(G350=Precios!$AW$18,Precios!$AX$18,0)))))))))))))))</f>
        <v>0</v>
      </c>
      <c r="J350" s="52"/>
      <c r="K350" s="218">
        <f>+IF(J350=1,I350,IF(J350=2,I350*(1-Precios!$BC$3),0))</f>
        <v>0</v>
      </c>
      <c r="L350" s="218">
        <f t="shared" si="48"/>
        <v>0</v>
      </c>
      <c r="M350" s="50"/>
      <c r="N350" s="44"/>
      <c r="O350" s="44"/>
      <c r="P350" s="44"/>
      <c r="Q350" s="44"/>
      <c r="R350" s="44"/>
      <c r="S350" s="44"/>
      <c r="T350" s="44"/>
      <c r="U350" s="44"/>
      <c r="V350" s="93"/>
      <c r="W350" s="44"/>
      <c r="X350" s="44"/>
      <c r="Y350" s="44"/>
      <c r="Z350" s="39">
        <f>IF(G350=Precios!$AW$4,Precios!$AZ$4,IF(G350=Precios!$AW$5,Precios!$AZ$5,IF(G350=Precios!$AW$6,Precios!$AZ$6,IF(G350=Precios!$AW$7,Precios!$AZ$7,IF(G350=Precios!$AW$8,Precios!$AZ$8,IF(G350=Precios!$AW$9,Precios!$AZ$9,IF(G350=Precios!$AW$10,Precios!$AZ$10,IF(G350=Precios!$AW$11,Precios!$AZ$11,IF(G350=Precios!$AW$12,Precios!$AZ$12,IF(G350=Precios!$AW$154,Precios!$AZ$154,IF(G350=Precios!$AW$14,Precios!$AZ$14,IF(G350=Precios!$AW$15,Precios!$AZ$15,IF(G350=Precios!$AW$16,Precios!$AZ$16,IF(G350=Precios!$AW$17,Precios!$AZ$17,IF(G350=Precios!$AW$18,Precios!$AZ$18,0)))))))))))))))*H350</f>
        <v>0</v>
      </c>
      <c r="AA350" s="47"/>
      <c r="AB350" s="330"/>
    </row>
    <row r="351" spans="1:28" x14ac:dyDescent="0.25">
      <c r="A351" s="291"/>
      <c r="B351" s="41"/>
      <c r="C351" s="42"/>
      <c r="D351" s="43"/>
      <c r="E351" s="43"/>
      <c r="F351" s="43"/>
      <c r="G351" s="49"/>
      <c r="H351" s="52"/>
      <c r="I351" s="217">
        <f>IF(G351=Precios!$AW$4,Precios!$AX$4,IF(G351=Precios!$AW$5,Precios!$AX$5,IF(G351=Precios!$AW$6,Precios!$AX$6,IF(G351=Precios!$AW$7,Precios!$AX$7,IF(G351=Precios!$AW$8,Precios!$AX$8,IF(G351=Precios!$AW$9,Precios!$AX$9,IF(G351=Precios!$AW$10,Precios!$AX$10,IF(G351=Precios!$AW$11,Precios!$AX$11,IF(G351=Precios!$AW$12,Precios!$AX$12,IF(G351=Precios!$AW$154,Precios!$AX$154,IF(G351=Precios!$AW$14,Precios!$AX$14,IF(G351=Precios!$AW$15,Precios!$AX$15,IF(G351=Precios!$AW$16,Precios!$AX$16,IF(G351=Precios!$AW$17,Precios!$AX$17,IF(G351=Precios!$AW$18,Precios!$AX$18,0)))))))))))))))</f>
        <v>0</v>
      </c>
      <c r="J351" s="52"/>
      <c r="K351" s="218">
        <f>+IF(J351=1,I351,IF(J351=2,I351*(1-Precios!$BC$3),0))</f>
        <v>0</v>
      </c>
      <c r="L351" s="218">
        <f t="shared" si="48"/>
        <v>0</v>
      </c>
      <c r="M351" s="50"/>
      <c r="N351" s="44"/>
      <c r="O351" s="44"/>
      <c r="P351" s="44"/>
      <c r="Q351" s="44"/>
      <c r="R351" s="44"/>
      <c r="S351" s="44"/>
      <c r="T351" s="44"/>
      <c r="U351" s="44"/>
      <c r="V351" s="93"/>
      <c r="W351" s="44"/>
      <c r="X351" s="44"/>
      <c r="Y351" s="44"/>
      <c r="Z351" s="39">
        <f>IF(G351=Precios!$AW$4,Precios!$AZ$4,IF(G351=Precios!$AW$5,Precios!$AZ$5,IF(G351=Precios!$AW$6,Precios!$AZ$6,IF(G351=Precios!$AW$7,Precios!$AZ$7,IF(G351=Precios!$AW$8,Precios!$AZ$8,IF(G351=Precios!$AW$9,Precios!$AZ$9,IF(G351=Precios!$AW$10,Precios!$AZ$10,IF(G351=Precios!$AW$11,Precios!$AZ$11,IF(G351=Precios!$AW$12,Precios!$AZ$12,IF(G351=Precios!$AW$154,Precios!$AZ$154,IF(G351=Precios!$AW$14,Precios!$AZ$14,IF(G351=Precios!$AW$15,Precios!$AZ$15,IF(G351=Precios!$AW$16,Precios!$AZ$16,IF(G351=Precios!$AW$17,Precios!$AZ$17,IF(G351=Precios!$AW$18,Precios!$AZ$18,0)))))))))))))))*H351</f>
        <v>0</v>
      </c>
      <c r="AA351" s="47"/>
      <c r="AB351" s="330"/>
    </row>
    <row r="352" spans="1:28" x14ac:dyDescent="0.25">
      <c r="A352" s="291"/>
      <c r="B352" s="41"/>
      <c r="C352" s="42"/>
      <c r="D352" s="43"/>
      <c r="E352" s="43"/>
      <c r="F352" s="43"/>
      <c r="G352" s="49"/>
      <c r="H352" s="52"/>
      <c r="I352" s="217">
        <f>IF(G352=Precios!$AW$4,Precios!$AX$4,IF(G352=Precios!$AW$5,Precios!$AX$5,IF(G352=Precios!$AW$6,Precios!$AX$6,IF(G352=Precios!$AW$7,Precios!$AX$7,IF(G352=Precios!$AW$8,Precios!$AX$8,IF(G352=Precios!$AW$9,Precios!$AX$9,IF(G352=Precios!$AW$10,Precios!$AX$10,IF(G352=Precios!$AW$11,Precios!$AX$11,IF(G352=Precios!$AW$12,Precios!$AX$12,IF(G352=Precios!$AW$154,Precios!$AX$154,IF(G352=Precios!$AW$14,Precios!$AX$14,IF(G352=Precios!$AW$15,Precios!$AX$15,IF(G352=Precios!$AW$16,Precios!$AX$16,IF(G352=Precios!$AW$17,Precios!$AX$17,IF(G352=Precios!$AW$18,Precios!$AX$18,0)))))))))))))))</f>
        <v>0</v>
      </c>
      <c r="J352" s="52"/>
      <c r="K352" s="218">
        <f>+IF(J352=1,I352,IF(J352=2,I352*(1-Precios!$BC$3),0))</f>
        <v>0</v>
      </c>
      <c r="L352" s="218">
        <f t="shared" si="48"/>
        <v>0</v>
      </c>
      <c r="M352" s="50"/>
      <c r="N352" s="44"/>
      <c r="O352" s="44"/>
      <c r="P352" s="44"/>
      <c r="Q352" s="44"/>
      <c r="R352" s="44"/>
      <c r="S352" s="44"/>
      <c r="T352" s="44"/>
      <c r="U352" s="44"/>
      <c r="V352" s="93"/>
      <c r="W352" s="44"/>
      <c r="X352" s="44"/>
      <c r="Y352" s="44"/>
      <c r="Z352" s="39">
        <f>IF(G352=Precios!$AW$4,Precios!$AZ$4,IF(G352=Precios!$AW$5,Precios!$AZ$5,IF(G352=Precios!$AW$6,Precios!$AZ$6,IF(G352=Precios!$AW$7,Precios!$AZ$7,IF(G352=Precios!$AW$8,Precios!$AZ$8,IF(G352=Precios!$AW$9,Precios!$AZ$9,IF(G352=Precios!$AW$10,Precios!$AZ$10,IF(G352=Precios!$AW$11,Precios!$AZ$11,IF(G352=Precios!$AW$12,Precios!$AZ$12,IF(G352=Precios!$AW$154,Precios!$AZ$154,IF(G352=Precios!$AW$14,Precios!$AZ$14,IF(G352=Precios!$AW$15,Precios!$AZ$15,IF(G352=Precios!$AW$16,Precios!$AZ$16,IF(G352=Precios!$AW$17,Precios!$AZ$17,IF(G352=Precios!$AW$18,Precios!$AZ$18,0)))))))))))))))*H352</f>
        <v>0</v>
      </c>
      <c r="AA352" s="47"/>
      <c r="AB352" s="330"/>
    </row>
    <row r="353" spans="1:28" ht="15.75" thickBot="1" x14ac:dyDescent="0.3">
      <c r="A353" s="293"/>
      <c r="B353" s="294"/>
      <c r="C353" s="304"/>
      <c r="D353" s="296"/>
      <c r="E353" s="296"/>
      <c r="F353" s="296"/>
      <c r="G353" s="297"/>
      <c r="H353" s="298"/>
      <c r="I353" s="217">
        <f>IF(G353=Precios!$AW$4,Precios!$AX$4,IF(G353=Precios!$AW$5,Precios!$AX$5,IF(G353=Precios!$AW$6,Precios!$AX$6,IF(G353=Precios!$AW$7,Precios!$AX$7,IF(G353=Precios!$AW$8,Precios!$AX$8,IF(G353=Precios!$AW$9,Precios!$AX$9,IF(G353=Precios!$AW$10,Precios!$AX$10,IF(G353=Precios!$AW$11,Precios!$AX$11,IF(G353=Precios!$AW$12,Precios!$AX$12,IF(G353=Precios!$AW$154,Precios!$AX$154,IF(G353=Precios!$AW$14,Precios!$AX$14,IF(G353=Precios!$AW$15,Precios!$AX$15,IF(G353=Precios!$AW$16,Precios!$AX$16,IF(G353=Precios!$AW$17,Precios!$AX$17,IF(G353=Precios!$AW$18,Precios!$AX$18,0)))))))))))))))</f>
        <v>0</v>
      </c>
      <c r="J353" s="298"/>
      <c r="K353" s="300">
        <f>+IF(J353=1,I353,IF(J353=2,I353*(1-Precios!$BC$3),0))</f>
        <v>0</v>
      </c>
      <c r="L353" s="300">
        <f t="shared" si="48"/>
        <v>0</v>
      </c>
      <c r="M353" s="331"/>
      <c r="N353" s="332"/>
      <c r="O353" s="332"/>
      <c r="P353" s="332"/>
      <c r="Q353" s="332"/>
      <c r="R353" s="332"/>
      <c r="S353" s="332"/>
      <c r="T353" s="332"/>
      <c r="U353" s="332"/>
      <c r="V353" s="333"/>
      <c r="W353" s="332"/>
      <c r="X353" s="332"/>
      <c r="Y353" s="332"/>
      <c r="Z353" s="340">
        <f>IF(G353=Precios!$AW$4,Precios!$AZ$4,IF(G353=Precios!$AW$5,Precios!$AZ$5,IF(G353=Precios!$AW$6,Precios!$AZ$6,IF(G353=Precios!$AW$7,Precios!$AZ$7,IF(G353=Precios!$AW$8,Precios!$AZ$8,IF(G353=Precios!$AW$9,Precios!$AZ$9,IF(G353=Precios!$AW$10,Precios!$AZ$10,IF(G353=Precios!$AW$11,Precios!$AZ$11,IF(G353=Precios!$AW$12,Precios!$AZ$12,IF(G353=Precios!$AW$154,Precios!$AZ$154,IF(G353=Precios!$AW$14,Precios!$AZ$14,IF(G353=Precios!$AW$15,Precios!$AZ$15,IF(G353=Precios!$AW$16,Precios!$AZ$16,IF(G353=Precios!$AW$17,Precios!$AZ$17,IF(G353=Precios!$AW$18,Precios!$AZ$18,0)))))))))))))))*H353</f>
        <v>0</v>
      </c>
      <c r="AA353" s="334"/>
      <c r="AB353" s="335"/>
    </row>
    <row r="354" spans="1:28" x14ac:dyDescent="0.25">
      <c r="A354" s="282"/>
      <c r="B354" s="283"/>
      <c r="C354" s="284"/>
      <c r="D354" s="285"/>
      <c r="E354" s="285"/>
      <c r="F354" s="285"/>
      <c r="G354" s="287"/>
      <c r="H354" s="288"/>
      <c r="I354" s="289">
        <f>IF(G354=Precios!$AW$4,Precios!$AX$4,IF(G354=Precios!$AW$5,Precios!$AX$5,IF(G354=Precios!$AW$6,Precios!$AX$6,IF(G354=Precios!$AW$7,Precios!$AX$7,IF(G354=Precios!$AW$8,Precios!$AX$8,IF(G354=Precios!$AW$9,Precios!$AX$9,IF(G354=Precios!$AW$10,Precios!$AX$10,IF(G354=Precios!$AW$11,Precios!$AX$11,IF(G354=Precios!$AW$12,Precios!$AX$12,IF(G354=Precios!$AW$154,Precios!$AX$154,IF(G354=Precios!$AW$14,Precios!$AX$14,IF(G354=Precios!$AW$15,Precios!$AX$15,IF(G354=Precios!$AW$16,Precios!$AX$16,IF(G354=Precios!$AW$17,Precios!$AX$17,IF(G354=Precios!$AW$18,Precios!$AX$18,0)))))))))))))))</f>
        <v>0</v>
      </c>
      <c r="J354" s="287"/>
      <c r="K354" s="290">
        <f>+IF(J354=1,I354,IF(J354=2,I354*(1-Precios!$BC$3),0))</f>
        <v>0</v>
      </c>
      <c r="L354" s="290">
        <f t="shared" si="45"/>
        <v>0</v>
      </c>
      <c r="M354" s="317">
        <f>+SUM(L354:L358)</f>
        <v>0</v>
      </c>
      <c r="N354" s="318">
        <f>+M354+Q354+S354+T354</f>
        <v>0</v>
      </c>
      <c r="O354" s="319">
        <f>+IF(J354=1,N354*$O$273,0)</f>
        <v>0</v>
      </c>
      <c r="P354" s="320">
        <f>+N354*$P$273</f>
        <v>0</v>
      </c>
      <c r="Q354" s="321"/>
      <c r="R354" s="322">
        <f>+N354-SUM(O354:Q354)</f>
        <v>0</v>
      </c>
      <c r="S354" s="321"/>
      <c r="T354" s="321"/>
      <c r="U354" s="321"/>
      <c r="V354" s="323" t="e">
        <f>+(+O354+P354)/M354</f>
        <v>#DIV/0!</v>
      </c>
      <c r="W354" s="324">
        <f>+R354-SUM(S354:U354)</f>
        <v>0</v>
      </c>
      <c r="X354" s="325">
        <f>IF(J354=2,W354,0)</f>
        <v>0</v>
      </c>
      <c r="Y354" s="326">
        <f>IF(J354=1,W354,0)</f>
        <v>0</v>
      </c>
      <c r="Z354" s="327">
        <f>IF(G354=Precios!$AW$4,Precios!$AZ$4,IF(G354=Precios!$AW$5,Precios!$AZ$5,IF(G354=Precios!$AW$6,Precios!$AZ$6,IF(G354=Precios!$AW$7,Precios!$AZ$7,IF(G354=Precios!$AW$8,Precios!$AZ$8,IF(G354=Precios!$AW$9,Precios!$AZ$9,IF(G354=Precios!$AW$10,Precios!$AZ$10,IF(G354=Precios!$AW$11,Precios!$AZ$11,IF(G354=Precios!$AW$12,Precios!$AZ$12,IF(G354=Precios!$AW$154,Precios!$AZ$154,IF(G354=Precios!$AW$14,Precios!$AZ$14,IF(G354=Precios!$AW$15,Precios!$AZ$15,IF(G354=Precios!$AW$16,Precios!$AZ$16,IF(G354=Precios!$AW$17,Precios!$AZ$17,IF(G354=Precios!$AW$18,Precios!$AZ$18,0)))))))))))))))*H354</f>
        <v>0</v>
      </c>
      <c r="AA354" s="328">
        <f>+W354-SUM(Z354:Z358)</f>
        <v>0</v>
      </c>
      <c r="AB354" s="329" t="e">
        <f>+AA354/M354</f>
        <v>#DIV/0!</v>
      </c>
    </row>
    <row r="355" spans="1:28" x14ac:dyDescent="0.25">
      <c r="A355" s="291"/>
      <c r="B355" s="41"/>
      <c r="C355" s="42"/>
      <c r="D355" s="43"/>
      <c r="E355" s="43"/>
      <c r="F355" s="43"/>
      <c r="G355" s="49"/>
      <c r="H355" s="52"/>
      <c r="I355" s="217">
        <f>IF(G355=Precios!$AW$4,Precios!$AX$4,IF(G355=Precios!$AW$5,Precios!$AX$5,IF(G355=Precios!$AW$6,Precios!$AX$6,IF(G355=Precios!$AW$7,Precios!$AX$7,IF(G355=Precios!$AW$8,Precios!$AX$8,IF(G355=Precios!$AW$9,Precios!$AX$9,IF(G355=Precios!$AW$10,Precios!$AX$10,IF(G355=Precios!$AW$11,Precios!$AX$11,IF(G355=Precios!$AW$12,Precios!$AX$12,IF(G355=Precios!$AW$154,Precios!$AX$154,IF(G355=Precios!$AW$14,Precios!$AX$14,IF(G355=Precios!$AW$15,Precios!$AX$15,IF(G355=Precios!$AW$16,Precios!$AX$16,IF(G355=Precios!$AW$17,Precios!$AX$17,IF(G355=Precios!$AW$18,Precios!$AX$18,0)))))))))))))))</f>
        <v>0</v>
      </c>
      <c r="J355" s="52"/>
      <c r="K355" s="218">
        <f>+IF(J355=1,I355,IF(J355=2,I355*(1-Precios!$BC$3),0))</f>
        <v>0</v>
      </c>
      <c r="L355" s="218">
        <f t="shared" si="45"/>
        <v>0</v>
      </c>
      <c r="M355" s="50"/>
      <c r="N355" s="44"/>
      <c r="O355" s="44"/>
      <c r="P355" s="44"/>
      <c r="Q355" s="44"/>
      <c r="R355" s="44"/>
      <c r="S355" s="44"/>
      <c r="T355" s="44"/>
      <c r="U355" s="44"/>
      <c r="V355" s="93"/>
      <c r="W355" s="44"/>
      <c r="X355" s="44"/>
      <c r="Y355" s="44"/>
      <c r="Z355" s="39">
        <f>IF(G355=Precios!$AW$4,Precios!$AZ$4,IF(G355=Precios!$AW$5,Precios!$AZ$5,IF(G355=Precios!$AW$6,Precios!$AZ$6,IF(G355=Precios!$AW$7,Precios!$AZ$7,IF(G355=Precios!$AW$8,Precios!$AZ$8,IF(G355=Precios!$AW$9,Precios!$AZ$9,IF(G355=Precios!$AW$10,Precios!$AZ$10,IF(G355=Precios!$AW$11,Precios!$AZ$11,IF(G355=Precios!$AW$12,Precios!$AZ$12,IF(G355=Precios!$AW$154,Precios!$AZ$154,IF(G355=Precios!$AW$14,Precios!$AZ$14,IF(G355=Precios!$AW$15,Precios!$AZ$15,IF(G355=Precios!$AW$16,Precios!$AZ$16,IF(G355=Precios!$AW$17,Precios!$AZ$17,IF(G355=Precios!$AW$18,Precios!$AZ$18,0)))))))))))))))*H355</f>
        <v>0</v>
      </c>
      <c r="AA355" s="47"/>
      <c r="AB355" s="330"/>
    </row>
    <row r="356" spans="1:28" x14ac:dyDescent="0.25">
      <c r="A356" s="291"/>
      <c r="B356" s="41"/>
      <c r="C356" s="42"/>
      <c r="D356" s="43"/>
      <c r="E356" s="43"/>
      <c r="F356" s="43"/>
      <c r="G356" s="49"/>
      <c r="H356" s="52"/>
      <c r="I356" s="217">
        <f>IF(G356=Precios!$AW$4,Precios!$AX$4,IF(G356=Precios!$AW$5,Precios!$AX$5,IF(G356=Precios!$AW$6,Precios!$AX$6,IF(G356=Precios!$AW$7,Precios!$AX$7,IF(G356=Precios!$AW$8,Precios!$AX$8,IF(G356=Precios!$AW$9,Precios!$AX$9,IF(G356=Precios!$AW$10,Precios!$AX$10,IF(G356=Precios!$AW$11,Precios!$AX$11,IF(G356=Precios!$AW$12,Precios!$AX$12,IF(G356=Precios!$AW$154,Precios!$AX$154,IF(G356=Precios!$AW$14,Precios!$AX$14,IF(G356=Precios!$AW$15,Precios!$AX$15,IF(G356=Precios!$AW$16,Precios!$AX$16,IF(G356=Precios!$AW$17,Precios!$AX$17,IF(G356=Precios!$AW$18,Precios!$AX$18,0)))))))))))))))</f>
        <v>0</v>
      </c>
      <c r="J356" s="52"/>
      <c r="K356" s="218">
        <f>+IF(J356=1,I356,IF(J356=2,I356*(1-Precios!$BC$3),0))</f>
        <v>0</v>
      </c>
      <c r="L356" s="218">
        <f t="shared" si="45"/>
        <v>0</v>
      </c>
      <c r="M356" s="50"/>
      <c r="N356" s="44"/>
      <c r="O356" s="44"/>
      <c r="P356" s="44"/>
      <c r="Q356" s="44"/>
      <c r="R356" s="44"/>
      <c r="S356" s="44"/>
      <c r="T356" s="44"/>
      <c r="U356" s="44"/>
      <c r="V356" s="93"/>
      <c r="W356" s="44"/>
      <c r="X356" s="44"/>
      <c r="Y356" s="44"/>
      <c r="Z356" s="39">
        <f>IF(G356=Precios!$AW$4,Precios!$AZ$4,IF(G356=Precios!$AW$5,Precios!$AZ$5,IF(G356=Precios!$AW$6,Precios!$AZ$6,IF(G356=Precios!$AW$7,Precios!$AZ$7,IF(G356=Precios!$AW$8,Precios!$AZ$8,IF(G356=Precios!$AW$9,Precios!$AZ$9,IF(G356=Precios!$AW$10,Precios!$AZ$10,IF(G356=Precios!$AW$11,Precios!$AZ$11,IF(G356=Precios!$AW$12,Precios!$AZ$12,IF(G356=Precios!$AW$154,Precios!$AZ$154,IF(G356=Precios!$AW$14,Precios!$AZ$14,IF(G356=Precios!$AW$15,Precios!$AZ$15,IF(G356=Precios!$AW$16,Precios!$AZ$16,IF(G356=Precios!$AW$17,Precios!$AZ$17,IF(G356=Precios!$AW$18,Precios!$AZ$18,0)))))))))))))))*H356</f>
        <v>0</v>
      </c>
      <c r="AA356" s="47"/>
      <c r="AB356" s="330"/>
    </row>
    <row r="357" spans="1:28" x14ac:dyDescent="0.25">
      <c r="A357" s="291"/>
      <c r="B357" s="41"/>
      <c r="C357" s="42"/>
      <c r="D357" s="43"/>
      <c r="E357" s="43"/>
      <c r="F357" s="43"/>
      <c r="G357" s="49"/>
      <c r="H357" s="52"/>
      <c r="I357" s="217">
        <f>IF(G357=Precios!$AW$4,Precios!$AX$4,IF(G357=Precios!$AW$5,Precios!$AX$5,IF(G357=Precios!$AW$6,Precios!$AX$6,IF(G357=Precios!$AW$7,Precios!$AX$7,IF(G357=Precios!$AW$8,Precios!$AX$8,IF(G357=Precios!$AW$9,Precios!$AX$9,IF(G357=Precios!$AW$10,Precios!$AX$10,IF(G357=Precios!$AW$11,Precios!$AX$11,IF(G357=Precios!$AW$12,Precios!$AX$12,IF(G357=Precios!$AW$154,Precios!$AX$154,IF(G357=Precios!$AW$14,Precios!$AX$14,IF(G357=Precios!$AW$15,Precios!$AX$15,IF(G357=Precios!$AW$16,Precios!$AX$16,IF(G357=Precios!$AW$17,Precios!$AX$17,IF(G357=Precios!$AW$18,Precios!$AX$18,0)))))))))))))))</f>
        <v>0</v>
      </c>
      <c r="J357" s="52"/>
      <c r="K357" s="218">
        <f>+IF(J357=1,I357,IF(J357=2,I357*(1-Precios!$BC$3),0))</f>
        <v>0</v>
      </c>
      <c r="L357" s="218">
        <f t="shared" si="45"/>
        <v>0</v>
      </c>
      <c r="M357" s="50"/>
      <c r="N357" s="44"/>
      <c r="O357" s="44"/>
      <c r="P357" s="44"/>
      <c r="Q357" s="44"/>
      <c r="R357" s="44"/>
      <c r="S357" s="44"/>
      <c r="T357" s="44"/>
      <c r="U357" s="44"/>
      <c r="V357" s="93"/>
      <c r="W357" s="44"/>
      <c r="X357" s="44"/>
      <c r="Y357" s="44"/>
      <c r="Z357" s="39">
        <f>IF(G357=Precios!$AW$4,Precios!$AZ$4,IF(G357=Precios!$AW$5,Precios!$AZ$5,IF(G357=Precios!$AW$6,Precios!$AZ$6,IF(G357=Precios!$AW$7,Precios!$AZ$7,IF(G357=Precios!$AW$8,Precios!$AZ$8,IF(G357=Precios!$AW$9,Precios!$AZ$9,IF(G357=Precios!$AW$10,Precios!$AZ$10,IF(G357=Precios!$AW$11,Precios!$AZ$11,IF(G357=Precios!$AW$12,Precios!$AZ$12,IF(G357=Precios!$AW$154,Precios!$AZ$154,IF(G357=Precios!$AW$14,Precios!$AZ$14,IF(G357=Precios!$AW$15,Precios!$AZ$15,IF(G357=Precios!$AW$16,Precios!$AZ$16,IF(G357=Precios!$AW$17,Precios!$AZ$17,IF(G357=Precios!$AW$18,Precios!$AZ$18,0)))))))))))))))*H357</f>
        <v>0</v>
      </c>
      <c r="AA357" s="47"/>
      <c r="AB357" s="330"/>
    </row>
    <row r="358" spans="1:28" ht="15.75" thickBot="1" x14ac:dyDescent="0.3">
      <c r="A358" s="293"/>
      <c r="B358" s="294"/>
      <c r="C358" s="304"/>
      <c r="D358" s="296"/>
      <c r="E358" s="296"/>
      <c r="F358" s="296"/>
      <c r="G358" s="297"/>
      <c r="H358" s="298"/>
      <c r="I358" s="217">
        <f>IF(G358=Precios!$AW$4,Precios!$AX$4,IF(G358=Precios!$AW$5,Precios!$AX$5,IF(G358=Precios!$AW$6,Precios!$AX$6,IF(G358=Precios!$AW$7,Precios!$AX$7,IF(G358=Precios!$AW$8,Precios!$AX$8,IF(G358=Precios!$AW$9,Precios!$AX$9,IF(G358=Precios!$AW$10,Precios!$AX$10,IF(G358=Precios!$AW$11,Precios!$AX$11,IF(G358=Precios!$AW$12,Precios!$AX$12,IF(G358=Precios!$AW$154,Precios!$AX$154,IF(G358=Precios!$AW$14,Precios!$AX$14,IF(G358=Precios!$AW$15,Precios!$AX$15,IF(G358=Precios!$AW$16,Precios!$AX$16,IF(G358=Precios!$AW$17,Precios!$AX$17,IF(G358=Precios!$AW$18,Precios!$AX$18,0)))))))))))))))</f>
        <v>0</v>
      </c>
      <c r="J358" s="298"/>
      <c r="K358" s="300">
        <f>+IF(J358=1,I358,IF(J358=2,I358*(1-Precios!$BC$3),0))</f>
        <v>0</v>
      </c>
      <c r="L358" s="300">
        <f t="shared" si="45"/>
        <v>0</v>
      </c>
      <c r="M358" s="331"/>
      <c r="N358" s="332"/>
      <c r="O358" s="332"/>
      <c r="P358" s="332"/>
      <c r="Q358" s="332"/>
      <c r="R358" s="332"/>
      <c r="S358" s="332"/>
      <c r="T358" s="332"/>
      <c r="U358" s="332"/>
      <c r="V358" s="333"/>
      <c r="W358" s="332"/>
      <c r="X358" s="332"/>
      <c r="Y358" s="332"/>
      <c r="Z358" s="340">
        <f>IF(G358=Precios!$AW$4,Precios!$AZ$4,IF(G358=Precios!$AW$5,Precios!$AZ$5,IF(G358=Precios!$AW$6,Precios!$AZ$6,IF(G358=Precios!$AW$7,Precios!$AZ$7,IF(G358=Precios!$AW$8,Precios!$AZ$8,IF(G358=Precios!$AW$9,Precios!$AZ$9,IF(G358=Precios!$AW$10,Precios!$AZ$10,IF(G358=Precios!$AW$11,Precios!$AZ$11,IF(G358=Precios!$AW$12,Precios!$AZ$12,IF(G358=Precios!$AW$154,Precios!$AZ$154,IF(G358=Precios!$AW$14,Precios!$AZ$14,IF(G358=Precios!$AW$15,Precios!$AZ$15,IF(G358=Precios!$AW$16,Precios!$AZ$16,IF(G358=Precios!$AW$17,Precios!$AZ$17,IF(G358=Precios!$AW$18,Precios!$AZ$18,0)))))))))))))))*H358</f>
        <v>0</v>
      </c>
      <c r="AA358" s="334"/>
      <c r="AB358" s="335"/>
    </row>
    <row r="359" spans="1:28" x14ac:dyDescent="0.25">
      <c r="A359" s="282"/>
      <c r="B359" s="283"/>
      <c r="C359" s="284"/>
      <c r="D359" s="285"/>
      <c r="E359" s="285"/>
      <c r="F359" s="285"/>
      <c r="G359" s="287"/>
      <c r="H359" s="288"/>
      <c r="I359" s="289">
        <f>IF(G359=Precios!$AW$4,Precios!$AX$4,IF(G359=Precios!$AW$5,Precios!$AX$5,IF(G359=Precios!$AW$6,Precios!$AX$6,IF(G359=Precios!$AW$7,Precios!$AX$7,IF(G359=Precios!$AW$8,Precios!$AX$8,IF(G359=Precios!$AW$9,Precios!$AX$9,IF(G359=Precios!$AW$10,Precios!$AX$10,IF(G359=Precios!$AW$11,Precios!$AX$11,IF(G359=Precios!$AW$12,Precios!$AX$12,IF(G359=Precios!$AW$154,Precios!$AX$154,IF(G359=Precios!$AW$14,Precios!$AX$14,IF(G359=Precios!$AW$15,Precios!$AX$15,IF(G359=Precios!$AW$16,Precios!$AX$16,IF(G359=Precios!$AW$17,Precios!$AX$17,IF(G359=Precios!$AW$18,Precios!$AX$18,0)))))))))))))))</f>
        <v>0</v>
      </c>
      <c r="J359" s="287"/>
      <c r="K359" s="290">
        <f>+IF(J359=1,I359,IF(J359=2,I359*(1-Precios!$BC$3),0))</f>
        <v>0</v>
      </c>
      <c r="L359" s="290">
        <f t="shared" si="41"/>
        <v>0</v>
      </c>
      <c r="M359" s="317">
        <f>+SUM(L359:L363)</f>
        <v>0</v>
      </c>
      <c r="N359" s="318">
        <f>+M359+Q359+S359+T359</f>
        <v>0</v>
      </c>
      <c r="O359" s="319">
        <f>+IF(J359=1,N359*$O$273,0)</f>
        <v>0</v>
      </c>
      <c r="P359" s="320">
        <f>+N359*$P$273</f>
        <v>0</v>
      </c>
      <c r="Q359" s="321"/>
      <c r="R359" s="322">
        <f>+N359-SUM(O359:Q359)</f>
        <v>0</v>
      </c>
      <c r="S359" s="321"/>
      <c r="T359" s="321"/>
      <c r="U359" s="321"/>
      <c r="V359" s="323" t="e">
        <f>+(+O359+P359)/M359</f>
        <v>#DIV/0!</v>
      </c>
      <c r="W359" s="324">
        <f>+R359-SUM(S359:U359)</f>
        <v>0</v>
      </c>
      <c r="X359" s="325">
        <f>IF(J359=2,W359,0)</f>
        <v>0</v>
      </c>
      <c r="Y359" s="326">
        <f>IF(J359=1,W359,0)</f>
        <v>0</v>
      </c>
      <c r="Z359" s="327">
        <f>IF(G359=Precios!$AW$4,Precios!$AZ$4,IF(G359=Precios!$AW$5,Precios!$AZ$5,IF(G359=Precios!$AW$6,Precios!$AZ$6,IF(G359=Precios!$AW$7,Precios!$AZ$7,IF(G359=Precios!$AW$8,Precios!$AZ$8,IF(G359=Precios!$AW$9,Precios!$AZ$9,IF(G359=Precios!$AW$10,Precios!$AZ$10,IF(G359=Precios!$AW$11,Precios!$AZ$11,IF(G359=Precios!$AW$12,Precios!$AZ$12,IF(G359=Precios!$AW$154,Precios!$AZ$154,IF(G359=Precios!$AW$14,Precios!$AZ$14,IF(G359=Precios!$AW$15,Precios!$AZ$15,IF(G359=Precios!$AW$16,Precios!$AZ$16,IF(G359=Precios!$AW$17,Precios!$AZ$17,IF(G359=Precios!$AW$18,Precios!$AZ$18,0)))))))))))))))*H359</f>
        <v>0</v>
      </c>
      <c r="AA359" s="328">
        <f>+W359-SUM(Z359:Z363)</f>
        <v>0</v>
      </c>
      <c r="AB359" s="329" t="e">
        <f>+AA359/M359</f>
        <v>#DIV/0!</v>
      </c>
    </row>
    <row r="360" spans="1:28" x14ac:dyDescent="0.25">
      <c r="A360" s="291"/>
      <c r="B360" s="41"/>
      <c r="C360" s="42"/>
      <c r="D360" s="43"/>
      <c r="E360" s="43"/>
      <c r="F360" s="43"/>
      <c r="G360" s="49"/>
      <c r="H360" s="52"/>
      <c r="I360" s="217">
        <f>IF(G360=Precios!$AW$4,Precios!$AX$4,IF(G360=Precios!$AW$5,Precios!$AX$5,IF(G360=Precios!$AW$6,Precios!$AX$6,IF(G360=Precios!$AW$7,Precios!$AX$7,IF(G360=Precios!$AW$8,Precios!$AX$8,IF(G360=Precios!$AW$9,Precios!$AX$9,IF(G360=Precios!$AW$10,Precios!$AX$10,IF(G360=Precios!$AW$11,Precios!$AX$11,IF(G360=Precios!$AW$12,Precios!$AX$12,IF(G360=Precios!$AW$154,Precios!$AX$154,IF(G360=Precios!$AW$14,Precios!$AX$14,IF(G360=Precios!$AW$15,Precios!$AX$15,IF(G360=Precios!$AW$16,Precios!$AX$16,IF(G360=Precios!$AW$17,Precios!$AX$17,IF(G360=Precios!$AW$18,Precios!$AX$18,0)))))))))))))))</f>
        <v>0</v>
      </c>
      <c r="J360" s="52"/>
      <c r="K360" s="218">
        <f>+IF(J360=1,I360,IF(J360=2,I360*(1-Precios!$BC$3),0))</f>
        <v>0</v>
      </c>
      <c r="L360" s="218">
        <f t="shared" ref="L360:L361" si="49">H360*K360</f>
        <v>0</v>
      </c>
      <c r="M360" s="50"/>
      <c r="N360" s="44"/>
      <c r="O360" s="44"/>
      <c r="P360" s="44"/>
      <c r="Q360" s="44"/>
      <c r="R360" s="44"/>
      <c r="S360" s="44"/>
      <c r="T360" s="44"/>
      <c r="U360" s="44"/>
      <c r="V360" s="93"/>
      <c r="W360" s="44"/>
      <c r="X360" s="44"/>
      <c r="Y360" s="44"/>
      <c r="Z360" s="39">
        <f>IF(G360=Precios!$AW$4,Precios!$AZ$4,IF(G360=Precios!$AW$5,Precios!$AZ$5,IF(G360=Precios!$AW$6,Precios!$AZ$6,IF(G360=Precios!$AW$7,Precios!$AZ$7,IF(G360=Precios!$AW$8,Precios!$AZ$8,IF(G360=Precios!$AW$9,Precios!$AZ$9,IF(G360=Precios!$AW$10,Precios!$AZ$10,IF(G360=Precios!$AW$11,Precios!$AZ$11,IF(G360=Precios!$AW$12,Precios!$AZ$12,IF(G360=Precios!$AW$154,Precios!$AZ$154,IF(G360=Precios!$AW$14,Precios!$AZ$14,IF(G360=Precios!$AW$15,Precios!$AZ$15,IF(G360=Precios!$AW$16,Precios!$AZ$16,IF(G360=Precios!$AW$17,Precios!$AZ$17,IF(G360=Precios!$AW$18,Precios!$AZ$18,0)))))))))))))))*H360</f>
        <v>0</v>
      </c>
      <c r="AA360" s="47"/>
      <c r="AB360" s="330"/>
    </row>
    <row r="361" spans="1:28" x14ac:dyDescent="0.25">
      <c r="A361" s="291"/>
      <c r="B361" s="41"/>
      <c r="C361" s="42"/>
      <c r="D361" s="43"/>
      <c r="E361" s="43"/>
      <c r="F361" s="43"/>
      <c r="G361" s="49"/>
      <c r="H361" s="52"/>
      <c r="I361" s="217">
        <f>IF(G361=Precios!$AW$4,Precios!$AX$4,IF(G361=Precios!$AW$5,Precios!$AX$5,IF(G361=Precios!$AW$6,Precios!$AX$6,IF(G361=Precios!$AW$7,Precios!$AX$7,IF(G361=Precios!$AW$8,Precios!$AX$8,IF(G361=Precios!$AW$9,Precios!$AX$9,IF(G361=Precios!$AW$10,Precios!$AX$10,IF(G361=Precios!$AW$11,Precios!$AX$11,IF(G361=Precios!$AW$12,Precios!$AX$12,IF(G361=Precios!$AW$154,Precios!$AX$154,IF(G361=Precios!$AW$14,Precios!$AX$14,IF(G361=Precios!$AW$15,Precios!$AX$15,IF(G361=Precios!$AW$16,Precios!$AX$16,IF(G361=Precios!$AW$17,Precios!$AX$17,IF(G361=Precios!$AW$18,Precios!$AX$18,0)))))))))))))))</f>
        <v>0</v>
      </c>
      <c r="J361" s="52"/>
      <c r="K361" s="218">
        <f>+IF(J361=1,I361,IF(J361=2,I361*(1-Precios!$BC$3),0))</f>
        <v>0</v>
      </c>
      <c r="L361" s="218">
        <f t="shared" si="49"/>
        <v>0</v>
      </c>
      <c r="M361" s="50"/>
      <c r="N361" s="44"/>
      <c r="O361" s="44"/>
      <c r="P361" s="44"/>
      <c r="Q361" s="44"/>
      <c r="R361" s="44"/>
      <c r="S361" s="44"/>
      <c r="T361" s="44"/>
      <c r="U361" s="44"/>
      <c r="V361" s="93"/>
      <c r="W361" s="44"/>
      <c r="X361" s="44"/>
      <c r="Y361" s="44"/>
      <c r="Z361" s="39">
        <f>IF(G361=Precios!$AW$4,Precios!$AZ$4,IF(G361=Precios!$AW$5,Precios!$AZ$5,IF(G361=Precios!$AW$6,Precios!$AZ$6,IF(G361=Precios!$AW$7,Precios!$AZ$7,IF(G361=Precios!$AW$8,Precios!$AZ$8,IF(G361=Precios!$AW$9,Precios!$AZ$9,IF(G361=Precios!$AW$10,Precios!$AZ$10,IF(G361=Precios!$AW$11,Precios!$AZ$11,IF(G361=Precios!$AW$12,Precios!$AZ$12,IF(G361=Precios!$AW$154,Precios!$AZ$154,IF(G361=Precios!$AW$14,Precios!$AZ$14,IF(G361=Precios!$AW$15,Precios!$AZ$15,IF(G361=Precios!$AW$16,Precios!$AZ$16,IF(G361=Precios!$AW$17,Precios!$AZ$17,IF(G361=Precios!$AW$18,Precios!$AZ$18,0)))))))))))))))*H361</f>
        <v>0</v>
      </c>
      <c r="AA361" s="47"/>
      <c r="AB361" s="330"/>
    </row>
    <row r="362" spans="1:28" x14ac:dyDescent="0.25">
      <c r="A362" s="291"/>
      <c r="B362" s="41"/>
      <c r="C362" s="42"/>
      <c r="D362" s="43"/>
      <c r="E362" s="43"/>
      <c r="F362" s="43"/>
      <c r="G362" s="49"/>
      <c r="H362" s="52"/>
      <c r="I362" s="217">
        <f>IF(G362=Precios!$AW$4,Precios!$AX$4,IF(G362=Precios!$AW$5,Precios!$AX$5,IF(G362=Precios!$AW$6,Precios!$AX$6,IF(G362=Precios!$AW$7,Precios!$AX$7,IF(G362=Precios!$AW$8,Precios!$AX$8,IF(G362=Precios!$AW$9,Precios!$AX$9,IF(G362=Precios!$AW$10,Precios!$AX$10,IF(G362=Precios!$AW$11,Precios!$AX$11,IF(G362=Precios!$AW$12,Precios!$AX$12,IF(G362=Precios!$AW$154,Precios!$AX$154,IF(G362=Precios!$AW$14,Precios!$AX$14,IF(G362=Precios!$AW$15,Precios!$AX$15,IF(G362=Precios!$AW$16,Precios!$AX$16,IF(G362=Precios!$AW$17,Precios!$AX$17,IF(G362=Precios!$AW$18,Precios!$AX$18,0)))))))))))))))</f>
        <v>0</v>
      </c>
      <c r="J362" s="52"/>
      <c r="K362" s="218">
        <f>+IF(J362=1,I362,IF(J362=2,I362*(1-Precios!$BC$3),0))</f>
        <v>0</v>
      </c>
      <c r="L362" s="218">
        <f t="shared" si="41"/>
        <v>0</v>
      </c>
      <c r="M362" s="50"/>
      <c r="N362" s="44"/>
      <c r="O362" s="44"/>
      <c r="P362" s="44"/>
      <c r="Q362" s="44"/>
      <c r="R362" s="44"/>
      <c r="S362" s="44"/>
      <c r="T362" s="44"/>
      <c r="U362" s="44"/>
      <c r="V362" s="93"/>
      <c r="W362" s="44"/>
      <c r="X362" s="44"/>
      <c r="Y362" s="44"/>
      <c r="Z362" s="39">
        <f>IF(G362=Precios!$AW$4,Precios!$AZ$4,IF(G362=Precios!$AW$5,Precios!$AZ$5,IF(G362=Precios!$AW$6,Precios!$AZ$6,IF(G362=Precios!$AW$7,Precios!$AZ$7,IF(G362=Precios!$AW$8,Precios!$AZ$8,IF(G362=Precios!$AW$9,Precios!$AZ$9,IF(G362=Precios!$AW$10,Precios!$AZ$10,IF(G362=Precios!$AW$11,Precios!$AZ$11,IF(G362=Precios!$AW$12,Precios!$AZ$12,IF(G362=Precios!$AW$154,Precios!$AZ$154,IF(G362=Precios!$AW$14,Precios!$AZ$14,IF(G362=Precios!$AW$15,Precios!$AZ$15,IF(G362=Precios!$AW$16,Precios!$AZ$16,IF(G362=Precios!$AW$17,Precios!$AZ$17,IF(G362=Precios!$AW$18,Precios!$AZ$18,0)))))))))))))))*H362</f>
        <v>0</v>
      </c>
      <c r="AA362" s="47"/>
      <c r="AB362" s="330"/>
    </row>
    <row r="363" spans="1:28" ht="15.75" thickBot="1" x14ac:dyDescent="0.3">
      <c r="A363" s="293"/>
      <c r="B363" s="294"/>
      <c r="C363" s="304"/>
      <c r="D363" s="296"/>
      <c r="E363" s="296"/>
      <c r="F363" s="296"/>
      <c r="G363" s="297"/>
      <c r="H363" s="298"/>
      <c r="I363" s="217">
        <f>IF(G363=Precios!$AW$4,Precios!$AX$4,IF(G363=Precios!$AW$5,Precios!$AX$5,IF(G363=Precios!$AW$6,Precios!$AX$6,IF(G363=Precios!$AW$7,Precios!$AX$7,IF(G363=Precios!$AW$8,Precios!$AX$8,IF(G363=Precios!$AW$9,Precios!$AX$9,IF(G363=Precios!$AW$10,Precios!$AX$10,IF(G363=Precios!$AW$11,Precios!$AX$11,IF(G363=Precios!$AW$12,Precios!$AX$12,IF(G363=Precios!$AW$154,Precios!$AX$154,IF(G363=Precios!$AW$14,Precios!$AX$14,IF(G363=Precios!$AW$15,Precios!$AX$15,IF(G363=Precios!$AW$16,Precios!$AX$16,IF(G363=Precios!$AW$17,Precios!$AX$17,IF(G363=Precios!$AW$18,Precios!$AX$18,0)))))))))))))))</f>
        <v>0</v>
      </c>
      <c r="J363" s="298"/>
      <c r="K363" s="300">
        <f>+IF(J363=1,I363,IF(J363=2,I363*(1-Precios!$BC$3),0))</f>
        <v>0</v>
      </c>
      <c r="L363" s="300">
        <f t="shared" si="41"/>
        <v>0</v>
      </c>
      <c r="M363" s="331"/>
      <c r="N363" s="332"/>
      <c r="O363" s="332"/>
      <c r="P363" s="332"/>
      <c r="Q363" s="332"/>
      <c r="R363" s="332"/>
      <c r="S363" s="332"/>
      <c r="T363" s="332"/>
      <c r="U363" s="332"/>
      <c r="V363" s="333"/>
      <c r="W363" s="332"/>
      <c r="X363" s="332"/>
      <c r="Y363" s="332"/>
      <c r="Z363" s="340">
        <f>IF(G363=Precios!$AW$4,Precios!$AZ$4,IF(G363=Precios!$AW$5,Precios!$AZ$5,IF(G363=Precios!$AW$6,Precios!$AZ$6,IF(G363=Precios!$AW$7,Precios!$AZ$7,IF(G363=Precios!$AW$8,Precios!$AZ$8,IF(G363=Precios!$AW$9,Precios!$AZ$9,IF(G363=Precios!$AW$10,Precios!$AZ$10,IF(G363=Precios!$AW$11,Precios!$AZ$11,IF(G363=Precios!$AW$12,Precios!$AZ$12,IF(G363=Precios!$AW$154,Precios!$AZ$154,IF(G363=Precios!$AW$14,Precios!$AZ$14,IF(G363=Precios!$AW$15,Precios!$AZ$15,IF(G363=Precios!$AW$16,Precios!$AZ$16,IF(G363=Precios!$AW$17,Precios!$AZ$17,IF(G363=Precios!$AW$18,Precios!$AZ$18,0)))))))))))))))*H363</f>
        <v>0</v>
      </c>
      <c r="AA363" s="334"/>
      <c r="AB363" s="335"/>
    </row>
    <row r="364" spans="1:28" s="21" customFormat="1" x14ac:dyDescent="0.25">
      <c r="A364" s="305" t="s">
        <v>152</v>
      </c>
      <c r="B364" s="306">
        <f>COUNT(A274:A363)</f>
        <v>0</v>
      </c>
      <c r="C364" s="91"/>
      <c r="D364" s="91"/>
      <c r="E364" s="91"/>
      <c r="F364" s="91"/>
      <c r="G364" s="92"/>
      <c r="H364" s="92">
        <f>SUM(H274:H363)</f>
        <v>0</v>
      </c>
      <c r="I364" s="91"/>
      <c r="J364" s="92"/>
      <c r="K364" s="91"/>
      <c r="L364" s="91"/>
      <c r="M364" s="91">
        <f t="shared" ref="M364:U364" si="50">SUM(M274:M363)</f>
        <v>0</v>
      </c>
      <c r="N364" s="91">
        <f t="shared" si="50"/>
        <v>0</v>
      </c>
      <c r="O364" s="91">
        <f t="shared" si="50"/>
        <v>0</v>
      </c>
      <c r="P364" s="91">
        <f t="shared" si="50"/>
        <v>0</v>
      </c>
      <c r="Q364" s="91">
        <f t="shared" si="50"/>
        <v>0</v>
      </c>
      <c r="R364" s="91">
        <f t="shared" si="50"/>
        <v>0</v>
      </c>
      <c r="S364" s="91">
        <f t="shared" si="50"/>
        <v>0</v>
      </c>
      <c r="T364" s="91">
        <f t="shared" si="50"/>
        <v>0</v>
      </c>
      <c r="U364" s="91">
        <f t="shared" si="50"/>
        <v>0</v>
      </c>
      <c r="V364" s="336" t="e">
        <f>AVERAGE(V274:V363)</f>
        <v>#DIV/0!</v>
      </c>
      <c r="W364" s="91">
        <f>SUM(W274:W363)</f>
        <v>0</v>
      </c>
      <c r="X364" s="91">
        <f>SUM(X274:X363)</f>
        <v>0</v>
      </c>
      <c r="Y364" s="91">
        <f>SUM(Y274:Y363)</f>
        <v>0</v>
      </c>
      <c r="Z364" s="91">
        <f>SUM(Z274:Z363)</f>
        <v>0</v>
      </c>
      <c r="AA364" s="91">
        <f>SUM(AA274:AA363)</f>
        <v>0</v>
      </c>
      <c r="AB364" s="336" t="e">
        <f>AVERAGE(AB274:AB363)</f>
        <v>#DIV/0!</v>
      </c>
    </row>
    <row r="365" spans="1:28" s="55" customFormat="1" ht="15.75" thickBot="1" x14ac:dyDescent="0.3">
      <c r="A365" s="100" t="s">
        <v>153</v>
      </c>
      <c r="B365" s="70">
        <f>+B273+B364</f>
        <v>0</v>
      </c>
      <c r="C365" s="72"/>
      <c r="D365" s="71"/>
      <c r="E365" s="71"/>
      <c r="F365" s="190"/>
      <c r="G365" s="339"/>
      <c r="H365" s="70">
        <f>+H273+H364</f>
        <v>0</v>
      </c>
      <c r="I365" s="53"/>
      <c r="J365" s="213"/>
      <c r="K365" s="214"/>
      <c r="L365" s="214"/>
      <c r="M365" s="53">
        <f>+M273+M364</f>
        <v>0</v>
      </c>
      <c r="N365" s="53">
        <f>+N273+N364</f>
        <v>0</v>
      </c>
      <c r="O365" s="265">
        <v>2.41E-2</v>
      </c>
      <c r="P365" s="265">
        <v>0.02</v>
      </c>
      <c r="Q365" s="53">
        <f>+Q273+Q364</f>
        <v>0</v>
      </c>
      <c r="R365" s="53">
        <f t="shared" ref="R365" si="51">+R273+R364</f>
        <v>0</v>
      </c>
      <c r="S365" s="53">
        <f t="shared" ref="S365" si="52">+S273+S364</f>
        <v>0</v>
      </c>
      <c r="T365" s="53">
        <f t="shared" ref="T365" si="53">+T273+T364</f>
        <v>0</v>
      </c>
      <c r="U365" s="53">
        <f t="shared" ref="U365" si="54">+U273+U364</f>
        <v>0</v>
      </c>
      <c r="V365" s="233" t="e">
        <f>AVERAGE(V273,V364)</f>
        <v>#DIV/0!</v>
      </c>
      <c r="W365" s="53">
        <f t="shared" ref="W365" si="55">+W273+W364</f>
        <v>0</v>
      </c>
      <c r="X365" s="53">
        <f t="shared" ref="X365" si="56">+X273+X364</f>
        <v>0</v>
      </c>
      <c r="Y365" s="53">
        <f t="shared" ref="Y365" si="57">+Y273+Y364</f>
        <v>0</v>
      </c>
      <c r="Z365" s="53">
        <f t="shared" ref="Z365" si="58">+Z273+Z364</f>
        <v>0</v>
      </c>
      <c r="AA365" s="53">
        <f t="shared" ref="AA365" si="59">+AA273+AA364</f>
        <v>0</v>
      </c>
      <c r="AB365" s="233" t="e">
        <f>AVERAGE(AB273,AB364)</f>
        <v>#DIV/0!</v>
      </c>
    </row>
    <row r="366" spans="1:28" x14ac:dyDescent="0.25">
      <c r="A366" s="282"/>
      <c r="B366" s="283"/>
      <c r="C366" s="284"/>
      <c r="D366" s="285"/>
      <c r="E366" s="285"/>
      <c r="F366" s="286"/>
      <c r="G366" s="287"/>
      <c r="H366" s="288"/>
      <c r="I366" s="289">
        <f>IF(G366=Precios!$BL$4,Precios!$BM$4,IF(G366=Precios!$BL$5,Precios!$BM$5,IF(G366=Precios!$BL$6,Precios!$BM$6,IF(G366=Precios!$BL$7,Precios!$BM$7,IF(G366=Precios!$BL$8,Precios!$BM$8,IF(G366=Precios!$BL$9,Precios!$BM$9,IF(G366=Precios!$BL$10,Precios!$BM$10,IF(G366=Precios!$BL$11,Precios!$BM$11,IF(G366=Precios!$BL$12,Precios!$BM$12,IF(G366=Precios!$BL$171,Precios!$BM$171,IF(G366=Precios!$BL$14,Precios!$BM$14,IF(G366=Precios!$BL$15,Precios!$BM$15,IF(G366=Precios!$BL$16,Precios!$BM$16,IF(G366=Precios!$BL$17,Precios!$BM$17,IF(G366=Precios!$BL$18,Precios!$BM$18,0)))))))))))))))</f>
        <v>0</v>
      </c>
      <c r="J366" s="287"/>
      <c r="K366" s="290">
        <f>+IF(J366=1,I366,IF(J366=2,I366*(1-Precios!$BR$3),0))</f>
        <v>0</v>
      </c>
      <c r="L366" s="290">
        <f>H366*K366</f>
        <v>0</v>
      </c>
      <c r="M366" s="317">
        <f>+SUM(L366:L370)</f>
        <v>0</v>
      </c>
      <c r="N366" s="318">
        <f>+M366+Q366+S366+T366</f>
        <v>0</v>
      </c>
      <c r="O366" s="319">
        <f>+IF(J366=1,N366*$O$365,0)</f>
        <v>0</v>
      </c>
      <c r="P366" s="320">
        <f>+N366*$P$365</f>
        <v>0</v>
      </c>
      <c r="Q366" s="321"/>
      <c r="R366" s="322">
        <f>+N366-SUM(O366:Q366)</f>
        <v>0</v>
      </c>
      <c r="S366" s="321"/>
      <c r="T366" s="321"/>
      <c r="U366" s="321"/>
      <c r="V366" s="323" t="e">
        <f>+(+O366+P366)/M366</f>
        <v>#DIV/0!</v>
      </c>
      <c r="W366" s="324">
        <f>+R366-SUM(S366:U366)</f>
        <v>0</v>
      </c>
      <c r="X366" s="325">
        <f>IF(J366=2,W366,0)</f>
        <v>0</v>
      </c>
      <c r="Y366" s="326">
        <f>IF(J366=1,W366,0)</f>
        <v>0</v>
      </c>
      <c r="Z366" s="327">
        <f>IF(G366=Precios!$BL$4,Precios!$BO$4,IF(G366=Precios!$BL$5,Precios!$BO$5,IF(G366=Precios!$BL$6,Precios!$BO$6,IF(G366=Precios!$BL$7,Precios!$BO$7,IF(G366=Precios!$BL$8,Precios!$BO$8,IF(G366=Precios!$BL$9,Precios!$BO$9,IF(G366=Precios!$BL$10,Precios!$BO$10,IF(G366=Precios!$BL$11,Precios!$BO$11,IF(G366=Precios!$BL$12,Precios!$BO$12,IF(G366=Precios!$BL$171,Precios!$BO$171,IF(G366=Precios!$BL$14,Precios!$BO$14,IF(G366=Precios!$BL$15,Precios!$BO$15,IF(G366=Precios!$BL$16,Precios!$BO$16,IF(G366=Precios!$BL$17,Precios!$BO$17,IF(G366=Precios!$BL$18,Precios!$BO$18,0)))))))))))))))*H366</f>
        <v>0</v>
      </c>
      <c r="AA366" s="328">
        <f>+W366-SUM(Z366:Z370)</f>
        <v>0</v>
      </c>
      <c r="AB366" s="329" t="e">
        <f>+AA366/M366</f>
        <v>#DIV/0!</v>
      </c>
    </row>
    <row r="367" spans="1:28" x14ac:dyDescent="0.25">
      <c r="A367" s="291"/>
      <c r="B367" s="41"/>
      <c r="C367" s="292"/>
      <c r="D367" s="43"/>
      <c r="E367" s="43"/>
      <c r="F367" s="43"/>
      <c r="G367" s="49"/>
      <c r="H367" s="52"/>
      <c r="I367" s="217">
        <f>IF(G367=Precios!$BL$4,Precios!$BM$4,IF(G367=Precios!$BL$5,Precios!$BM$5,IF(G367=Precios!$BL$6,Precios!$BM$6,IF(G367=Precios!$BL$7,Precios!$BM$7,IF(G367=Precios!$BL$8,Precios!$BM$8,IF(G367=Precios!$BL$9,Precios!$BM$9,IF(G367=Precios!$BL$10,Precios!$BM$10,IF(G367=Precios!$BL$11,Precios!$BM$11,IF(G367=Precios!$BL$12,Precios!$BM$12,IF(G367=Precios!$BL$171,Precios!$BM$171,IF(G367=Precios!$BL$14,Precios!$BM$14,IF(G367=Precios!$BL$15,Precios!$BM$15,IF(G367=Precios!$BL$16,Precios!$BM$16,IF(G367=Precios!$BL$17,Precios!$BM$17,IF(G367=Precios!$BL$18,Precios!$BM$18,0)))))))))))))))</f>
        <v>0</v>
      </c>
      <c r="J367" s="52"/>
      <c r="K367" s="218">
        <f>+IF(J367=1,I367,IF(J367=2,I367*(1-Precios!$BR$3),0))</f>
        <v>0</v>
      </c>
      <c r="L367" s="218">
        <f t="shared" ref="L367:L368" si="60">H367*K367</f>
        <v>0</v>
      </c>
      <c r="M367" s="50"/>
      <c r="N367" s="44"/>
      <c r="O367" s="44"/>
      <c r="P367" s="44"/>
      <c r="Q367" s="44"/>
      <c r="R367" s="44"/>
      <c r="S367" s="44"/>
      <c r="T367" s="44"/>
      <c r="U367" s="44"/>
      <c r="V367" s="93"/>
      <c r="W367" s="44"/>
      <c r="X367" s="44"/>
      <c r="Y367" s="44"/>
      <c r="Z367" s="39">
        <f>IF(G367=Precios!$BL$4,Precios!$BO$4,IF(G367=Precios!$BL$5,Precios!$BO$5,IF(G367=Precios!$BL$6,Precios!$BO$6,IF(G367=Precios!$BL$7,Precios!$BO$7,IF(G367=Precios!$BL$8,Precios!$BO$8,IF(G367=Precios!$BL$9,Precios!$BO$9,IF(G367=Precios!$BL$10,Precios!$BO$10,IF(G367=Precios!$BL$11,Precios!$BO$11,IF(G367=Precios!$BL$12,Precios!$BO$12,IF(G367=Precios!$BL$171,Precios!$BO$171,IF(G367=Precios!$BL$14,Precios!$BO$14,IF(G367=Precios!$BL$15,Precios!$BO$15,IF(G367=Precios!$BL$16,Precios!$BO$16,IF(G367=Precios!$BL$17,Precios!$BO$17,IF(G367=Precios!$BL$18,Precios!$BO$18,0)))))))))))))))*H367</f>
        <v>0</v>
      </c>
      <c r="AA367" s="47"/>
      <c r="AB367" s="330"/>
    </row>
    <row r="368" spans="1:28" x14ac:dyDescent="0.25">
      <c r="A368" s="291"/>
      <c r="B368" s="41"/>
      <c r="C368" s="292"/>
      <c r="D368" s="43"/>
      <c r="E368" s="43"/>
      <c r="F368" s="43"/>
      <c r="G368" s="49"/>
      <c r="H368" s="52"/>
      <c r="I368" s="217">
        <f>IF(G368=Precios!$BL$4,Precios!$BM$4,IF(G368=Precios!$BL$5,Precios!$BM$5,IF(G368=Precios!$BL$6,Precios!$BM$6,IF(G368=Precios!$BL$7,Precios!$BM$7,IF(G368=Precios!$BL$8,Precios!$BM$8,IF(G368=Precios!$BL$9,Precios!$BM$9,IF(G368=Precios!$BL$10,Precios!$BM$10,IF(G368=Precios!$BL$11,Precios!$BM$11,IF(G368=Precios!$BL$12,Precios!$BM$12,IF(G368=Precios!$BL$171,Precios!$BM$171,IF(G368=Precios!$BL$14,Precios!$BM$14,IF(G368=Precios!$BL$15,Precios!$BM$15,IF(G368=Precios!$BL$16,Precios!$BM$16,IF(G368=Precios!$BL$17,Precios!$BM$17,IF(G368=Precios!$BL$18,Precios!$BM$18,0)))))))))))))))</f>
        <v>0</v>
      </c>
      <c r="J368" s="52"/>
      <c r="K368" s="218">
        <f>+IF(J368=1,I368,IF(J368=2,I368*(1-Precios!$BR$3),0))</f>
        <v>0</v>
      </c>
      <c r="L368" s="218">
        <f t="shared" si="60"/>
        <v>0</v>
      </c>
      <c r="M368" s="50"/>
      <c r="N368" s="44"/>
      <c r="O368" s="44"/>
      <c r="P368" s="44"/>
      <c r="Q368" s="44"/>
      <c r="R368" s="44"/>
      <c r="S368" s="44"/>
      <c r="T368" s="44"/>
      <c r="U368" s="44"/>
      <c r="V368" s="93"/>
      <c r="W368" s="44"/>
      <c r="X368" s="44"/>
      <c r="Y368" s="44"/>
      <c r="Z368" s="39">
        <f>IF(G368=Precios!$BL$4,Precios!$BO$4,IF(G368=Precios!$BL$5,Precios!$BO$5,IF(G368=Precios!$BL$6,Precios!$BO$6,IF(G368=Precios!$BL$7,Precios!$BO$7,IF(G368=Precios!$BL$8,Precios!$BO$8,IF(G368=Precios!$BL$9,Precios!$BO$9,IF(G368=Precios!$BL$10,Precios!$BO$10,IF(G368=Precios!$BL$11,Precios!$BO$11,IF(G368=Precios!$BL$12,Precios!$BO$12,IF(G368=Precios!$BL$171,Precios!$BO$171,IF(G368=Precios!$BL$14,Precios!$BO$14,IF(G368=Precios!$BL$15,Precios!$BO$15,IF(G368=Precios!$BL$16,Precios!$BO$16,IF(G368=Precios!$BL$17,Precios!$BO$17,IF(G368=Precios!$BL$18,Precios!$BO$18,0)))))))))))))))*H368</f>
        <v>0</v>
      </c>
      <c r="AA368" s="47"/>
      <c r="AB368" s="330"/>
    </row>
    <row r="369" spans="1:28" x14ac:dyDescent="0.25">
      <c r="A369" s="291"/>
      <c r="B369" s="41"/>
      <c r="C369" s="292"/>
      <c r="D369" s="43"/>
      <c r="E369" s="43"/>
      <c r="F369" s="43"/>
      <c r="G369" s="49"/>
      <c r="H369" s="52"/>
      <c r="I369" s="217">
        <f>IF(G369=Precios!$BL$4,Precios!$BM$4,IF(G369=Precios!$BL$5,Precios!$BM$5,IF(G369=Precios!$BL$6,Precios!$BM$6,IF(G369=Precios!$BL$7,Precios!$BM$7,IF(G369=Precios!$BL$8,Precios!$BM$8,IF(G369=Precios!$BL$9,Precios!$BM$9,IF(G369=Precios!$BL$10,Precios!$BM$10,IF(G369=Precios!$BL$11,Precios!$BM$11,IF(G369=Precios!$BL$12,Precios!$BM$12,IF(G369=Precios!$BL$171,Precios!$BM$171,IF(G369=Precios!$BL$14,Precios!$BM$14,IF(G369=Precios!$BL$15,Precios!$BM$15,IF(G369=Precios!$BL$16,Precios!$BM$16,IF(G369=Precios!$BL$17,Precios!$BM$17,IF(G369=Precios!$BL$18,Precios!$BM$18,0)))))))))))))))</f>
        <v>0</v>
      </c>
      <c r="J369" s="52"/>
      <c r="K369" s="218">
        <f>+IF(J369=1,I369,IF(J369=2,I369*(1-Precios!$BR$3),0))</f>
        <v>0</v>
      </c>
      <c r="L369" s="218">
        <f t="shared" ref="L369:L455" si="61">H369*K369</f>
        <v>0</v>
      </c>
      <c r="M369" s="50"/>
      <c r="N369" s="44"/>
      <c r="O369" s="44"/>
      <c r="P369" s="44"/>
      <c r="Q369" s="44"/>
      <c r="R369" s="44"/>
      <c r="S369" s="44"/>
      <c r="T369" s="44"/>
      <c r="U369" s="44"/>
      <c r="V369" s="93"/>
      <c r="W369" s="44"/>
      <c r="X369" s="44"/>
      <c r="Y369" s="44"/>
      <c r="Z369" s="39">
        <f>IF(G369=Precios!$BL$4,Precios!$BO$4,IF(G369=Precios!$BL$5,Precios!$BO$5,IF(G369=Precios!$BL$6,Precios!$BO$6,IF(G369=Precios!$BL$7,Precios!$BO$7,IF(G369=Precios!$BL$8,Precios!$BO$8,IF(G369=Precios!$BL$9,Precios!$BO$9,IF(G369=Precios!$BL$10,Precios!$BO$10,IF(G369=Precios!$BL$11,Precios!$BO$11,IF(G369=Precios!$BL$12,Precios!$BO$12,IF(G369=Precios!$BL$171,Precios!$BO$171,IF(G369=Precios!$BL$14,Precios!$BO$14,IF(G369=Precios!$BL$15,Precios!$BO$15,IF(G369=Precios!$BL$16,Precios!$BO$16,IF(G369=Precios!$BL$17,Precios!$BO$17,IF(G369=Precios!$BL$18,Precios!$BO$18,0)))))))))))))))*H369</f>
        <v>0</v>
      </c>
      <c r="AA369" s="47"/>
      <c r="AB369" s="330"/>
    </row>
    <row r="370" spans="1:28" ht="15.75" thickBot="1" x14ac:dyDescent="0.3">
      <c r="A370" s="293"/>
      <c r="B370" s="294"/>
      <c r="C370" s="295"/>
      <c r="D370" s="296"/>
      <c r="E370" s="296"/>
      <c r="F370" s="296"/>
      <c r="G370" s="297"/>
      <c r="H370" s="298"/>
      <c r="I370" s="217">
        <f>IF(G370=Precios!$BL$4,Precios!$BM$4,IF(G370=Precios!$BL$5,Precios!$BM$5,IF(G370=Precios!$BL$6,Precios!$BM$6,IF(G370=Precios!$BL$7,Precios!$BM$7,IF(G370=Precios!$BL$8,Precios!$BM$8,IF(G370=Precios!$BL$9,Precios!$BM$9,IF(G370=Precios!$BL$10,Precios!$BM$10,IF(G370=Precios!$BL$11,Precios!$BM$11,IF(G370=Precios!$BL$12,Precios!$BM$12,IF(G370=Precios!$BL$171,Precios!$BM$171,IF(G370=Precios!$BL$14,Precios!$BM$14,IF(G370=Precios!$BL$15,Precios!$BM$15,IF(G370=Precios!$BL$16,Precios!$BM$16,IF(G370=Precios!$BL$17,Precios!$BM$17,IF(G370=Precios!$BL$18,Precios!$BM$18,0)))))))))))))))</f>
        <v>0</v>
      </c>
      <c r="J370" s="298"/>
      <c r="K370" s="300">
        <f>+IF(J370=1,I370,IF(J370=2,I370*(1-Precios!$BR$3),0))</f>
        <v>0</v>
      </c>
      <c r="L370" s="300">
        <f t="shared" si="61"/>
        <v>0</v>
      </c>
      <c r="M370" s="331"/>
      <c r="N370" s="332"/>
      <c r="O370" s="332"/>
      <c r="P370" s="332"/>
      <c r="Q370" s="332"/>
      <c r="R370" s="332"/>
      <c r="S370" s="332"/>
      <c r="T370" s="332"/>
      <c r="U370" s="332"/>
      <c r="V370" s="333"/>
      <c r="W370" s="332"/>
      <c r="X370" s="332"/>
      <c r="Y370" s="332"/>
      <c r="Z370" s="340">
        <f>IF(G370=Precios!$BL$4,Precios!$BO$4,IF(G370=Precios!$BL$5,Precios!$BO$5,IF(G370=Precios!$BL$6,Precios!$BO$6,IF(G370=Precios!$BL$7,Precios!$BO$7,IF(G370=Precios!$BL$8,Precios!$BO$8,IF(G370=Precios!$BL$9,Precios!$BO$9,IF(G370=Precios!$BL$10,Precios!$BO$10,IF(G370=Precios!$BL$11,Precios!$BO$11,IF(G370=Precios!$BL$12,Precios!$BO$12,IF(G370=Precios!$BL$171,Precios!$BO$171,IF(G370=Precios!$BL$14,Precios!$BO$14,IF(G370=Precios!$BL$15,Precios!$BO$15,IF(G370=Precios!$BL$16,Precios!$BO$16,IF(G370=Precios!$BL$17,Precios!$BO$17,IF(G370=Precios!$BL$18,Precios!$BO$18,0)))))))))))))))*H370</f>
        <v>0</v>
      </c>
      <c r="AA370" s="334"/>
      <c r="AB370" s="335"/>
    </row>
    <row r="371" spans="1:28" x14ac:dyDescent="0.25">
      <c r="A371" s="337"/>
      <c r="B371" s="257"/>
      <c r="C371" s="276"/>
      <c r="D371" s="277"/>
      <c r="E371" s="277"/>
      <c r="F371" s="278"/>
      <c r="G371" s="279"/>
      <c r="H371" s="280"/>
      <c r="I371" s="289">
        <f>IF(G371=Precios!$BL$4,Precios!$BM$4,IF(G371=Precios!$BL$5,Precios!$BM$5,IF(G371=Precios!$BL$6,Precios!$BM$6,IF(G371=Precios!$BL$7,Precios!$BM$7,IF(G371=Precios!$BL$8,Precios!$BM$8,IF(G371=Precios!$BL$9,Precios!$BM$9,IF(G371=Precios!$BL$10,Precios!$BM$10,IF(G371=Precios!$BL$11,Precios!$BM$11,IF(G371=Precios!$BL$12,Precios!$BM$12,IF(G371=Precios!$BL$171,Precios!$BM$171,IF(G371=Precios!$BL$14,Precios!$BM$14,IF(G371=Precios!$BL$15,Precios!$BM$15,IF(G371=Precios!$BL$16,Precios!$BM$16,IF(G371=Precios!$BL$17,Precios!$BM$17,IF(G371=Precios!$BL$18,Precios!$BM$18,0)))))))))))))))</f>
        <v>0</v>
      </c>
      <c r="J371" s="279"/>
      <c r="K371" s="281">
        <f>+IF(J371=1,I371,IF(J371=2,I371*(1-Precios!$BR$3),0))</f>
        <v>0</v>
      </c>
      <c r="L371" s="281">
        <f t="shared" si="61"/>
        <v>0</v>
      </c>
      <c r="M371" s="308">
        <f>+SUM(L371:L375)</f>
        <v>0</v>
      </c>
      <c r="N371" s="309">
        <f>+M371+Q371+S371+T371</f>
        <v>0</v>
      </c>
      <c r="O371" s="310">
        <f>+IF(J371=1,N371*$O$365,0)</f>
        <v>0</v>
      </c>
      <c r="P371" s="311">
        <f>+N371*$P$365</f>
        <v>0</v>
      </c>
      <c r="Q371" s="40"/>
      <c r="R371" s="29">
        <f>+N371-SUM(O371:Q371)</f>
        <v>0</v>
      </c>
      <c r="S371" s="40"/>
      <c r="T371" s="40"/>
      <c r="U371" s="40"/>
      <c r="V371" s="312" t="e">
        <f>+(+O371+P371)/M371</f>
        <v>#DIV/0!</v>
      </c>
      <c r="W371" s="313">
        <f>+R371-SUM(S371:U371)</f>
        <v>0</v>
      </c>
      <c r="X371" s="314">
        <f>IF(J371=2,W371,0)</f>
        <v>0</v>
      </c>
      <c r="Y371" s="315">
        <f>IF(J371=1,W371,0)</f>
        <v>0</v>
      </c>
      <c r="Z371" s="327">
        <f>IF(G371=Precios!$BL$4,Precios!$BO$4,IF(G371=Precios!$BL$5,Precios!$BO$5,IF(G371=Precios!$BL$6,Precios!$BO$6,IF(G371=Precios!$BL$7,Precios!$BO$7,IF(G371=Precios!$BL$8,Precios!$BO$8,IF(G371=Precios!$BL$9,Precios!$BO$9,IF(G371=Precios!$BL$10,Precios!$BO$10,IF(G371=Precios!$BL$11,Precios!$BO$11,IF(G371=Precios!$BL$12,Precios!$BO$12,IF(G371=Precios!$BL$171,Precios!$BO$171,IF(G371=Precios!$BL$14,Precios!$BO$14,IF(G371=Precios!$BL$15,Precios!$BO$15,IF(G371=Precios!$BL$16,Precios!$BO$16,IF(G371=Precios!$BL$17,Precios!$BO$17,IF(G371=Precios!$BL$18,Precios!$BO$18,0)))))))))))))))*H371</f>
        <v>0</v>
      </c>
      <c r="AA371" s="316">
        <f>+W371-SUM(Z371:Z375)</f>
        <v>0</v>
      </c>
      <c r="AB371" s="338" t="e">
        <f>+AA371/M371</f>
        <v>#DIV/0!</v>
      </c>
    </row>
    <row r="372" spans="1:28" x14ac:dyDescent="0.25">
      <c r="A372" s="291"/>
      <c r="B372" s="41"/>
      <c r="C372" s="42"/>
      <c r="D372" s="43"/>
      <c r="E372" s="43"/>
      <c r="F372" s="43"/>
      <c r="G372" s="49"/>
      <c r="H372" s="52"/>
      <c r="I372" s="217">
        <f>IF(G372=Precios!$BL$4,Precios!$BM$4,IF(G372=Precios!$BL$5,Precios!$BM$5,IF(G372=Precios!$BL$6,Precios!$BM$6,IF(G372=Precios!$BL$7,Precios!$BM$7,IF(G372=Precios!$BL$8,Precios!$BM$8,IF(G372=Precios!$BL$9,Precios!$BM$9,IF(G372=Precios!$BL$10,Precios!$BM$10,IF(G372=Precios!$BL$11,Precios!$BM$11,IF(G372=Precios!$BL$12,Precios!$BM$12,IF(G372=Precios!$BL$171,Precios!$BM$171,IF(G372=Precios!$BL$14,Precios!$BM$14,IF(G372=Precios!$BL$15,Precios!$BM$15,IF(G372=Precios!$BL$16,Precios!$BM$16,IF(G372=Precios!$BL$17,Precios!$BM$17,IF(G372=Precios!$BL$18,Precios!$BM$18,0)))))))))))))))</f>
        <v>0</v>
      </c>
      <c r="J372" s="52"/>
      <c r="K372" s="218">
        <f>+IF(J372=1,I372,IF(J372=2,I372*(1-Precios!$BR$3),0))</f>
        <v>0</v>
      </c>
      <c r="L372" s="218">
        <f t="shared" ref="L372:L373" si="62">H372*K372</f>
        <v>0</v>
      </c>
      <c r="M372" s="50"/>
      <c r="N372" s="44"/>
      <c r="O372" s="44"/>
      <c r="P372" s="44"/>
      <c r="Q372" s="44"/>
      <c r="R372" s="44"/>
      <c r="S372" s="44"/>
      <c r="T372" s="44"/>
      <c r="U372" s="44"/>
      <c r="V372" s="93"/>
      <c r="W372" s="44"/>
      <c r="X372" s="44"/>
      <c r="Y372" s="44"/>
      <c r="Z372" s="39">
        <f>IF(G372=Precios!$BL$4,Precios!$BO$4,IF(G372=Precios!$BL$5,Precios!$BO$5,IF(G372=Precios!$BL$6,Precios!$BO$6,IF(G372=Precios!$BL$7,Precios!$BO$7,IF(G372=Precios!$BL$8,Precios!$BO$8,IF(G372=Precios!$BL$9,Precios!$BO$9,IF(G372=Precios!$BL$10,Precios!$BO$10,IF(G372=Precios!$BL$11,Precios!$BO$11,IF(G372=Precios!$BL$12,Precios!$BO$12,IF(G372=Precios!$BL$171,Precios!$BO$171,IF(G372=Precios!$BL$14,Precios!$BO$14,IF(G372=Precios!$BL$15,Precios!$BO$15,IF(G372=Precios!$BL$16,Precios!$BO$16,IF(G372=Precios!$BL$17,Precios!$BO$17,IF(G372=Precios!$BL$18,Precios!$BO$18,0)))))))))))))))*H372</f>
        <v>0</v>
      </c>
      <c r="AA372" s="47"/>
      <c r="AB372" s="330"/>
    </row>
    <row r="373" spans="1:28" x14ac:dyDescent="0.25">
      <c r="A373" s="291"/>
      <c r="B373" s="41"/>
      <c r="C373" s="42"/>
      <c r="D373" s="43"/>
      <c r="E373" s="43"/>
      <c r="F373" s="43"/>
      <c r="G373" s="49"/>
      <c r="H373" s="52"/>
      <c r="I373" s="217">
        <f>IF(G373=Precios!$BL$4,Precios!$BM$4,IF(G373=Precios!$BL$5,Precios!$BM$5,IF(G373=Precios!$BL$6,Precios!$BM$6,IF(G373=Precios!$BL$7,Precios!$BM$7,IF(G373=Precios!$BL$8,Precios!$BM$8,IF(G373=Precios!$BL$9,Precios!$BM$9,IF(G373=Precios!$BL$10,Precios!$BM$10,IF(G373=Precios!$BL$11,Precios!$BM$11,IF(G373=Precios!$BL$12,Precios!$BM$12,IF(G373=Precios!$BL$171,Precios!$BM$171,IF(G373=Precios!$BL$14,Precios!$BM$14,IF(G373=Precios!$BL$15,Precios!$BM$15,IF(G373=Precios!$BL$16,Precios!$BM$16,IF(G373=Precios!$BL$17,Precios!$BM$17,IF(G373=Precios!$BL$18,Precios!$BM$18,0)))))))))))))))</f>
        <v>0</v>
      </c>
      <c r="J373" s="52"/>
      <c r="K373" s="218">
        <f>+IF(J373=1,I373,IF(J373=2,I373*(1-Precios!$BR$3),0))</f>
        <v>0</v>
      </c>
      <c r="L373" s="218">
        <f t="shared" si="62"/>
        <v>0</v>
      </c>
      <c r="M373" s="50"/>
      <c r="N373" s="44"/>
      <c r="O373" s="44"/>
      <c r="P373" s="44"/>
      <c r="Q373" s="44"/>
      <c r="R373" s="44"/>
      <c r="S373" s="44"/>
      <c r="T373" s="44"/>
      <c r="U373" s="44"/>
      <c r="V373" s="93"/>
      <c r="W373" s="44"/>
      <c r="X373" s="44"/>
      <c r="Y373" s="44"/>
      <c r="Z373" s="39">
        <f>IF(G373=Precios!$BL$4,Precios!$BO$4,IF(G373=Precios!$BL$5,Precios!$BO$5,IF(G373=Precios!$BL$6,Precios!$BO$6,IF(G373=Precios!$BL$7,Precios!$BO$7,IF(G373=Precios!$BL$8,Precios!$BO$8,IF(G373=Precios!$BL$9,Precios!$BO$9,IF(G373=Precios!$BL$10,Precios!$BO$10,IF(G373=Precios!$BL$11,Precios!$BO$11,IF(G373=Precios!$BL$12,Precios!$BO$12,IF(G373=Precios!$BL$171,Precios!$BO$171,IF(G373=Precios!$BL$14,Precios!$BO$14,IF(G373=Precios!$BL$15,Precios!$BO$15,IF(G373=Precios!$BL$16,Precios!$BO$16,IF(G373=Precios!$BL$17,Precios!$BO$17,IF(G373=Precios!$BL$18,Precios!$BO$18,0)))))))))))))))*H373</f>
        <v>0</v>
      </c>
      <c r="AA373" s="47"/>
      <c r="AB373" s="330"/>
    </row>
    <row r="374" spans="1:28" x14ac:dyDescent="0.25">
      <c r="A374" s="291"/>
      <c r="B374" s="41"/>
      <c r="C374" s="42"/>
      <c r="D374" s="43"/>
      <c r="E374" s="43"/>
      <c r="F374" s="43"/>
      <c r="G374" s="49"/>
      <c r="H374" s="52"/>
      <c r="I374" s="217">
        <f>IF(G374=Precios!$BL$4,Precios!$BM$4,IF(G374=Precios!$BL$5,Precios!$BM$5,IF(G374=Precios!$BL$6,Precios!$BM$6,IF(G374=Precios!$BL$7,Precios!$BM$7,IF(G374=Precios!$BL$8,Precios!$BM$8,IF(G374=Precios!$BL$9,Precios!$BM$9,IF(G374=Precios!$BL$10,Precios!$BM$10,IF(G374=Precios!$BL$11,Precios!$BM$11,IF(G374=Precios!$BL$12,Precios!$BM$12,IF(G374=Precios!$BL$171,Precios!$BM$171,IF(G374=Precios!$BL$14,Precios!$BM$14,IF(G374=Precios!$BL$15,Precios!$BM$15,IF(G374=Precios!$BL$16,Precios!$BM$16,IF(G374=Precios!$BL$17,Precios!$BM$17,IF(G374=Precios!$BL$18,Precios!$BM$18,0)))))))))))))))</f>
        <v>0</v>
      </c>
      <c r="J374" s="52"/>
      <c r="K374" s="218">
        <f>+IF(J374=1,I374,IF(J374=2,I374*(1-Precios!$BR$3),0))</f>
        <v>0</v>
      </c>
      <c r="L374" s="218">
        <f t="shared" si="61"/>
        <v>0</v>
      </c>
      <c r="M374" s="50"/>
      <c r="N374" s="44"/>
      <c r="O374" s="44"/>
      <c r="P374" s="44"/>
      <c r="Q374" s="44"/>
      <c r="R374" s="44"/>
      <c r="S374" s="44"/>
      <c r="T374" s="44"/>
      <c r="U374" s="44"/>
      <c r="V374" s="93"/>
      <c r="W374" s="44"/>
      <c r="X374" s="44"/>
      <c r="Y374" s="44"/>
      <c r="Z374" s="39">
        <f>IF(G374=Precios!$BL$4,Precios!$BO$4,IF(G374=Precios!$BL$5,Precios!$BO$5,IF(G374=Precios!$BL$6,Precios!$BO$6,IF(G374=Precios!$BL$7,Precios!$BO$7,IF(G374=Precios!$BL$8,Precios!$BO$8,IF(G374=Precios!$BL$9,Precios!$BO$9,IF(G374=Precios!$BL$10,Precios!$BO$10,IF(G374=Precios!$BL$11,Precios!$BO$11,IF(G374=Precios!$BL$12,Precios!$BO$12,IF(G374=Precios!$BL$171,Precios!$BO$171,IF(G374=Precios!$BL$14,Precios!$BO$14,IF(G374=Precios!$BL$15,Precios!$BO$15,IF(G374=Precios!$BL$16,Precios!$BO$16,IF(G374=Precios!$BL$17,Precios!$BO$17,IF(G374=Precios!$BL$18,Precios!$BO$18,0)))))))))))))))*H374</f>
        <v>0</v>
      </c>
      <c r="AA374" s="47"/>
      <c r="AB374" s="330"/>
    </row>
    <row r="375" spans="1:28" ht="15.75" thickBot="1" x14ac:dyDescent="0.3">
      <c r="A375" s="291"/>
      <c r="B375" s="41"/>
      <c r="C375" s="42"/>
      <c r="D375" s="43"/>
      <c r="E375" s="43"/>
      <c r="F375" s="43"/>
      <c r="G375" s="301"/>
      <c r="H375" s="302"/>
      <c r="I375" s="217">
        <f>IF(G375=Precios!$BL$4,Precios!$BM$4,IF(G375=Precios!$BL$5,Precios!$BM$5,IF(G375=Precios!$BL$6,Precios!$BM$6,IF(G375=Precios!$BL$7,Precios!$BM$7,IF(G375=Precios!$BL$8,Precios!$BM$8,IF(G375=Precios!$BL$9,Precios!$BM$9,IF(G375=Precios!$BL$10,Precios!$BM$10,IF(G375=Precios!$BL$11,Precios!$BM$11,IF(G375=Precios!$BL$12,Precios!$BM$12,IF(G375=Precios!$BL$171,Precios!$BM$171,IF(G375=Precios!$BL$14,Precios!$BM$14,IF(G375=Precios!$BL$15,Precios!$BM$15,IF(G375=Precios!$BL$16,Precios!$BM$16,IF(G375=Precios!$BL$17,Precios!$BM$17,IF(G375=Precios!$BL$18,Precios!$BM$18,0)))))))))))))))</f>
        <v>0</v>
      </c>
      <c r="J375" s="302"/>
      <c r="K375" s="303">
        <f>+IF(J375=1,I375,IF(J375=2,I375*(1-Precios!$BR$3),0))</f>
        <v>0</v>
      </c>
      <c r="L375" s="303">
        <f t="shared" si="61"/>
        <v>0</v>
      </c>
      <c r="M375" s="50"/>
      <c r="N375" s="44"/>
      <c r="O375" s="44"/>
      <c r="P375" s="44"/>
      <c r="Q375" s="44"/>
      <c r="R375" s="44"/>
      <c r="S375" s="44"/>
      <c r="T375" s="44"/>
      <c r="U375" s="44"/>
      <c r="V375" s="93"/>
      <c r="W375" s="44"/>
      <c r="X375" s="44"/>
      <c r="Y375" s="44"/>
      <c r="Z375" s="340">
        <f>IF(G375=Precios!$BL$4,Precios!$BO$4,IF(G375=Precios!$BL$5,Precios!$BO$5,IF(G375=Precios!$BL$6,Precios!$BO$6,IF(G375=Precios!$BL$7,Precios!$BO$7,IF(G375=Precios!$BL$8,Precios!$BO$8,IF(G375=Precios!$BL$9,Precios!$BO$9,IF(G375=Precios!$BL$10,Precios!$BO$10,IF(G375=Precios!$BL$11,Precios!$BO$11,IF(G375=Precios!$BL$12,Precios!$BO$12,IF(G375=Precios!$BL$171,Precios!$BO$171,IF(G375=Precios!$BL$14,Precios!$BO$14,IF(G375=Precios!$BL$15,Precios!$BO$15,IF(G375=Precios!$BL$16,Precios!$BO$16,IF(G375=Precios!$BL$17,Precios!$BO$17,IF(G375=Precios!$BL$18,Precios!$BO$18,0)))))))))))))))*H375</f>
        <v>0</v>
      </c>
      <c r="AA375" s="47"/>
      <c r="AB375" s="330"/>
    </row>
    <row r="376" spans="1:28" x14ac:dyDescent="0.25">
      <c r="A376" s="282"/>
      <c r="B376" s="283"/>
      <c r="C376" s="284"/>
      <c r="D376" s="285"/>
      <c r="E376" s="285"/>
      <c r="F376" s="285"/>
      <c r="G376" s="287"/>
      <c r="H376" s="288"/>
      <c r="I376" s="289">
        <f>IF(G376=Precios!$BL$4,Precios!$BM$4,IF(G376=Precios!$BL$5,Precios!$BM$5,IF(G376=Precios!$BL$6,Precios!$BM$6,IF(G376=Precios!$BL$7,Precios!$BM$7,IF(G376=Precios!$BL$8,Precios!$BM$8,IF(G376=Precios!$BL$9,Precios!$BM$9,IF(G376=Precios!$BL$10,Precios!$BM$10,IF(G376=Precios!$BL$11,Precios!$BM$11,IF(G376=Precios!$BL$12,Precios!$BM$12,IF(G376=Precios!$BL$171,Precios!$BM$171,IF(G376=Precios!$BL$14,Precios!$BM$14,IF(G376=Precios!$BL$15,Precios!$BM$15,IF(G376=Precios!$BL$16,Precios!$BM$16,IF(G376=Precios!$BL$17,Precios!$BM$17,IF(G376=Precios!$BL$18,Precios!$BM$18,0)))))))))))))))</f>
        <v>0</v>
      </c>
      <c r="J376" s="287"/>
      <c r="K376" s="290">
        <f>+IF(J376=1,I376,IF(J376=2,I376*(1-Precios!$BR$3),0))</f>
        <v>0</v>
      </c>
      <c r="L376" s="290">
        <f t="shared" si="61"/>
        <v>0</v>
      </c>
      <c r="M376" s="317">
        <f>+SUM(L376:L380)</f>
        <v>0</v>
      </c>
      <c r="N376" s="318">
        <f>+M376+Q376+S376+T376</f>
        <v>0</v>
      </c>
      <c r="O376" s="319">
        <f>+IF(J376=1,N376*$O$365,0)</f>
        <v>0</v>
      </c>
      <c r="P376" s="320">
        <f>+N376*$P$365</f>
        <v>0</v>
      </c>
      <c r="Q376" s="321"/>
      <c r="R376" s="322">
        <f>+N376-SUM(O376:Q376)</f>
        <v>0</v>
      </c>
      <c r="S376" s="321"/>
      <c r="T376" s="321"/>
      <c r="U376" s="321"/>
      <c r="V376" s="323" t="e">
        <f>+(+O376+P376)/M376</f>
        <v>#DIV/0!</v>
      </c>
      <c r="W376" s="324">
        <f>+R376-SUM(S376:U376)</f>
        <v>0</v>
      </c>
      <c r="X376" s="325">
        <f>IF(J376=2,W376,0)</f>
        <v>0</v>
      </c>
      <c r="Y376" s="326">
        <f>IF(J376=1,W376,0)</f>
        <v>0</v>
      </c>
      <c r="Z376" s="327">
        <f>IF(G376=Precios!$BL$4,Precios!$BO$4,IF(G376=Precios!$BL$5,Precios!$BO$5,IF(G376=Precios!$BL$6,Precios!$BO$6,IF(G376=Precios!$BL$7,Precios!$BO$7,IF(G376=Precios!$BL$8,Precios!$BO$8,IF(G376=Precios!$BL$9,Precios!$BO$9,IF(G376=Precios!$BL$10,Precios!$BO$10,IF(G376=Precios!$BL$11,Precios!$BO$11,IF(G376=Precios!$BL$12,Precios!$BO$12,IF(G376=Precios!$BL$171,Precios!$BO$171,IF(G376=Precios!$BL$14,Precios!$BO$14,IF(G376=Precios!$BL$15,Precios!$BO$15,IF(G376=Precios!$BL$16,Precios!$BO$16,IF(G376=Precios!$BL$17,Precios!$BO$17,IF(G376=Precios!$BL$18,Precios!$BO$18,0)))))))))))))))*H376</f>
        <v>0</v>
      </c>
      <c r="AA376" s="328">
        <f>+W376-SUM(Z376:Z380)</f>
        <v>0</v>
      </c>
      <c r="AB376" s="329" t="e">
        <f>+AA376/M376</f>
        <v>#DIV/0!</v>
      </c>
    </row>
    <row r="377" spans="1:28" x14ac:dyDescent="0.25">
      <c r="A377" s="291"/>
      <c r="B377" s="41"/>
      <c r="C377" s="42"/>
      <c r="D377" s="43"/>
      <c r="E377" s="43"/>
      <c r="F377" s="43"/>
      <c r="G377" s="49"/>
      <c r="H377" s="52"/>
      <c r="I377" s="217">
        <f>IF(G377=Precios!$BL$4,Precios!$BM$4,IF(G377=Precios!$BL$5,Precios!$BM$5,IF(G377=Precios!$BL$6,Precios!$BM$6,IF(G377=Precios!$BL$7,Precios!$BM$7,IF(G377=Precios!$BL$8,Precios!$BM$8,IF(G377=Precios!$BL$9,Precios!$BM$9,IF(G377=Precios!$BL$10,Precios!$BM$10,IF(G377=Precios!$BL$11,Precios!$BM$11,IF(G377=Precios!$BL$12,Precios!$BM$12,IF(G377=Precios!$BL$171,Precios!$BM$171,IF(G377=Precios!$BL$14,Precios!$BM$14,IF(G377=Precios!$BL$15,Precios!$BM$15,IF(G377=Precios!$BL$16,Precios!$BM$16,IF(G377=Precios!$BL$17,Precios!$BM$17,IF(G377=Precios!$BL$18,Precios!$BM$18,0)))))))))))))))</f>
        <v>0</v>
      </c>
      <c r="J377" s="52"/>
      <c r="K377" s="218">
        <f>+IF(J377=1,I377,IF(J377=2,I377*(1-Precios!$BR$3),0))</f>
        <v>0</v>
      </c>
      <c r="L377" s="218">
        <f t="shared" ref="L377:L378" si="63">H377*K377</f>
        <v>0</v>
      </c>
      <c r="M377" s="50"/>
      <c r="N377" s="44"/>
      <c r="O377" s="44"/>
      <c r="P377" s="44"/>
      <c r="Q377" s="44"/>
      <c r="R377" s="44"/>
      <c r="S377" s="44"/>
      <c r="T377" s="44"/>
      <c r="U377" s="44"/>
      <c r="V377" s="93"/>
      <c r="W377" s="44"/>
      <c r="X377" s="44"/>
      <c r="Y377" s="44"/>
      <c r="Z377" s="39">
        <f>IF(G377=Precios!$BL$4,Precios!$BO$4,IF(G377=Precios!$BL$5,Precios!$BO$5,IF(G377=Precios!$BL$6,Precios!$BO$6,IF(G377=Precios!$BL$7,Precios!$BO$7,IF(G377=Precios!$BL$8,Precios!$BO$8,IF(G377=Precios!$BL$9,Precios!$BO$9,IF(G377=Precios!$BL$10,Precios!$BO$10,IF(G377=Precios!$BL$11,Precios!$BO$11,IF(G377=Precios!$BL$12,Precios!$BO$12,IF(G377=Precios!$BL$171,Precios!$BO$171,IF(G377=Precios!$BL$14,Precios!$BO$14,IF(G377=Precios!$BL$15,Precios!$BO$15,IF(G377=Precios!$BL$16,Precios!$BO$16,IF(G377=Precios!$BL$17,Precios!$BO$17,IF(G377=Precios!$BL$18,Precios!$BO$18,0)))))))))))))))*H377</f>
        <v>0</v>
      </c>
      <c r="AA377" s="47"/>
      <c r="AB377" s="330"/>
    </row>
    <row r="378" spans="1:28" x14ac:dyDescent="0.25">
      <c r="A378" s="291"/>
      <c r="B378" s="41"/>
      <c r="C378" s="42"/>
      <c r="D378" s="43"/>
      <c r="E378" s="43"/>
      <c r="F378" s="43"/>
      <c r="G378" s="49"/>
      <c r="H378" s="52"/>
      <c r="I378" s="217">
        <f>IF(G378=Precios!$BL$4,Precios!$BM$4,IF(G378=Precios!$BL$5,Precios!$BM$5,IF(G378=Precios!$BL$6,Precios!$BM$6,IF(G378=Precios!$BL$7,Precios!$BM$7,IF(G378=Precios!$BL$8,Precios!$BM$8,IF(G378=Precios!$BL$9,Precios!$BM$9,IF(G378=Precios!$BL$10,Precios!$BM$10,IF(G378=Precios!$BL$11,Precios!$BM$11,IF(G378=Precios!$BL$12,Precios!$BM$12,IF(G378=Precios!$BL$171,Precios!$BM$171,IF(G378=Precios!$BL$14,Precios!$BM$14,IF(G378=Precios!$BL$15,Precios!$BM$15,IF(G378=Precios!$BL$16,Precios!$BM$16,IF(G378=Precios!$BL$17,Precios!$BM$17,IF(G378=Precios!$BL$18,Precios!$BM$18,0)))))))))))))))</f>
        <v>0</v>
      </c>
      <c r="J378" s="52"/>
      <c r="K378" s="218">
        <f>+IF(J378=1,I378,IF(J378=2,I378*(1-Precios!$BR$3),0))</f>
        <v>0</v>
      </c>
      <c r="L378" s="218">
        <f t="shared" si="63"/>
        <v>0</v>
      </c>
      <c r="M378" s="50"/>
      <c r="N378" s="44"/>
      <c r="O378" s="44"/>
      <c r="P378" s="44"/>
      <c r="Q378" s="44"/>
      <c r="R378" s="44"/>
      <c r="S378" s="44"/>
      <c r="T378" s="44"/>
      <c r="U378" s="44"/>
      <c r="V378" s="93"/>
      <c r="W378" s="44"/>
      <c r="X378" s="44"/>
      <c r="Y378" s="44"/>
      <c r="Z378" s="39">
        <f>IF(G378=Precios!$BL$4,Precios!$BO$4,IF(G378=Precios!$BL$5,Precios!$BO$5,IF(G378=Precios!$BL$6,Precios!$BO$6,IF(G378=Precios!$BL$7,Precios!$BO$7,IF(G378=Precios!$BL$8,Precios!$BO$8,IF(G378=Precios!$BL$9,Precios!$BO$9,IF(G378=Precios!$BL$10,Precios!$BO$10,IF(G378=Precios!$BL$11,Precios!$BO$11,IF(G378=Precios!$BL$12,Precios!$BO$12,IF(G378=Precios!$BL$171,Precios!$BO$171,IF(G378=Precios!$BL$14,Precios!$BO$14,IF(G378=Precios!$BL$15,Precios!$BO$15,IF(G378=Precios!$BL$16,Precios!$BO$16,IF(G378=Precios!$BL$17,Precios!$BO$17,IF(G378=Precios!$BL$18,Precios!$BO$18,0)))))))))))))))*H378</f>
        <v>0</v>
      </c>
      <c r="AA378" s="47"/>
      <c r="AB378" s="330"/>
    </row>
    <row r="379" spans="1:28" x14ac:dyDescent="0.25">
      <c r="A379" s="291"/>
      <c r="B379" s="41"/>
      <c r="C379" s="42"/>
      <c r="D379" s="43"/>
      <c r="E379" s="43"/>
      <c r="F379" s="43"/>
      <c r="G379" s="49"/>
      <c r="H379" s="52"/>
      <c r="I379" s="217">
        <f>IF(G379=Precios!$BL$4,Precios!$BM$4,IF(G379=Precios!$BL$5,Precios!$BM$5,IF(G379=Precios!$BL$6,Precios!$BM$6,IF(G379=Precios!$BL$7,Precios!$BM$7,IF(G379=Precios!$BL$8,Precios!$BM$8,IF(G379=Precios!$BL$9,Precios!$BM$9,IF(G379=Precios!$BL$10,Precios!$BM$10,IF(G379=Precios!$BL$11,Precios!$BM$11,IF(G379=Precios!$BL$12,Precios!$BM$12,IF(G379=Precios!$BL$171,Precios!$BM$171,IF(G379=Precios!$BL$14,Precios!$BM$14,IF(G379=Precios!$BL$15,Precios!$BM$15,IF(G379=Precios!$BL$16,Precios!$BM$16,IF(G379=Precios!$BL$17,Precios!$BM$17,IF(G379=Precios!$BL$18,Precios!$BM$18,0)))))))))))))))</f>
        <v>0</v>
      </c>
      <c r="J379" s="52"/>
      <c r="K379" s="218">
        <f>+IF(J379=1,I379,IF(J379=2,I379*(1-Precios!$BR$3),0))</f>
        <v>0</v>
      </c>
      <c r="L379" s="218">
        <f t="shared" si="61"/>
        <v>0</v>
      </c>
      <c r="M379" s="50"/>
      <c r="N379" s="44"/>
      <c r="O379" s="44"/>
      <c r="P379" s="44"/>
      <c r="Q379" s="44"/>
      <c r="R379" s="44"/>
      <c r="S379" s="44"/>
      <c r="T379" s="44"/>
      <c r="U379" s="44"/>
      <c r="V379" s="93"/>
      <c r="W379" s="44"/>
      <c r="X379" s="44"/>
      <c r="Y379" s="44"/>
      <c r="Z379" s="39">
        <f>IF(G379=Precios!$BL$4,Precios!$BO$4,IF(G379=Precios!$BL$5,Precios!$BO$5,IF(G379=Precios!$BL$6,Precios!$BO$6,IF(G379=Precios!$BL$7,Precios!$BO$7,IF(G379=Precios!$BL$8,Precios!$BO$8,IF(G379=Precios!$BL$9,Precios!$BO$9,IF(G379=Precios!$BL$10,Precios!$BO$10,IF(G379=Precios!$BL$11,Precios!$BO$11,IF(G379=Precios!$BL$12,Precios!$BO$12,IF(G379=Precios!$BL$171,Precios!$BO$171,IF(G379=Precios!$BL$14,Precios!$BO$14,IF(G379=Precios!$BL$15,Precios!$BO$15,IF(G379=Precios!$BL$16,Precios!$BO$16,IF(G379=Precios!$BL$17,Precios!$BO$17,IF(G379=Precios!$BL$18,Precios!$BO$18,0)))))))))))))))*H379</f>
        <v>0</v>
      </c>
      <c r="AA379" s="47"/>
      <c r="AB379" s="330"/>
    </row>
    <row r="380" spans="1:28" ht="15.75" thickBot="1" x14ac:dyDescent="0.3">
      <c r="A380" s="293"/>
      <c r="B380" s="294"/>
      <c r="C380" s="304"/>
      <c r="D380" s="296"/>
      <c r="E380" s="296"/>
      <c r="F380" s="296"/>
      <c r="G380" s="297"/>
      <c r="H380" s="298"/>
      <c r="I380" s="217">
        <f>IF(G380=Precios!$BL$4,Precios!$BM$4,IF(G380=Precios!$BL$5,Precios!$BM$5,IF(G380=Precios!$BL$6,Precios!$BM$6,IF(G380=Precios!$BL$7,Precios!$BM$7,IF(G380=Precios!$BL$8,Precios!$BM$8,IF(G380=Precios!$BL$9,Precios!$BM$9,IF(G380=Precios!$BL$10,Precios!$BM$10,IF(G380=Precios!$BL$11,Precios!$BM$11,IF(G380=Precios!$BL$12,Precios!$BM$12,IF(G380=Precios!$BL$171,Precios!$BM$171,IF(G380=Precios!$BL$14,Precios!$BM$14,IF(G380=Precios!$BL$15,Precios!$BM$15,IF(G380=Precios!$BL$16,Precios!$BM$16,IF(G380=Precios!$BL$17,Precios!$BM$17,IF(G380=Precios!$BL$18,Precios!$BM$18,0)))))))))))))))</f>
        <v>0</v>
      </c>
      <c r="J380" s="298"/>
      <c r="K380" s="300">
        <f>+IF(J380=1,I380,IF(J380=2,I380*(1-Precios!$BR$3),0))</f>
        <v>0</v>
      </c>
      <c r="L380" s="300">
        <f t="shared" si="61"/>
        <v>0</v>
      </c>
      <c r="M380" s="331"/>
      <c r="N380" s="332"/>
      <c r="O380" s="332"/>
      <c r="P380" s="332"/>
      <c r="Q380" s="332"/>
      <c r="R380" s="332"/>
      <c r="S380" s="332"/>
      <c r="T380" s="332"/>
      <c r="U380" s="332"/>
      <c r="V380" s="333"/>
      <c r="W380" s="332"/>
      <c r="X380" s="332"/>
      <c r="Y380" s="332"/>
      <c r="Z380" s="340">
        <f>IF(G380=Precios!$BL$4,Precios!$BO$4,IF(G380=Precios!$BL$5,Precios!$BO$5,IF(G380=Precios!$BL$6,Precios!$BO$6,IF(G380=Precios!$BL$7,Precios!$BO$7,IF(G380=Precios!$BL$8,Precios!$BO$8,IF(G380=Precios!$BL$9,Precios!$BO$9,IF(G380=Precios!$BL$10,Precios!$BO$10,IF(G380=Precios!$BL$11,Precios!$BO$11,IF(G380=Precios!$BL$12,Precios!$BO$12,IF(G380=Precios!$BL$171,Precios!$BO$171,IF(G380=Precios!$BL$14,Precios!$BO$14,IF(G380=Precios!$BL$15,Precios!$BO$15,IF(G380=Precios!$BL$16,Precios!$BO$16,IF(G380=Precios!$BL$17,Precios!$BO$17,IF(G380=Precios!$BL$18,Precios!$BO$18,0)))))))))))))))*H380</f>
        <v>0</v>
      </c>
      <c r="AA380" s="334"/>
      <c r="AB380" s="335"/>
    </row>
    <row r="381" spans="1:28" x14ac:dyDescent="0.25">
      <c r="A381" s="337"/>
      <c r="B381" s="257"/>
      <c r="C381" s="276"/>
      <c r="D381" s="277"/>
      <c r="E381" s="277"/>
      <c r="F381" s="277"/>
      <c r="G381" s="279"/>
      <c r="H381" s="280"/>
      <c r="I381" s="289">
        <f>IF(G381=Precios!$BL$4,Precios!$BM$4,IF(G381=Precios!$BL$5,Precios!$BM$5,IF(G381=Precios!$BL$6,Precios!$BM$6,IF(G381=Precios!$BL$7,Precios!$BM$7,IF(G381=Precios!$BL$8,Precios!$BM$8,IF(G381=Precios!$BL$9,Precios!$BM$9,IF(G381=Precios!$BL$10,Precios!$BM$10,IF(G381=Precios!$BL$11,Precios!$BM$11,IF(G381=Precios!$BL$12,Precios!$BM$12,IF(G381=Precios!$BL$171,Precios!$BM$171,IF(G381=Precios!$BL$14,Precios!$BM$14,IF(G381=Precios!$BL$15,Precios!$BM$15,IF(G381=Precios!$BL$16,Precios!$BM$16,IF(G381=Precios!$BL$17,Precios!$BM$17,IF(G381=Precios!$BL$18,Precios!$BM$18,0)))))))))))))))</f>
        <v>0</v>
      </c>
      <c r="J381" s="279"/>
      <c r="K381" s="281">
        <f>+IF(J381=1,I381,IF(J381=2,I381*(1-Precios!$BR$3),0))</f>
        <v>0</v>
      </c>
      <c r="L381" s="281">
        <f t="shared" si="61"/>
        <v>0</v>
      </c>
      <c r="M381" s="308">
        <f>+SUM(L381:L385)</f>
        <v>0</v>
      </c>
      <c r="N381" s="309">
        <f>+M381+Q381+S381+T381</f>
        <v>0</v>
      </c>
      <c r="O381" s="310">
        <f>+IF(J381=1,N381*$O$365,0)</f>
        <v>0</v>
      </c>
      <c r="P381" s="311">
        <f>+N381*$P$365</f>
        <v>0</v>
      </c>
      <c r="Q381" s="40"/>
      <c r="R381" s="29">
        <f>+N381-SUM(O381:Q381)</f>
        <v>0</v>
      </c>
      <c r="S381" s="40"/>
      <c r="T381" s="40"/>
      <c r="U381" s="40"/>
      <c r="V381" s="312" t="e">
        <f>+(+O381+P381)/M381</f>
        <v>#DIV/0!</v>
      </c>
      <c r="W381" s="313">
        <f>+R381-SUM(S381:U381)</f>
        <v>0</v>
      </c>
      <c r="X381" s="314">
        <f>IF(J381=2,W381,0)</f>
        <v>0</v>
      </c>
      <c r="Y381" s="315">
        <f>IF(J381=1,W381,0)</f>
        <v>0</v>
      </c>
      <c r="Z381" s="327">
        <f>IF(G381=Precios!$BL$4,Precios!$BO$4,IF(G381=Precios!$BL$5,Precios!$BO$5,IF(G381=Precios!$BL$6,Precios!$BO$6,IF(G381=Precios!$BL$7,Precios!$BO$7,IF(G381=Precios!$BL$8,Precios!$BO$8,IF(G381=Precios!$BL$9,Precios!$BO$9,IF(G381=Precios!$BL$10,Precios!$BO$10,IF(G381=Precios!$BL$11,Precios!$BO$11,IF(G381=Precios!$BL$12,Precios!$BO$12,IF(G381=Precios!$BL$171,Precios!$BO$171,IF(G381=Precios!$BL$14,Precios!$BO$14,IF(G381=Precios!$BL$15,Precios!$BO$15,IF(G381=Precios!$BL$16,Precios!$BO$16,IF(G381=Precios!$BL$17,Precios!$BO$17,IF(G381=Precios!$BL$18,Precios!$BO$18,0)))))))))))))))*H381</f>
        <v>0</v>
      </c>
      <c r="AA381" s="316">
        <f>+W381-SUM(Z381:Z385)</f>
        <v>0</v>
      </c>
      <c r="AB381" s="338" t="e">
        <f>+AA381/M381</f>
        <v>#DIV/0!</v>
      </c>
    </row>
    <row r="382" spans="1:28" x14ac:dyDescent="0.25">
      <c r="A382" s="291"/>
      <c r="B382" s="41"/>
      <c r="C382" s="42"/>
      <c r="D382" s="43"/>
      <c r="E382" s="43"/>
      <c r="F382" s="43"/>
      <c r="G382" s="49"/>
      <c r="H382" s="52"/>
      <c r="I382" s="217">
        <f>IF(G382=Precios!$BL$4,Precios!$BM$4,IF(G382=Precios!$BL$5,Precios!$BM$5,IF(G382=Precios!$BL$6,Precios!$BM$6,IF(G382=Precios!$BL$7,Precios!$BM$7,IF(G382=Precios!$BL$8,Precios!$BM$8,IF(G382=Precios!$BL$9,Precios!$BM$9,IF(G382=Precios!$BL$10,Precios!$BM$10,IF(G382=Precios!$BL$11,Precios!$BM$11,IF(G382=Precios!$BL$12,Precios!$BM$12,IF(G382=Precios!$BL$171,Precios!$BM$171,IF(G382=Precios!$BL$14,Precios!$BM$14,IF(G382=Precios!$BL$15,Precios!$BM$15,IF(G382=Precios!$BL$16,Precios!$BM$16,IF(G382=Precios!$BL$17,Precios!$BM$17,IF(G382=Precios!$BL$18,Precios!$BM$18,0)))))))))))))))</f>
        <v>0</v>
      </c>
      <c r="J382" s="52"/>
      <c r="K382" s="218">
        <f>+IF(J382=1,I382,IF(J382=2,I382*(1-Precios!$BR$3),0))</f>
        <v>0</v>
      </c>
      <c r="L382" s="218">
        <f t="shared" ref="L382:L383" si="64">H382*K382</f>
        <v>0</v>
      </c>
      <c r="M382" s="50"/>
      <c r="N382" s="44"/>
      <c r="O382" s="44"/>
      <c r="P382" s="44"/>
      <c r="Q382" s="44"/>
      <c r="R382" s="44"/>
      <c r="S382" s="44"/>
      <c r="T382" s="44"/>
      <c r="U382" s="44"/>
      <c r="V382" s="93"/>
      <c r="W382" s="44"/>
      <c r="X382" s="44"/>
      <c r="Y382" s="44"/>
      <c r="Z382" s="39">
        <f>IF(G382=Precios!$BL$4,Precios!$BO$4,IF(G382=Precios!$BL$5,Precios!$BO$5,IF(G382=Precios!$BL$6,Precios!$BO$6,IF(G382=Precios!$BL$7,Precios!$BO$7,IF(G382=Precios!$BL$8,Precios!$BO$8,IF(G382=Precios!$BL$9,Precios!$BO$9,IF(G382=Precios!$BL$10,Precios!$BO$10,IF(G382=Precios!$BL$11,Precios!$BO$11,IF(G382=Precios!$BL$12,Precios!$BO$12,IF(G382=Precios!$BL$171,Precios!$BO$171,IF(G382=Precios!$BL$14,Precios!$BO$14,IF(G382=Precios!$BL$15,Precios!$BO$15,IF(G382=Precios!$BL$16,Precios!$BO$16,IF(G382=Precios!$BL$17,Precios!$BO$17,IF(G382=Precios!$BL$18,Precios!$BO$18,0)))))))))))))))*H382</f>
        <v>0</v>
      </c>
      <c r="AA382" s="47"/>
      <c r="AB382" s="330"/>
    </row>
    <row r="383" spans="1:28" x14ac:dyDescent="0.25">
      <c r="A383" s="291"/>
      <c r="B383" s="41"/>
      <c r="C383" s="42"/>
      <c r="D383" s="43"/>
      <c r="E383" s="43"/>
      <c r="F383" s="43"/>
      <c r="G383" s="49"/>
      <c r="H383" s="52"/>
      <c r="I383" s="217">
        <f>IF(G383=Precios!$BL$4,Precios!$BM$4,IF(G383=Precios!$BL$5,Precios!$BM$5,IF(G383=Precios!$BL$6,Precios!$BM$6,IF(G383=Precios!$BL$7,Precios!$BM$7,IF(G383=Precios!$BL$8,Precios!$BM$8,IF(G383=Precios!$BL$9,Precios!$BM$9,IF(G383=Precios!$BL$10,Precios!$BM$10,IF(G383=Precios!$BL$11,Precios!$BM$11,IF(G383=Precios!$BL$12,Precios!$BM$12,IF(G383=Precios!$BL$171,Precios!$BM$171,IF(G383=Precios!$BL$14,Precios!$BM$14,IF(G383=Precios!$BL$15,Precios!$BM$15,IF(G383=Precios!$BL$16,Precios!$BM$16,IF(G383=Precios!$BL$17,Precios!$BM$17,IF(G383=Precios!$BL$18,Precios!$BM$18,0)))))))))))))))</f>
        <v>0</v>
      </c>
      <c r="J383" s="52"/>
      <c r="K383" s="218">
        <f>+IF(J383=1,I383,IF(J383=2,I383*(1-Precios!$BR$3),0))</f>
        <v>0</v>
      </c>
      <c r="L383" s="218">
        <f t="shared" si="64"/>
        <v>0</v>
      </c>
      <c r="M383" s="50"/>
      <c r="N383" s="44"/>
      <c r="O383" s="44"/>
      <c r="P383" s="44"/>
      <c r="Q383" s="44"/>
      <c r="R383" s="44"/>
      <c r="S383" s="44"/>
      <c r="T383" s="44"/>
      <c r="U383" s="44"/>
      <c r="V383" s="93"/>
      <c r="W383" s="44"/>
      <c r="X383" s="44"/>
      <c r="Y383" s="44"/>
      <c r="Z383" s="39">
        <f>IF(G383=Precios!$BL$4,Precios!$BO$4,IF(G383=Precios!$BL$5,Precios!$BO$5,IF(G383=Precios!$BL$6,Precios!$BO$6,IF(G383=Precios!$BL$7,Precios!$BO$7,IF(G383=Precios!$BL$8,Precios!$BO$8,IF(G383=Precios!$BL$9,Precios!$BO$9,IF(G383=Precios!$BL$10,Precios!$BO$10,IF(G383=Precios!$BL$11,Precios!$BO$11,IF(G383=Precios!$BL$12,Precios!$BO$12,IF(G383=Precios!$BL$171,Precios!$BO$171,IF(G383=Precios!$BL$14,Precios!$BO$14,IF(G383=Precios!$BL$15,Precios!$BO$15,IF(G383=Precios!$BL$16,Precios!$BO$16,IF(G383=Precios!$BL$17,Precios!$BO$17,IF(G383=Precios!$BL$18,Precios!$BO$18,0)))))))))))))))*H383</f>
        <v>0</v>
      </c>
      <c r="AA383" s="47"/>
      <c r="AB383" s="330"/>
    </row>
    <row r="384" spans="1:28" x14ac:dyDescent="0.25">
      <c r="A384" s="291"/>
      <c r="B384" s="41"/>
      <c r="C384" s="42"/>
      <c r="D384" s="43"/>
      <c r="E384" s="43"/>
      <c r="F384" s="43"/>
      <c r="G384" s="49"/>
      <c r="H384" s="52"/>
      <c r="I384" s="217">
        <f>IF(G384=Precios!$BL$4,Precios!$BM$4,IF(G384=Precios!$BL$5,Precios!$BM$5,IF(G384=Precios!$BL$6,Precios!$BM$6,IF(G384=Precios!$BL$7,Precios!$BM$7,IF(G384=Precios!$BL$8,Precios!$BM$8,IF(G384=Precios!$BL$9,Precios!$BM$9,IF(G384=Precios!$BL$10,Precios!$BM$10,IF(G384=Precios!$BL$11,Precios!$BM$11,IF(G384=Precios!$BL$12,Precios!$BM$12,IF(G384=Precios!$BL$171,Precios!$BM$171,IF(G384=Precios!$BL$14,Precios!$BM$14,IF(G384=Precios!$BL$15,Precios!$BM$15,IF(G384=Precios!$BL$16,Precios!$BM$16,IF(G384=Precios!$BL$17,Precios!$BM$17,IF(G384=Precios!$BL$18,Precios!$BM$18,0)))))))))))))))</f>
        <v>0</v>
      </c>
      <c r="J384" s="52"/>
      <c r="K384" s="218">
        <f>+IF(J384=1,I384,IF(J384=2,I384*(1-Precios!$BR$3),0))</f>
        <v>0</v>
      </c>
      <c r="L384" s="218">
        <f t="shared" si="61"/>
        <v>0</v>
      </c>
      <c r="M384" s="50"/>
      <c r="N384" s="44"/>
      <c r="O384" s="44"/>
      <c r="P384" s="44"/>
      <c r="Q384" s="44"/>
      <c r="R384" s="44"/>
      <c r="S384" s="44"/>
      <c r="T384" s="44"/>
      <c r="U384" s="44"/>
      <c r="V384" s="93"/>
      <c r="W384" s="44"/>
      <c r="X384" s="44"/>
      <c r="Y384" s="44"/>
      <c r="Z384" s="39">
        <f>IF(G384=Precios!$BL$4,Precios!$BO$4,IF(G384=Precios!$BL$5,Precios!$BO$5,IF(G384=Precios!$BL$6,Precios!$BO$6,IF(G384=Precios!$BL$7,Precios!$BO$7,IF(G384=Precios!$BL$8,Precios!$BO$8,IF(G384=Precios!$BL$9,Precios!$BO$9,IF(G384=Precios!$BL$10,Precios!$BO$10,IF(G384=Precios!$BL$11,Precios!$BO$11,IF(G384=Precios!$BL$12,Precios!$BO$12,IF(G384=Precios!$BL$171,Precios!$BO$171,IF(G384=Precios!$BL$14,Precios!$BO$14,IF(G384=Precios!$BL$15,Precios!$BO$15,IF(G384=Precios!$BL$16,Precios!$BO$16,IF(G384=Precios!$BL$17,Precios!$BO$17,IF(G384=Precios!$BL$18,Precios!$BO$18,0)))))))))))))))*H384</f>
        <v>0</v>
      </c>
      <c r="AA384" s="47"/>
      <c r="AB384" s="330"/>
    </row>
    <row r="385" spans="1:28" ht="15.75" thickBot="1" x14ac:dyDescent="0.3">
      <c r="A385" s="291"/>
      <c r="B385" s="41"/>
      <c r="C385" s="42"/>
      <c r="D385" s="43"/>
      <c r="E385" s="43"/>
      <c r="F385" s="43"/>
      <c r="G385" s="301"/>
      <c r="H385" s="302"/>
      <c r="I385" s="217">
        <f>IF(G385=Precios!$BL$4,Precios!$BM$4,IF(G385=Precios!$BL$5,Precios!$BM$5,IF(G385=Precios!$BL$6,Precios!$BM$6,IF(G385=Precios!$BL$7,Precios!$BM$7,IF(G385=Precios!$BL$8,Precios!$BM$8,IF(G385=Precios!$BL$9,Precios!$BM$9,IF(G385=Precios!$BL$10,Precios!$BM$10,IF(G385=Precios!$BL$11,Precios!$BM$11,IF(G385=Precios!$BL$12,Precios!$BM$12,IF(G385=Precios!$BL$171,Precios!$BM$171,IF(G385=Precios!$BL$14,Precios!$BM$14,IF(G385=Precios!$BL$15,Precios!$BM$15,IF(G385=Precios!$BL$16,Precios!$BM$16,IF(G385=Precios!$BL$17,Precios!$BM$17,IF(G385=Precios!$BL$18,Precios!$BM$18,0)))))))))))))))</f>
        <v>0</v>
      </c>
      <c r="J385" s="302"/>
      <c r="K385" s="303">
        <f>+IF(J385=1,I385,IF(J385=2,I385*(1-Precios!$BR$3),0))</f>
        <v>0</v>
      </c>
      <c r="L385" s="303">
        <f t="shared" si="61"/>
        <v>0</v>
      </c>
      <c r="M385" s="50"/>
      <c r="N385" s="44"/>
      <c r="O385" s="44"/>
      <c r="P385" s="44"/>
      <c r="Q385" s="44"/>
      <c r="R385" s="44"/>
      <c r="S385" s="44"/>
      <c r="T385" s="44"/>
      <c r="U385" s="44"/>
      <c r="V385" s="93"/>
      <c r="W385" s="44"/>
      <c r="X385" s="44"/>
      <c r="Y385" s="44"/>
      <c r="Z385" s="340">
        <f>IF(G385=Precios!$BL$4,Precios!$BO$4,IF(G385=Precios!$BL$5,Precios!$BO$5,IF(G385=Precios!$BL$6,Precios!$BO$6,IF(G385=Precios!$BL$7,Precios!$BO$7,IF(G385=Precios!$BL$8,Precios!$BO$8,IF(G385=Precios!$BL$9,Precios!$BO$9,IF(G385=Precios!$BL$10,Precios!$BO$10,IF(G385=Precios!$BL$11,Precios!$BO$11,IF(G385=Precios!$BL$12,Precios!$BO$12,IF(G385=Precios!$BL$171,Precios!$BO$171,IF(G385=Precios!$BL$14,Precios!$BO$14,IF(G385=Precios!$BL$15,Precios!$BO$15,IF(G385=Precios!$BL$16,Precios!$BO$16,IF(G385=Precios!$BL$17,Precios!$BO$17,IF(G385=Precios!$BL$18,Precios!$BO$18,0)))))))))))))))*H385</f>
        <v>0</v>
      </c>
      <c r="AA385" s="47"/>
      <c r="AB385" s="330"/>
    </row>
    <row r="386" spans="1:28" x14ac:dyDescent="0.25">
      <c r="A386" s="282"/>
      <c r="B386" s="283"/>
      <c r="C386" s="284"/>
      <c r="D386" s="285"/>
      <c r="E386" s="285"/>
      <c r="F386" s="285"/>
      <c r="G386" s="287"/>
      <c r="H386" s="288"/>
      <c r="I386" s="289">
        <f>IF(G386=Precios!$BL$4,Precios!$BM$4,IF(G386=Precios!$BL$5,Precios!$BM$5,IF(G386=Precios!$BL$6,Precios!$BM$6,IF(G386=Precios!$BL$7,Precios!$BM$7,IF(G386=Precios!$BL$8,Precios!$BM$8,IF(G386=Precios!$BL$9,Precios!$BM$9,IF(G386=Precios!$BL$10,Precios!$BM$10,IF(G386=Precios!$BL$11,Precios!$BM$11,IF(G386=Precios!$BL$12,Precios!$BM$12,IF(G386=Precios!$BL$171,Precios!$BM$171,IF(G386=Precios!$BL$14,Precios!$BM$14,IF(G386=Precios!$BL$15,Precios!$BM$15,IF(G386=Precios!$BL$16,Precios!$BM$16,IF(G386=Precios!$BL$17,Precios!$BM$17,IF(G386=Precios!$BL$18,Precios!$BM$18,0)))))))))))))))</f>
        <v>0</v>
      </c>
      <c r="J386" s="287"/>
      <c r="K386" s="290">
        <f>+IF(J386=1,I386,IF(J386=2,I386*(1-Precios!$BR$3),0))</f>
        <v>0</v>
      </c>
      <c r="L386" s="290">
        <f t="shared" ref="L386:L420" si="65">H386*K386</f>
        <v>0</v>
      </c>
      <c r="M386" s="317">
        <f>+SUM(L386:L390)</f>
        <v>0</v>
      </c>
      <c r="N386" s="318">
        <f>+M386+Q386+S386+T386</f>
        <v>0</v>
      </c>
      <c r="O386" s="319">
        <f>+IF(J386=1,N386*$O$365,0)</f>
        <v>0</v>
      </c>
      <c r="P386" s="320">
        <f>+N386*$P$365</f>
        <v>0</v>
      </c>
      <c r="Q386" s="321"/>
      <c r="R386" s="322">
        <f>+N386-SUM(O386:Q386)</f>
        <v>0</v>
      </c>
      <c r="S386" s="321"/>
      <c r="T386" s="321"/>
      <c r="U386" s="321"/>
      <c r="V386" s="323" t="e">
        <f>+(+O386+P386)/M386</f>
        <v>#DIV/0!</v>
      </c>
      <c r="W386" s="324">
        <f>+R386-SUM(S386:U386)</f>
        <v>0</v>
      </c>
      <c r="X386" s="325">
        <f>IF(J386=2,W386,0)</f>
        <v>0</v>
      </c>
      <c r="Y386" s="326">
        <f>IF(J386=1,W386,0)</f>
        <v>0</v>
      </c>
      <c r="Z386" s="327">
        <f>IF(G386=Precios!$BL$4,Precios!$BO$4,IF(G386=Precios!$BL$5,Precios!$BO$5,IF(G386=Precios!$BL$6,Precios!$BO$6,IF(G386=Precios!$BL$7,Precios!$BO$7,IF(G386=Precios!$BL$8,Precios!$BO$8,IF(G386=Precios!$BL$9,Precios!$BO$9,IF(G386=Precios!$BL$10,Precios!$BO$10,IF(G386=Precios!$BL$11,Precios!$BO$11,IF(G386=Precios!$BL$12,Precios!$BO$12,IF(G386=Precios!$BL$171,Precios!$BO$171,IF(G386=Precios!$BL$14,Precios!$BO$14,IF(G386=Precios!$BL$15,Precios!$BO$15,IF(G386=Precios!$BL$16,Precios!$BO$16,IF(G386=Precios!$BL$17,Precios!$BO$17,IF(G386=Precios!$BL$18,Precios!$BO$18,0)))))))))))))))*H386</f>
        <v>0</v>
      </c>
      <c r="AA386" s="328">
        <f>+W386-SUM(Z386:Z390)</f>
        <v>0</v>
      </c>
      <c r="AB386" s="329" t="e">
        <f>+AA386/M386</f>
        <v>#DIV/0!</v>
      </c>
    </row>
    <row r="387" spans="1:28" x14ac:dyDescent="0.25">
      <c r="A387" s="291"/>
      <c r="B387" s="41"/>
      <c r="C387" s="42"/>
      <c r="D387" s="43"/>
      <c r="E387" s="43"/>
      <c r="F387" s="43"/>
      <c r="G387" s="49"/>
      <c r="H387" s="52"/>
      <c r="I387" s="217">
        <f>IF(G387=Precios!$BL$4,Precios!$BM$4,IF(G387=Precios!$BL$5,Precios!$BM$5,IF(G387=Precios!$BL$6,Precios!$BM$6,IF(G387=Precios!$BL$7,Precios!$BM$7,IF(G387=Precios!$BL$8,Precios!$BM$8,IF(G387=Precios!$BL$9,Precios!$BM$9,IF(G387=Precios!$BL$10,Precios!$BM$10,IF(G387=Precios!$BL$11,Precios!$BM$11,IF(G387=Precios!$BL$12,Precios!$BM$12,IF(G387=Precios!$BL$171,Precios!$BM$171,IF(G387=Precios!$BL$14,Precios!$BM$14,IF(G387=Precios!$BL$15,Precios!$BM$15,IF(G387=Precios!$BL$16,Precios!$BM$16,IF(G387=Precios!$BL$17,Precios!$BM$17,IF(G387=Precios!$BL$18,Precios!$BM$18,0)))))))))))))))</f>
        <v>0</v>
      </c>
      <c r="J387" s="52"/>
      <c r="K387" s="218">
        <f>+IF(J387=1,I387,IF(J387=2,I387*(1-Precios!$BR$3),0))</f>
        <v>0</v>
      </c>
      <c r="L387" s="218">
        <f t="shared" si="65"/>
        <v>0</v>
      </c>
      <c r="M387" s="50"/>
      <c r="N387" s="44"/>
      <c r="O387" s="44"/>
      <c r="P387" s="44"/>
      <c r="Q387" s="44"/>
      <c r="R387" s="44"/>
      <c r="S387" s="44"/>
      <c r="T387" s="44"/>
      <c r="U387" s="44"/>
      <c r="V387" s="93"/>
      <c r="W387" s="44"/>
      <c r="X387" s="44"/>
      <c r="Y387" s="44"/>
      <c r="Z387" s="39">
        <f>IF(G387=Precios!$BL$4,Precios!$BO$4,IF(G387=Precios!$BL$5,Precios!$BO$5,IF(G387=Precios!$BL$6,Precios!$BO$6,IF(G387=Precios!$BL$7,Precios!$BO$7,IF(G387=Precios!$BL$8,Precios!$BO$8,IF(G387=Precios!$BL$9,Precios!$BO$9,IF(G387=Precios!$BL$10,Precios!$BO$10,IF(G387=Precios!$BL$11,Precios!$BO$11,IF(G387=Precios!$BL$12,Precios!$BO$12,IF(G387=Precios!$BL$171,Precios!$BO$171,IF(G387=Precios!$BL$14,Precios!$BO$14,IF(G387=Precios!$BL$15,Precios!$BO$15,IF(G387=Precios!$BL$16,Precios!$BO$16,IF(G387=Precios!$BL$17,Precios!$BO$17,IF(G387=Precios!$BL$18,Precios!$BO$18,0)))))))))))))))*H387</f>
        <v>0</v>
      </c>
      <c r="AA387" s="47"/>
      <c r="AB387" s="330"/>
    </row>
    <row r="388" spans="1:28" x14ac:dyDescent="0.25">
      <c r="A388" s="291"/>
      <c r="B388" s="41"/>
      <c r="C388" s="42"/>
      <c r="D388" s="43"/>
      <c r="E388" s="43"/>
      <c r="F388" s="43"/>
      <c r="G388" s="49"/>
      <c r="H388" s="52"/>
      <c r="I388" s="217">
        <f>IF(G388=Precios!$BL$4,Precios!$BM$4,IF(G388=Precios!$BL$5,Precios!$BM$5,IF(G388=Precios!$BL$6,Precios!$BM$6,IF(G388=Precios!$BL$7,Precios!$BM$7,IF(G388=Precios!$BL$8,Precios!$BM$8,IF(G388=Precios!$BL$9,Precios!$BM$9,IF(G388=Precios!$BL$10,Precios!$BM$10,IF(G388=Precios!$BL$11,Precios!$BM$11,IF(G388=Precios!$BL$12,Precios!$BM$12,IF(G388=Precios!$BL$171,Precios!$BM$171,IF(G388=Precios!$BL$14,Precios!$BM$14,IF(G388=Precios!$BL$15,Precios!$BM$15,IF(G388=Precios!$BL$16,Precios!$BM$16,IF(G388=Precios!$BL$17,Precios!$BM$17,IF(G388=Precios!$BL$18,Precios!$BM$18,0)))))))))))))))</f>
        <v>0</v>
      </c>
      <c r="J388" s="52"/>
      <c r="K388" s="218">
        <f>+IF(J388=1,I388,IF(J388=2,I388*(1-Precios!$BR$3),0))</f>
        <v>0</v>
      </c>
      <c r="L388" s="218">
        <f t="shared" si="65"/>
        <v>0</v>
      </c>
      <c r="M388" s="50"/>
      <c r="N388" s="44"/>
      <c r="O388" s="44"/>
      <c r="P388" s="44"/>
      <c r="Q388" s="44"/>
      <c r="R388" s="44"/>
      <c r="S388" s="44"/>
      <c r="T388" s="44"/>
      <c r="U388" s="44"/>
      <c r="V388" s="93"/>
      <c r="W388" s="44"/>
      <c r="X388" s="44"/>
      <c r="Y388" s="44"/>
      <c r="Z388" s="39">
        <f>IF(G388=Precios!$BL$4,Precios!$BO$4,IF(G388=Precios!$BL$5,Precios!$BO$5,IF(G388=Precios!$BL$6,Precios!$BO$6,IF(G388=Precios!$BL$7,Precios!$BO$7,IF(G388=Precios!$BL$8,Precios!$BO$8,IF(G388=Precios!$BL$9,Precios!$BO$9,IF(G388=Precios!$BL$10,Precios!$BO$10,IF(G388=Precios!$BL$11,Precios!$BO$11,IF(G388=Precios!$BL$12,Precios!$BO$12,IF(G388=Precios!$BL$171,Precios!$BO$171,IF(G388=Precios!$BL$14,Precios!$BO$14,IF(G388=Precios!$BL$15,Precios!$BO$15,IF(G388=Precios!$BL$16,Precios!$BO$16,IF(G388=Precios!$BL$17,Precios!$BO$17,IF(G388=Precios!$BL$18,Precios!$BO$18,0)))))))))))))))*H388</f>
        <v>0</v>
      </c>
      <c r="AA388" s="47"/>
      <c r="AB388" s="330"/>
    </row>
    <row r="389" spans="1:28" x14ac:dyDescent="0.25">
      <c r="A389" s="291"/>
      <c r="B389" s="41"/>
      <c r="C389" s="42"/>
      <c r="D389" s="43"/>
      <c r="E389" s="43"/>
      <c r="F389" s="43"/>
      <c r="G389" s="49"/>
      <c r="H389" s="52"/>
      <c r="I389" s="217">
        <f>IF(G389=Precios!$BL$4,Precios!$BM$4,IF(G389=Precios!$BL$5,Precios!$BM$5,IF(G389=Precios!$BL$6,Precios!$BM$6,IF(G389=Precios!$BL$7,Precios!$BM$7,IF(G389=Precios!$BL$8,Precios!$BM$8,IF(G389=Precios!$BL$9,Precios!$BM$9,IF(G389=Precios!$BL$10,Precios!$BM$10,IF(G389=Precios!$BL$11,Precios!$BM$11,IF(G389=Precios!$BL$12,Precios!$BM$12,IF(G389=Precios!$BL$171,Precios!$BM$171,IF(G389=Precios!$BL$14,Precios!$BM$14,IF(G389=Precios!$BL$15,Precios!$BM$15,IF(G389=Precios!$BL$16,Precios!$BM$16,IF(G389=Precios!$BL$17,Precios!$BM$17,IF(G389=Precios!$BL$18,Precios!$BM$18,0)))))))))))))))</f>
        <v>0</v>
      </c>
      <c r="J389" s="52"/>
      <c r="K389" s="218">
        <f>+IF(J389=1,I389,IF(J389=2,I389*(1-Precios!$BR$3),0))</f>
        <v>0</v>
      </c>
      <c r="L389" s="218">
        <f t="shared" si="65"/>
        <v>0</v>
      </c>
      <c r="M389" s="50"/>
      <c r="N389" s="44"/>
      <c r="O389" s="44"/>
      <c r="P389" s="44"/>
      <c r="Q389" s="44"/>
      <c r="R389" s="44"/>
      <c r="S389" s="44"/>
      <c r="T389" s="44"/>
      <c r="U389" s="44"/>
      <c r="V389" s="93"/>
      <c r="W389" s="44"/>
      <c r="X389" s="44"/>
      <c r="Y389" s="44"/>
      <c r="Z389" s="39">
        <f>IF(G389=Precios!$BL$4,Precios!$BO$4,IF(G389=Precios!$BL$5,Precios!$BO$5,IF(G389=Precios!$BL$6,Precios!$BO$6,IF(G389=Precios!$BL$7,Precios!$BO$7,IF(G389=Precios!$BL$8,Precios!$BO$8,IF(G389=Precios!$BL$9,Precios!$BO$9,IF(G389=Precios!$BL$10,Precios!$BO$10,IF(G389=Precios!$BL$11,Precios!$BO$11,IF(G389=Precios!$BL$12,Precios!$BO$12,IF(G389=Precios!$BL$171,Precios!$BO$171,IF(G389=Precios!$BL$14,Precios!$BO$14,IF(G389=Precios!$BL$15,Precios!$BO$15,IF(G389=Precios!$BL$16,Precios!$BO$16,IF(G389=Precios!$BL$17,Precios!$BO$17,IF(G389=Precios!$BL$18,Precios!$BO$18,0)))))))))))))))*H389</f>
        <v>0</v>
      </c>
      <c r="AA389" s="47"/>
      <c r="AB389" s="330"/>
    </row>
    <row r="390" spans="1:28" ht="15.75" thickBot="1" x14ac:dyDescent="0.3">
      <c r="A390" s="293"/>
      <c r="B390" s="294"/>
      <c r="C390" s="304"/>
      <c r="D390" s="296"/>
      <c r="E390" s="296"/>
      <c r="F390" s="296"/>
      <c r="G390" s="297"/>
      <c r="H390" s="298"/>
      <c r="I390" s="217">
        <f>IF(G390=Precios!$BL$4,Precios!$BM$4,IF(G390=Precios!$BL$5,Precios!$BM$5,IF(G390=Precios!$BL$6,Precios!$BM$6,IF(G390=Precios!$BL$7,Precios!$BM$7,IF(G390=Precios!$BL$8,Precios!$BM$8,IF(G390=Precios!$BL$9,Precios!$BM$9,IF(G390=Precios!$BL$10,Precios!$BM$10,IF(G390=Precios!$BL$11,Precios!$BM$11,IF(G390=Precios!$BL$12,Precios!$BM$12,IF(G390=Precios!$BL$171,Precios!$BM$171,IF(G390=Precios!$BL$14,Precios!$BM$14,IF(G390=Precios!$BL$15,Precios!$BM$15,IF(G390=Precios!$BL$16,Precios!$BM$16,IF(G390=Precios!$BL$17,Precios!$BM$17,IF(G390=Precios!$BL$18,Precios!$BM$18,0)))))))))))))))</f>
        <v>0</v>
      </c>
      <c r="J390" s="298"/>
      <c r="K390" s="300">
        <f>+IF(J390=1,I390,IF(J390=2,I390*(1-Precios!$BR$3),0))</f>
        <v>0</v>
      </c>
      <c r="L390" s="300">
        <f t="shared" si="65"/>
        <v>0</v>
      </c>
      <c r="M390" s="331"/>
      <c r="N390" s="332"/>
      <c r="O390" s="332"/>
      <c r="P390" s="332"/>
      <c r="Q390" s="332"/>
      <c r="R390" s="332"/>
      <c r="S390" s="332"/>
      <c r="T390" s="332"/>
      <c r="U390" s="332"/>
      <c r="V390" s="333"/>
      <c r="W390" s="332"/>
      <c r="X390" s="332"/>
      <c r="Y390" s="332"/>
      <c r="Z390" s="340">
        <f>IF(G390=Precios!$BL$4,Precios!$BO$4,IF(G390=Precios!$BL$5,Precios!$BO$5,IF(G390=Precios!$BL$6,Precios!$BO$6,IF(G390=Precios!$BL$7,Precios!$BO$7,IF(G390=Precios!$BL$8,Precios!$BO$8,IF(G390=Precios!$BL$9,Precios!$BO$9,IF(G390=Precios!$BL$10,Precios!$BO$10,IF(G390=Precios!$BL$11,Precios!$BO$11,IF(G390=Precios!$BL$12,Precios!$BO$12,IF(G390=Precios!$BL$171,Precios!$BO$171,IF(G390=Precios!$BL$14,Precios!$BO$14,IF(G390=Precios!$BL$15,Precios!$BO$15,IF(G390=Precios!$BL$16,Precios!$BO$16,IF(G390=Precios!$BL$17,Precios!$BO$17,IF(G390=Precios!$BL$18,Precios!$BO$18,0)))))))))))))))*H390</f>
        <v>0</v>
      </c>
      <c r="AA390" s="334"/>
      <c r="AB390" s="335"/>
    </row>
    <row r="391" spans="1:28" x14ac:dyDescent="0.25">
      <c r="A391" s="282"/>
      <c r="B391" s="283"/>
      <c r="C391" s="284"/>
      <c r="D391" s="285"/>
      <c r="E391" s="285"/>
      <c r="F391" s="285"/>
      <c r="G391" s="287"/>
      <c r="H391" s="288"/>
      <c r="I391" s="289">
        <f>IF(G391=Precios!$BL$4,Precios!$BM$4,IF(G391=Precios!$BL$5,Precios!$BM$5,IF(G391=Precios!$BL$6,Precios!$BM$6,IF(G391=Precios!$BL$7,Precios!$BM$7,IF(G391=Precios!$BL$8,Precios!$BM$8,IF(G391=Precios!$BL$9,Precios!$BM$9,IF(G391=Precios!$BL$10,Precios!$BM$10,IF(G391=Precios!$BL$11,Precios!$BM$11,IF(G391=Precios!$BL$12,Precios!$BM$12,IF(G391=Precios!$BL$171,Precios!$BM$171,IF(G391=Precios!$BL$14,Precios!$BM$14,IF(G391=Precios!$BL$15,Precios!$BM$15,IF(G391=Precios!$BL$16,Precios!$BM$16,IF(G391=Precios!$BL$17,Precios!$BM$17,IF(G391=Precios!$BL$18,Precios!$BM$18,0)))))))))))))))</f>
        <v>0</v>
      </c>
      <c r="J391" s="287"/>
      <c r="K391" s="290">
        <f>+IF(J391=1,I391,IF(J391=2,I391*(1-Precios!$BR$3),0))</f>
        <v>0</v>
      </c>
      <c r="L391" s="290">
        <f t="shared" ref="L391:L410" si="66">H391*K391</f>
        <v>0</v>
      </c>
      <c r="M391" s="317">
        <f>+SUM(L391:L395)</f>
        <v>0</v>
      </c>
      <c r="N391" s="318">
        <f>+M391+Q391+S391+T391</f>
        <v>0</v>
      </c>
      <c r="O391" s="319">
        <f>+IF(J391=1,N391*$O$365,0)</f>
        <v>0</v>
      </c>
      <c r="P391" s="320">
        <f>+N391*$P$365</f>
        <v>0</v>
      </c>
      <c r="Q391" s="321"/>
      <c r="R391" s="322">
        <f>+N391-SUM(O391:Q391)</f>
        <v>0</v>
      </c>
      <c r="S391" s="321"/>
      <c r="T391" s="321"/>
      <c r="U391" s="321"/>
      <c r="V391" s="323" t="e">
        <f>+(+O391+P391)/M391</f>
        <v>#DIV/0!</v>
      </c>
      <c r="W391" s="324">
        <f>+R391-SUM(S391:U391)</f>
        <v>0</v>
      </c>
      <c r="X391" s="325">
        <f>IF(J391=2,W391,0)</f>
        <v>0</v>
      </c>
      <c r="Y391" s="326">
        <f>IF(J391=1,W391,0)</f>
        <v>0</v>
      </c>
      <c r="Z391" s="327">
        <f>IF(G391=Precios!$BL$4,Precios!$BO$4,IF(G391=Precios!$BL$5,Precios!$BO$5,IF(G391=Precios!$BL$6,Precios!$BO$6,IF(G391=Precios!$BL$7,Precios!$BO$7,IF(G391=Precios!$BL$8,Precios!$BO$8,IF(G391=Precios!$BL$9,Precios!$BO$9,IF(G391=Precios!$BL$10,Precios!$BO$10,IF(G391=Precios!$BL$11,Precios!$BO$11,IF(G391=Precios!$BL$12,Precios!$BO$12,IF(G391=Precios!$BL$171,Precios!$BO$171,IF(G391=Precios!$BL$14,Precios!$BO$14,IF(G391=Precios!$BL$15,Precios!$BO$15,IF(G391=Precios!$BL$16,Precios!$BO$16,IF(G391=Precios!$BL$17,Precios!$BO$17,IF(G391=Precios!$BL$18,Precios!$BO$18,0)))))))))))))))*H391</f>
        <v>0</v>
      </c>
      <c r="AA391" s="328">
        <f>+W391-SUM(Z391:Z395)</f>
        <v>0</v>
      </c>
      <c r="AB391" s="329" t="e">
        <f>+AA391/M391</f>
        <v>#DIV/0!</v>
      </c>
    </row>
    <row r="392" spans="1:28" x14ac:dyDescent="0.25">
      <c r="A392" s="291"/>
      <c r="B392" s="41"/>
      <c r="C392" s="42"/>
      <c r="D392" s="43"/>
      <c r="E392" s="43"/>
      <c r="F392" s="43"/>
      <c r="G392" s="49"/>
      <c r="H392" s="52"/>
      <c r="I392" s="217">
        <f>IF(G392=Precios!$BL$4,Precios!$BM$4,IF(G392=Precios!$BL$5,Precios!$BM$5,IF(G392=Precios!$BL$6,Precios!$BM$6,IF(G392=Precios!$BL$7,Precios!$BM$7,IF(G392=Precios!$BL$8,Precios!$BM$8,IF(G392=Precios!$BL$9,Precios!$BM$9,IF(G392=Precios!$BL$10,Precios!$BM$10,IF(G392=Precios!$BL$11,Precios!$BM$11,IF(G392=Precios!$BL$12,Precios!$BM$12,IF(G392=Precios!$BL$171,Precios!$BM$171,IF(G392=Precios!$BL$14,Precios!$BM$14,IF(G392=Precios!$BL$15,Precios!$BM$15,IF(G392=Precios!$BL$16,Precios!$BM$16,IF(G392=Precios!$BL$17,Precios!$BM$17,IF(G392=Precios!$BL$18,Precios!$BM$18,0)))))))))))))))</f>
        <v>0</v>
      </c>
      <c r="J392" s="52"/>
      <c r="K392" s="218">
        <f>+IF(J392=1,I392,IF(J392=2,I392*(1-Precios!$BR$3),0))</f>
        <v>0</v>
      </c>
      <c r="L392" s="218">
        <f t="shared" si="66"/>
        <v>0</v>
      </c>
      <c r="M392" s="50"/>
      <c r="N392" s="44"/>
      <c r="O392" s="44"/>
      <c r="P392" s="44"/>
      <c r="Q392" s="44"/>
      <c r="R392" s="44"/>
      <c r="S392" s="44"/>
      <c r="T392" s="44"/>
      <c r="U392" s="44"/>
      <c r="V392" s="93"/>
      <c r="W392" s="44"/>
      <c r="X392" s="44"/>
      <c r="Y392" s="44"/>
      <c r="Z392" s="39">
        <f>IF(G392=Precios!$BL$4,Precios!$BO$4,IF(G392=Precios!$BL$5,Precios!$BO$5,IF(G392=Precios!$BL$6,Precios!$BO$6,IF(G392=Precios!$BL$7,Precios!$BO$7,IF(G392=Precios!$BL$8,Precios!$BO$8,IF(G392=Precios!$BL$9,Precios!$BO$9,IF(G392=Precios!$BL$10,Precios!$BO$10,IF(G392=Precios!$BL$11,Precios!$BO$11,IF(G392=Precios!$BL$12,Precios!$BO$12,IF(G392=Precios!$BL$171,Precios!$BO$171,IF(G392=Precios!$BL$14,Precios!$BO$14,IF(G392=Precios!$BL$15,Precios!$BO$15,IF(G392=Precios!$BL$16,Precios!$BO$16,IF(G392=Precios!$BL$17,Precios!$BO$17,IF(G392=Precios!$BL$18,Precios!$BO$18,0)))))))))))))))*H392</f>
        <v>0</v>
      </c>
      <c r="AA392" s="47"/>
      <c r="AB392" s="330"/>
    </row>
    <row r="393" spans="1:28" x14ac:dyDescent="0.25">
      <c r="A393" s="291"/>
      <c r="B393" s="41"/>
      <c r="C393" s="42"/>
      <c r="D393" s="43"/>
      <c r="E393" s="43"/>
      <c r="F393" s="43"/>
      <c r="G393" s="49"/>
      <c r="H393" s="52"/>
      <c r="I393" s="217">
        <f>IF(G393=Precios!$BL$4,Precios!$BM$4,IF(G393=Precios!$BL$5,Precios!$BM$5,IF(G393=Precios!$BL$6,Precios!$BM$6,IF(G393=Precios!$BL$7,Precios!$BM$7,IF(G393=Precios!$BL$8,Precios!$BM$8,IF(G393=Precios!$BL$9,Precios!$BM$9,IF(G393=Precios!$BL$10,Precios!$BM$10,IF(G393=Precios!$BL$11,Precios!$BM$11,IF(G393=Precios!$BL$12,Precios!$BM$12,IF(G393=Precios!$BL$171,Precios!$BM$171,IF(G393=Precios!$BL$14,Precios!$BM$14,IF(G393=Precios!$BL$15,Precios!$BM$15,IF(G393=Precios!$BL$16,Precios!$BM$16,IF(G393=Precios!$BL$17,Precios!$BM$17,IF(G393=Precios!$BL$18,Precios!$BM$18,0)))))))))))))))</f>
        <v>0</v>
      </c>
      <c r="J393" s="52"/>
      <c r="K393" s="218">
        <f>+IF(J393=1,I393,IF(J393=2,I393*(1-Precios!$BR$3),0))</f>
        <v>0</v>
      </c>
      <c r="L393" s="218">
        <f t="shared" si="66"/>
        <v>0</v>
      </c>
      <c r="M393" s="50"/>
      <c r="N393" s="44"/>
      <c r="O393" s="44"/>
      <c r="P393" s="44"/>
      <c r="Q393" s="44"/>
      <c r="R393" s="44"/>
      <c r="S393" s="44"/>
      <c r="T393" s="44"/>
      <c r="U393" s="44"/>
      <c r="V393" s="93"/>
      <c r="W393" s="44"/>
      <c r="X393" s="44"/>
      <c r="Y393" s="44"/>
      <c r="Z393" s="39">
        <f>IF(G393=Precios!$BL$4,Precios!$BO$4,IF(G393=Precios!$BL$5,Precios!$BO$5,IF(G393=Precios!$BL$6,Precios!$BO$6,IF(G393=Precios!$BL$7,Precios!$BO$7,IF(G393=Precios!$BL$8,Precios!$BO$8,IF(G393=Precios!$BL$9,Precios!$BO$9,IF(G393=Precios!$BL$10,Precios!$BO$10,IF(G393=Precios!$BL$11,Precios!$BO$11,IF(G393=Precios!$BL$12,Precios!$BO$12,IF(G393=Precios!$BL$171,Precios!$BO$171,IF(G393=Precios!$BL$14,Precios!$BO$14,IF(G393=Precios!$BL$15,Precios!$BO$15,IF(G393=Precios!$BL$16,Precios!$BO$16,IF(G393=Precios!$BL$17,Precios!$BO$17,IF(G393=Precios!$BL$18,Precios!$BO$18,0)))))))))))))))*H393</f>
        <v>0</v>
      </c>
      <c r="AA393" s="47"/>
      <c r="AB393" s="330"/>
    </row>
    <row r="394" spans="1:28" x14ac:dyDescent="0.25">
      <c r="A394" s="291"/>
      <c r="B394" s="41"/>
      <c r="C394" s="42"/>
      <c r="D394" s="43"/>
      <c r="E394" s="43"/>
      <c r="F394" s="43"/>
      <c r="G394" s="49"/>
      <c r="H394" s="52"/>
      <c r="I394" s="217">
        <f>IF(G394=Precios!$BL$4,Precios!$BM$4,IF(G394=Precios!$BL$5,Precios!$BM$5,IF(G394=Precios!$BL$6,Precios!$BM$6,IF(G394=Precios!$BL$7,Precios!$BM$7,IF(G394=Precios!$BL$8,Precios!$BM$8,IF(G394=Precios!$BL$9,Precios!$BM$9,IF(G394=Precios!$BL$10,Precios!$BM$10,IF(G394=Precios!$BL$11,Precios!$BM$11,IF(G394=Precios!$BL$12,Precios!$BM$12,IF(G394=Precios!$BL$171,Precios!$BM$171,IF(G394=Precios!$BL$14,Precios!$BM$14,IF(G394=Precios!$BL$15,Precios!$BM$15,IF(G394=Precios!$BL$16,Precios!$BM$16,IF(G394=Precios!$BL$17,Precios!$BM$17,IF(G394=Precios!$BL$18,Precios!$BM$18,0)))))))))))))))</f>
        <v>0</v>
      </c>
      <c r="J394" s="52"/>
      <c r="K394" s="218">
        <f>+IF(J394=1,I394,IF(J394=2,I394*(1-Precios!$BR$3),0))</f>
        <v>0</v>
      </c>
      <c r="L394" s="218">
        <f t="shared" si="66"/>
        <v>0</v>
      </c>
      <c r="M394" s="50"/>
      <c r="N394" s="44"/>
      <c r="O394" s="44"/>
      <c r="P394" s="44"/>
      <c r="Q394" s="44"/>
      <c r="R394" s="44"/>
      <c r="S394" s="44"/>
      <c r="T394" s="44"/>
      <c r="U394" s="44"/>
      <c r="V394" s="93"/>
      <c r="W394" s="44"/>
      <c r="X394" s="44"/>
      <c r="Y394" s="44"/>
      <c r="Z394" s="39">
        <f>IF(G394=Precios!$BL$4,Precios!$BO$4,IF(G394=Precios!$BL$5,Precios!$BO$5,IF(G394=Precios!$BL$6,Precios!$BO$6,IF(G394=Precios!$BL$7,Precios!$BO$7,IF(G394=Precios!$BL$8,Precios!$BO$8,IF(G394=Precios!$BL$9,Precios!$BO$9,IF(G394=Precios!$BL$10,Precios!$BO$10,IF(G394=Precios!$BL$11,Precios!$BO$11,IF(G394=Precios!$BL$12,Precios!$BO$12,IF(G394=Precios!$BL$171,Precios!$BO$171,IF(G394=Precios!$BL$14,Precios!$BO$14,IF(G394=Precios!$BL$15,Precios!$BO$15,IF(G394=Precios!$BL$16,Precios!$BO$16,IF(G394=Precios!$BL$17,Precios!$BO$17,IF(G394=Precios!$BL$18,Precios!$BO$18,0)))))))))))))))*H394</f>
        <v>0</v>
      </c>
      <c r="AA394" s="47"/>
      <c r="AB394" s="330"/>
    </row>
    <row r="395" spans="1:28" ht="15.75" thickBot="1" x14ac:dyDescent="0.3">
      <c r="A395" s="293"/>
      <c r="B395" s="294"/>
      <c r="C395" s="304"/>
      <c r="D395" s="296"/>
      <c r="E395" s="296"/>
      <c r="F395" s="296"/>
      <c r="G395" s="297"/>
      <c r="H395" s="298"/>
      <c r="I395" s="217">
        <f>IF(G395=Precios!$BL$4,Precios!$BM$4,IF(G395=Precios!$BL$5,Precios!$BM$5,IF(G395=Precios!$BL$6,Precios!$BM$6,IF(G395=Precios!$BL$7,Precios!$BM$7,IF(G395=Precios!$BL$8,Precios!$BM$8,IF(G395=Precios!$BL$9,Precios!$BM$9,IF(G395=Precios!$BL$10,Precios!$BM$10,IF(G395=Precios!$BL$11,Precios!$BM$11,IF(G395=Precios!$BL$12,Precios!$BM$12,IF(G395=Precios!$BL$171,Precios!$BM$171,IF(G395=Precios!$BL$14,Precios!$BM$14,IF(G395=Precios!$BL$15,Precios!$BM$15,IF(G395=Precios!$BL$16,Precios!$BM$16,IF(G395=Precios!$BL$17,Precios!$BM$17,IF(G395=Precios!$BL$18,Precios!$BM$18,0)))))))))))))))</f>
        <v>0</v>
      </c>
      <c r="J395" s="298"/>
      <c r="K395" s="300">
        <f>+IF(J395=1,I395,IF(J395=2,I395*(1-Precios!$BR$3),0))</f>
        <v>0</v>
      </c>
      <c r="L395" s="300">
        <f t="shared" si="66"/>
        <v>0</v>
      </c>
      <c r="M395" s="331"/>
      <c r="N395" s="332"/>
      <c r="O395" s="332"/>
      <c r="P395" s="332"/>
      <c r="Q395" s="332"/>
      <c r="R395" s="332"/>
      <c r="S395" s="332"/>
      <c r="T395" s="332"/>
      <c r="U395" s="332"/>
      <c r="V395" s="333"/>
      <c r="W395" s="332"/>
      <c r="X395" s="332"/>
      <c r="Y395" s="332"/>
      <c r="Z395" s="340">
        <f>IF(G395=Precios!$BL$4,Precios!$BO$4,IF(G395=Precios!$BL$5,Precios!$BO$5,IF(G395=Precios!$BL$6,Precios!$BO$6,IF(G395=Precios!$BL$7,Precios!$BO$7,IF(G395=Precios!$BL$8,Precios!$BO$8,IF(G395=Precios!$BL$9,Precios!$BO$9,IF(G395=Precios!$BL$10,Precios!$BO$10,IF(G395=Precios!$BL$11,Precios!$BO$11,IF(G395=Precios!$BL$12,Precios!$BO$12,IF(G395=Precios!$BL$171,Precios!$BO$171,IF(G395=Precios!$BL$14,Precios!$BO$14,IF(G395=Precios!$BL$15,Precios!$BO$15,IF(G395=Precios!$BL$16,Precios!$BO$16,IF(G395=Precios!$BL$17,Precios!$BO$17,IF(G395=Precios!$BL$18,Precios!$BO$18,0)))))))))))))))*H395</f>
        <v>0</v>
      </c>
      <c r="AA395" s="334"/>
      <c r="AB395" s="335"/>
    </row>
    <row r="396" spans="1:28" x14ac:dyDescent="0.25">
      <c r="A396" s="282"/>
      <c r="B396" s="283"/>
      <c r="C396" s="284"/>
      <c r="D396" s="285"/>
      <c r="E396" s="285"/>
      <c r="F396" s="285"/>
      <c r="G396" s="287"/>
      <c r="H396" s="288"/>
      <c r="I396" s="289">
        <f>IF(G396=Precios!$BL$4,Precios!$BM$4,IF(G396=Precios!$BL$5,Precios!$BM$5,IF(G396=Precios!$BL$6,Precios!$BM$6,IF(G396=Precios!$BL$7,Precios!$BM$7,IF(G396=Precios!$BL$8,Precios!$BM$8,IF(G396=Precios!$BL$9,Precios!$BM$9,IF(G396=Precios!$BL$10,Precios!$BM$10,IF(G396=Precios!$BL$11,Precios!$BM$11,IF(G396=Precios!$BL$12,Precios!$BM$12,IF(G396=Precios!$BL$171,Precios!$BM$171,IF(G396=Precios!$BL$14,Precios!$BM$14,IF(G396=Precios!$BL$15,Precios!$BM$15,IF(G396=Precios!$BL$16,Precios!$BM$16,IF(G396=Precios!$BL$17,Precios!$BM$17,IF(G396=Precios!$BL$18,Precios!$BM$18,0)))))))))))))))</f>
        <v>0</v>
      </c>
      <c r="J396" s="287"/>
      <c r="K396" s="290">
        <f>+IF(J396=1,I396,IF(J396=2,I396*(1-Precios!$BR$3),0))</f>
        <v>0</v>
      </c>
      <c r="L396" s="290">
        <f t="shared" si="66"/>
        <v>0</v>
      </c>
      <c r="M396" s="317">
        <f>+SUM(L396:L400)</f>
        <v>0</v>
      </c>
      <c r="N396" s="318">
        <f>+M396+Q396+S396+T396</f>
        <v>0</v>
      </c>
      <c r="O396" s="319">
        <f>+IF(J396=1,N396*$O$365,0)</f>
        <v>0</v>
      </c>
      <c r="P396" s="320">
        <f>+N396*$P$365</f>
        <v>0</v>
      </c>
      <c r="Q396" s="321"/>
      <c r="R396" s="322">
        <f>+N396-SUM(O396:Q396)</f>
        <v>0</v>
      </c>
      <c r="S396" s="321"/>
      <c r="T396" s="321"/>
      <c r="U396" s="321"/>
      <c r="V396" s="323" t="e">
        <f>+(+O396+P396)/M396</f>
        <v>#DIV/0!</v>
      </c>
      <c r="W396" s="324">
        <f>+R396-SUM(S396:U396)</f>
        <v>0</v>
      </c>
      <c r="X396" s="325">
        <f>IF(J396=2,W396,0)</f>
        <v>0</v>
      </c>
      <c r="Y396" s="326">
        <f>IF(J396=1,W396,0)</f>
        <v>0</v>
      </c>
      <c r="Z396" s="327">
        <f>IF(G396=Precios!$BL$4,Precios!$BO$4,IF(G396=Precios!$BL$5,Precios!$BO$5,IF(G396=Precios!$BL$6,Precios!$BO$6,IF(G396=Precios!$BL$7,Precios!$BO$7,IF(G396=Precios!$BL$8,Precios!$BO$8,IF(G396=Precios!$BL$9,Precios!$BO$9,IF(G396=Precios!$BL$10,Precios!$BO$10,IF(G396=Precios!$BL$11,Precios!$BO$11,IF(G396=Precios!$BL$12,Precios!$BO$12,IF(G396=Precios!$BL$171,Precios!$BO$171,IF(G396=Precios!$BL$14,Precios!$BO$14,IF(G396=Precios!$BL$15,Precios!$BO$15,IF(G396=Precios!$BL$16,Precios!$BO$16,IF(G396=Precios!$BL$17,Precios!$BO$17,IF(G396=Precios!$BL$18,Precios!$BO$18,0)))))))))))))))*H396</f>
        <v>0</v>
      </c>
      <c r="AA396" s="328">
        <f>+W396-SUM(Z396:Z400)</f>
        <v>0</v>
      </c>
      <c r="AB396" s="329" t="e">
        <f>+AA396/M396</f>
        <v>#DIV/0!</v>
      </c>
    </row>
    <row r="397" spans="1:28" x14ac:dyDescent="0.25">
      <c r="A397" s="291"/>
      <c r="B397" s="41"/>
      <c r="C397" s="42"/>
      <c r="D397" s="43"/>
      <c r="E397" s="43"/>
      <c r="F397" s="43"/>
      <c r="G397" s="49"/>
      <c r="H397" s="52"/>
      <c r="I397" s="217">
        <f>IF(G397=Precios!$BL$4,Precios!$BM$4,IF(G397=Precios!$BL$5,Precios!$BM$5,IF(G397=Precios!$BL$6,Precios!$BM$6,IF(G397=Precios!$BL$7,Precios!$BM$7,IF(G397=Precios!$BL$8,Precios!$BM$8,IF(G397=Precios!$BL$9,Precios!$BM$9,IF(G397=Precios!$BL$10,Precios!$BM$10,IF(G397=Precios!$BL$11,Precios!$BM$11,IF(G397=Precios!$BL$12,Precios!$BM$12,IF(G397=Precios!$BL$171,Precios!$BM$171,IF(G397=Precios!$BL$14,Precios!$BM$14,IF(G397=Precios!$BL$15,Precios!$BM$15,IF(G397=Precios!$BL$16,Precios!$BM$16,IF(G397=Precios!$BL$17,Precios!$BM$17,IF(G397=Precios!$BL$18,Precios!$BM$18,0)))))))))))))))</f>
        <v>0</v>
      </c>
      <c r="J397" s="52"/>
      <c r="K397" s="218">
        <f>+IF(J397=1,I397,IF(J397=2,I397*(1-Precios!$BR$3),0))</f>
        <v>0</v>
      </c>
      <c r="L397" s="218">
        <f t="shared" si="66"/>
        <v>0</v>
      </c>
      <c r="M397" s="50"/>
      <c r="N397" s="44"/>
      <c r="O397" s="44"/>
      <c r="P397" s="44"/>
      <c r="Q397" s="44"/>
      <c r="R397" s="44"/>
      <c r="S397" s="44"/>
      <c r="T397" s="44"/>
      <c r="U397" s="44"/>
      <c r="V397" s="93"/>
      <c r="W397" s="44"/>
      <c r="X397" s="44"/>
      <c r="Y397" s="44"/>
      <c r="Z397" s="39">
        <f>IF(G397=Precios!$BL$4,Precios!$BO$4,IF(G397=Precios!$BL$5,Precios!$BO$5,IF(G397=Precios!$BL$6,Precios!$BO$6,IF(G397=Precios!$BL$7,Precios!$BO$7,IF(G397=Precios!$BL$8,Precios!$BO$8,IF(G397=Precios!$BL$9,Precios!$BO$9,IF(G397=Precios!$BL$10,Precios!$BO$10,IF(G397=Precios!$BL$11,Precios!$BO$11,IF(G397=Precios!$BL$12,Precios!$BO$12,IF(G397=Precios!$BL$171,Precios!$BO$171,IF(G397=Precios!$BL$14,Precios!$BO$14,IF(G397=Precios!$BL$15,Precios!$BO$15,IF(G397=Precios!$BL$16,Precios!$BO$16,IF(G397=Precios!$BL$17,Precios!$BO$17,IF(G397=Precios!$BL$18,Precios!$BO$18,0)))))))))))))))*H397</f>
        <v>0</v>
      </c>
      <c r="AA397" s="47"/>
      <c r="AB397" s="330"/>
    </row>
    <row r="398" spans="1:28" x14ac:dyDescent="0.25">
      <c r="A398" s="291"/>
      <c r="B398" s="41"/>
      <c r="C398" s="42"/>
      <c r="D398" s="43"/>
      <c r="E398" s="43"/>
      <c r="F398" s="43"/>
      <c r="G398" s="49"/>
      <c r="H398" s="52"/>
      <c r="I398" s="217">
        <f>IF(G398=Precios!$BL$4,Precios!$BM$4,IF(G398=Precios!$BL$5,Precios!$BM$5,IF(G398=Precios!$BL$6,Precios!$BM$6,IF(G398=Precios!$BL$7,Precios!$BM$7,IF(G398=Precios!$BL$8,Precios!$BM$8,IF(G398=Precios!$BL$9,Precios!$BM$9,IF(G398=Precios!$BL$10,Precios!$BM$10,IF(G398=Precios!$BL$11,Precios!$BM$11,IF(G398=Precios!$BL$12,Precios!$BM$12,IF(G398=Precios!$BL$171,Precios!$BM$171,IF(G398=Precios!$BL$14,Precios!$BM$14,IF(G398=Precios!$BL$15,Precios!$BM$15,IF(G398=Precios!$BL$16,Precios!$BM$16,IF(G398=Precios!$BL$17,Precios!$BM$17,IF(G398=Precios!$BL$18,Precios!$BM$18,0)))))))))))))))</f>
        <v>0</v>
      </c>
      <c r="J398" s="52"/>
      <c r="K398" s="218">
        <f>+IF(J398=1,I398,IF(J398=2,I398*(1-Precios!$BR$3),0))</f>
        <v>0</v>
      </c>
      <c r="L398" s="218">
        <f t="shared" si="66"/>
        <v>0</v>
      </c>
      <c r="M398" s="50"/>
      <c r="N398" s="44"/>
      <c r="O398" s="44"/>
      <c r="P398" s="44"/>
      <c r="Q398" s="44"/>
      <c r="R398" s="44"/>
      <c r="S398" s="44"/>
      <c r="T398" s="44"/>
      <c r="U398" s="44"/>
      <c r="V398" s="93"/>
      <c r="W398" s="44"/>
      <c r="X398" s="44"/>
      <c r="Y398" s="44"/>
      <c r="Z398" s="39">
        <f>IF(G398=Precios!$BL$4,Precios!$BO$4,IF(G398=Precios!$BL$5,Precios!$BO$5,IF(G398=Precios!$BL$6,Precios!$BO$6,IF(G398=Precios!$BL$7,Precios!$BO$7,IF(G398=Precios!$BL$8,Precios!$BO$8,IF(G398=Precios!$BL$9,Precios!$BO$9,IF(G398=Precios!$BL$10,Precios!$BO$10,IF(G398=Precios!$BL$11,Precios!$BO$11,IF(G398=Precios!$BL$12,Precios!$BO$12,IF(G398=Precios!$BL$171,Precios!$BO$171,IF(G398=Precios!$BL$14,Precios!$BO$14,IF(G398=Precios!$BL$15,Precios!$BO$15,IF(G398=Precios!$BL$16,Precios!$BO$16,IF(G398=Precios!$BL$17,Precios!$BO$17,IF(G398=Precios!$BL$18,Precios!$BO$18,0)))))))))))))))*H398</f>
        <v>0</v>
      </c>
      <c r="AA398" s="47"/>
      <c r="AB398" s="330"/>
    </row>
    <row r="399" spans="1:28" x14ac:dyDescent="0.25">
      <c r="A399" s="291"/>
      <c r="B399" s="41"/>
      <c r="C399" s="42"/>
      <c r="D399" s="43"/>
      <c r="E399" s="43"/>
      <c r="F399" s="43"/>
      <c r="G399" s="49"/>
      <c r="H399" s="52"/>
      <c r="I399" s="217">
        <f>IF(G399=Precios!$BL$4,Precios!$BM$4,IF(G399=Precios!$BL$5,Precios!$BM$5,IF(G399=Precios!$BL$6,Precios!$BM$6,IF(G399=Precios!$BL$7,Precios!$BM$7,IF(G399=Precios!$BL$8,Precios!$BM$8,IF(G399=Precios!$BL$9,Precios!$BM$9,IF(G399=Precios!$BL$10,Precios!$BM$10,IF(G399=Precios!$BL$11,Precios!$BM$11,IF(G399=Precios!$BL$12,Precios!$BM$12,IF(G399=Precios!$BL$171,Precios!$BM$171,IF(G399=Precios!$BL$14,Precios!$BM$14,IF(G399=Precios!$BL$15,Precios!$BM$15,IF(G399=Precios!$BL$16,Precios!$BM$16,IF(G399=Precios!$BL$17,Precios!$BM$17,IF(G399=Precios!$BL$18,Precios!$BM$18,0)))))))))))))))</f>
        <v>0</v>
      </c>
      <c r="J399" s="52"/>
      <c r="K399" s="218">
        <f>+IF(J399=1,I399,IF(J399=2,I399*(1-Precios!$BR$3),0))</f>
        <v>0</v>
      </c>
      <c r="L399" s="218">
        <f t="shared" si="66"/>
        <v>0</v>
      </c>
      <c r="M399" s="50"/>
      <c r="N399" s="44"/>
      <c r="O399" s="44"/>
      <c r="P399" s="44"/>
      <c r="Q399" s="44"/>
      <c r="R399" s="44"/>
      <c r="S399" s="44"/>
      <c r="T399" s="44"/>
      <c r="U399" s="44"/>
      <c r="V399" s="93"/>
      <c r="W399" s="44"/>
      <c r="X399" s="44"/>
      <c r="Y399" s="44"/>
      <c r="Z399" s="39">
        <f>IF(G399=Precios!$BL$4,Precios!$BO$4,IF(G399=Precios!$BL$5,Precios!$BO$5,IF(G399=Precios!$BL$6,Precios!$BO$6,IF(G399=Precios!$BL$7,Precios!$BO$7,IF(G399=Precios!$BL$8,Precios!$BO$8,IF(G399=Precios!$BL$9,Precios!$BO$9,IF(G399=Precios!$BL$10,Precios!$BO$10,IF(G399=Precios!$BL$11,Precios!$BO$11,IF(G399=Precios!$BL$12,Precios!$BO$12,IF(G399=Precios!$BL$171,Precios!$BO$171,IF(G399=Precios!$BL$14,Precios!$BO$14,IF(G399=Precios!$BL$15,Precios!$BO$15,IF(G399=Precios!$BL$16,Precios!$BO$16,IF(G399=Precios!$BL$17,Precios!$BO$17,IF(G399=Precios!$BL$18,Precios!$BO$18,0)))))))))))))))*H399</f>
        <v>0</v>
      </c>
      <c r="AA399" s="47"/>
      <c r="AB399" s="330"/>
    </row>
    <row r="400" spans="1:28" ht="15.75" thickBot="1" x14ac:dyDescent="0.3">
      <c r="A400" s="293"/>
      <c r="B400" s="294"/>
      <c r="C400" s="304"/>
      <c r="D400" s="296"/>
      <c r="E400" s="296"/>
      <c r="F400" s="296"/>
      <c r="G400" s="297"/>
      <c r="H400" s="298"/>
      <c r="I400" s="217">
        <f>IF(G400=Precios!$BL$4,Precios!$BM$4,IF(G400=Precios!$BL$5,Precios!$BM$5,IF(G400=Precios!$BL$6,Precios!$BM$6,IF(G400=Precios!$BL$7,Precios!$BM$7,IF(G400=Precios!$BL$8,Precios!$BM$8,IF(G400=Precios!$BL$9,Precios!$BM$9,IF(G400=Precios!$BL$10,Precios!$BM$10,IF(G400=Precios!$BL$11,Precios!$BM$11,IF(G400=Precios!$BL$12,Precios!$BM$12,IF(G400=Precios!$BL$171,Precios!$BM$171,IF(G400=Precios!$BL$14,Precios!$BM$14,IF(G400=Precios!$BL$15,Precios!$BM$15,IF(G400=Precios!$BL$16,Precios!$BM$16,IF(G400=Precios!$BL$17,Precios!$BM$17,IF(G400=Precios!$BL$18,Precios!$BM$18,0)))))))))))))))</f>
        <v>0</v>
      </c>
      <c r="J400" s="298"/>
      <c r="K400" s="300">
        <f>+IF(J400=1,I400,IF(J400=2,I400*(1-Precios!$BR$3),0))</f>
        <v>0</v>
      </c>
      <c r="L400" s="300">
        <f t="shared" si="66"/>
        <v>0</v>
      </c>
      <c r="M400" s="331"/>
      <c r="N400" s="332"/>
      <c r="O400" s="332"/>
      <c r="P400" s="332"/>
      <c r="Q400" s="332"/>
      <c r="R400" s="332"/>
      <c r="S400" s="332"/>
      <c r="T400" s="332"/>
      <c r="U400" s="332"/>
      <c r="V400" s="333"/>
      <c r="W400" s="332"/>
      <c r="X400" s="332"/>
      <c r="Y400" s="332"/>
      <c r="Z400" s="340">
        <f>IF(G400=Precios!$BL$4,Precios!$BO$4,IF(G400=Precios!$BL$5,Precios!$BO$5,IF(G400=Precios!$BL$6,Precios!$BO$6,IF(G400=Precios!$BL$7,Precios!$BO$7,IF(G400=Precios!$BL$8,Precios!$BO$8,IF(G400=Precios!$BL$9,Precios!$BO$9,IF(G400=Precios!$BL$10,Precios!$BO$10,IF(G400=Precios!$BL$11,Precios!$BO$11,IF(G400=Precios!$BL$12,Precios!$BO$12,IF(G400=Precios!$BL$171,Precios!$BO$171,IF(G400=Precios!$BL$14,Precios!$BO$14,IF(G400=Precios!$BL$15,Precios!$BO$15,IF(G400=Precios!$BL$16,Precios!$BO$16,IF(G400=Precios!$BL$17,Precios!$BO$17,IF(G400=Precios!$BL$18,Precios!$BO$18,0)))))))))))))))*H400</f>
        <v>0</v>
      </c>
      <c r="AA400" s="334"/>
      <c r="AB400" s="335"/>
    </row>
    <row r="401" spans="1:28" x14ac:dyDescent="0.25">
      <c r="A401" s="282"/>
      <c r="B401" s="283"/>
      <c r="C401" s="284"/>
      <c r="D401" s="285"/>
      <c r="E401" s="285"/>
      <c r="F401" s="285"/>
      <c r="G401" s="287"/>
      <c r="H401" s="288"/>
      <c r="I401" s="289">
        <f>IF(G401=Precios!$BL$4,Precios!$BM$4,IF(G401=Precios!$BL$5,Precios!$BM$5,IF(G401=Precios!$BL$6,Precios!$BM$6,IF(G401=Precios!$BL$7,Precios!$BM$7,IF(G401=Precios!$BL$8,Precios!$BM$8,IF(G401=Precios!$BL$9,Precios!$BM$9,IF(G401=Precios!$BL$10,Precios!$BM$10,IF(G401=Precios!$BL$11,Precios!$BM$11,IF(G401=Precios!$BL$12,Precios!$BM$12,IF(G401=Precios!$BL$171,Precios!$BM$171,IF(G401=Precios!$BL$14,Precios!$BM$14,IF(G401=Precios!$BL$15,Precios!$BM$15,IF(G401=Precios!$BL$16,Precios!$BM$16,IF(G401=Precios!$BL$17,Precios!$BM$17,IF(G401=Precios!$BL$18,Precios!$BM$18,0)))))))))))))))</f>
        <v>0</v>
      </c>
      <c r="J401" s="287"/>
      <c r="K401" s="290">
        <f>+IF(J401=1,I401,IF(J401=2,I401*(1-Precios!$BR$3),0))</f>
        <v>0</v>
      </c>
      <c r="L401" s="290">
        <f t="shared" si="66"/>
        <v>0</v>
      </c>
      <c r="M401" s="317">
        <f>+SUM(L401:L405)</f>
        <v>0</v>
      </c>
      <c r="N401" s="318">
        <f>+M401+Q401+S401+T401</f>
        <v>0</v>
      </c>
      <c r="O401" s="319">
        <f>+IF(J401=1,N401*$O$365,0)</f>
        <v>0</v>
      </c>
      <c r="P401" s="320">
        <f>+N401*$P$365</f>
        <v>0</v>
      </c>
      <c r="Q401" s="321"/>
      <c r="R401" s="322">
        <f>+N401-SUM(O401:Q401)</f>
        <v>0</v>
      </c>
      <c r="S401" s="321"/>
      <c r="T401" s="321"/>
      <c r="U401" s="321"/>
      <c r="V401" s="323" t="e">
        <f>+(+O401+P401)/M401</f>
        <v>#DIV/0!</v>
      </c>
      <c r="W401" s="324">
        <f>+R401-SUM(S401:U401)</f>
        <v>0</v>
      </c>
      <c r="X401" s="325">
        <f>IF(J401=2,W401,0)</f>
        <v>0</v>
      </c>
      <c r="Y401" s="326">
        <f>IF(J401=1,W401,0)</f>
        <v>0</v>
      </c>
      <c r="Z401" s="327">
        <f>IF(G401=Precios!$BL$4,Precios!$BO$4,IF(G401=Precios!$BL$5,Precios!$BO$5,IF(G401=Precios!$BL$6,Precios!$BO$6,IF(G401=Precios!$BL$7,Precios!$BO$7,IF(G401=Precios!$BL$8,Precios!$BO$8,IF(G401=Precios!$BL$9,Precios!$BO$9,IF(G401=Precios!$BL$10,Precios!$BO$10,IF(G401=Precios!$BL$11,Precios!$BO$11,IF(G401=Precios!$BL$12,Precios!$BO$12,IF(G401=Precios!$BL$171,Precios!$BO$171,IF(G401=Precios!$BL$14,Precios!$BO$14,IF(G401=Precios!$BL$15,Precios!$BO$15,IF(G401=Precios!$BL$16,Precios!$BO$16,IF(G401=Precios!$BL$17,Precios!$BO$17,IF(G401=Precios!$BL$18,Precios!$BO$18,0)))))))))))))))*H401</f>
        <v>0</v>
      </c>
      <c r="AA401" s="328">
        <f>+W401-SUM(Z401:Z405)</f>
        <v>0</v>
      </c>
      <c r="AB401" s="329" t="e">
        <f>+AA401/M401</f>
        <v>#DIV/0!</v>
      </c>
    </row>
    <row r="402" spans="1:28" x14ac:dyDescent="0.25">
      <c r="A402" s="291"/>
      <c r="B402" s="41"/>
      <c r="C402" s="42"/>
      <c r="D402" s="43"/>
      <c r="E402" s="43"/>
      <c r="F402" s="43"/>
      <c r="G402" s="49"/>
      <c r="H402" s="52"/>
      <c r="I402" s="217">
        <f>IF(G402=Precios!$BL$4,Precios!$BM$4,IF(G402=Precios!$BL$5,Precios!$BM$5,IF(G402=Precios!$BL$6,Precios!$BM$6,IF(G402=Precios!$BL$7,Precios!$BM$7,IF(G402=Precios!$BL$8,Precios!$BM$8,IF(G402=Precios!$BL$9,Precios!$BM$9,IF(G402=Precios!$BL$10,Precios!$BM$10,IF(G402=Precios!$BL$11,Precios!$BM$11,IF(G402=Precios!$BL$12,Precios!$BM$12,IF(G402=Precios!$BL$171,Precios!$BM$171,IF(G402=Precios!$BL$14,Precios!$BM$14,IF(G402=Precios!$BL$15,Precios!$BM$15,IF(G402=Precios!$BL$16,Precios!$BM$16,IF(G402=Precios!$BL$17,Precios!$BM$17,IF(G402=Precios!$BL$18,Precios!$BM$18,0)))))))))))))))</f>
        <v>0</v>
      </c>
      <c r="J402" s="52"/>
      <c r="K402" s="218">
        <f>+IF(J402=1,I402,IF(J402=2,I402*(1-Precios!$BR$3),0))</f>
        <v>0</v>
      </c>
      <c r="L402" s="218">
        <f t="shared" si="66"/>
        <v>0</v>
      </c>
      <c r="M402" s="50"/>
      <c r="N402" s="44"/>
      <c r="O402" s="44"/>
      <c r="P402" s="44"/>
      <c r="Q402" s="44"/>
      <c r="R402" s="44"/>
      <c r="S402" s="44"/>
      <c r="T402" s="44"/>
      <c r="U402" s="44"/>
      <c r="V402" s="93"/>
      <c r="W402" s="44"/>
      <c r="X402" s="44"/>
      <c r="Y402" s="44"/>
      <c r="Z402" s="39">
        <f>IF(G402=Precios!$BL$4,Precios!$BO$4,IF(G402=Precios!$BL$5,Precios!$BO$5,IF(G402=Precios!$BL$6,Precios!$BO$6,IF(G402=Precios!$BL$7,Precios!$BO$7,IF(G402=Precios!$BL$8,Precios!$BO$8,IF(G402=Precios!$BL$9,Precios!$BO$9,IF(G402=Precios!$BL$10,Precios!$BO$10,IF(G402=Precios!$BL$11,Precios!$BO$11,IF(G402=Precios!$BL$12,Precios!$BO$12,IF(G402=Precios!$BL$171,Precios!$BO$171,IF(G402=Precios!$BL$14,Precios!$BO$14,IF(G402=Precios!$BL$15,Precios!$BO$15,IF(G402=Precios!$BL$16,Precios!$BO$16,IF(G402=Precios!$BL$17,Precios!$BO$17,IF(G402=Precios!$BL$18,Precios!$BO$18,0)))))))))))))))*H402</f>
        <v>0</v>
      </c>
      <c r="AA402" s="47"/>
      <c r="AB402" s="330"/>
    </row>
    <row r="403" spans="1:28" x14ac:dyDescent="0.25">
      <c r="A403" s="291"/>
      <c r="B403" s="41"/>
      <c r="C403" s="42"/>
      <c r="D403" s="43"/>
      <c r="E403" s="43"/>
      <c r="F403" s="43"/>
      <c r="G403" s="49"/>
      <c r="H403" s="52"/>
      <c r="I403" s="217">
        <f>IF(G403=Precios!$BL$4,Precios!$BM$4,IF(G403=Precios!$BL$5,Precios!$BM$5,IF(G403=Precios!$BL$6,Precios!$BM$6,IF(G403=Precios!$BL$7,Precios!$BM$7,IF(G403=Precios!$BL$8,Precios!$BM$8,IF(G403=Precios!$BL$9,Precios!$BM$9,IF(G403=Precios!$BL$10,Precios!$BM$10,IF(G403=Precios!$BL$11,Precios!$BM$11,IF(G403=Precios!$BL$12,Precios!$BM$12,IF(G403=Precios!$BL$171,Precios!$BM$171,IF(G403=Precios!$BL$14,Precios!$BM$14,IF(G403=Precios!$BL$15,Precios!$BM$15,IF(G403=Precios!$BL$16,Precios!$BM$16,IF(G403=Precios!$BL$17,Precios!$BM$17,IF(G403=Precios!$BL$18,Precios!$BM$18,0)))))))))))))))</f>
        <v>0</v>
      </c>
      <c r="J403" s="52"/>
      <c r="K403" s="218">
        <f>+IF(J403=1,I403,IF(J403=2,I403*(1-Precios!$BR$3),0))</f>
        <v>0</v>
      </c>
      <c r="L403" s="218">
        <f t="shared" si="66"/>
        <v>0</v>
      </c>
      <c r="M403" s="50"/>
      <c r="N403" s="44"/>
      <c r="O403" s="44"/>
      <c r="P403" s="44"/>
      <c r="Q403" s="44"/>
      <c r="R403" s="44"/>
      <c r="S403" s="44"/>
      <c r="T403" s="44"/>
      <c r="U403" s="44"/>
      <c r="V403" s="93"/>
      <c r="W403" s="44"/>
      <c r="X403" s="44"/>
      <c r="Y403" s="44"/>
      <c r="Z403" s="39">
        <f>IF(G403=Precios!$BL$4,Precios!$BO$4,IF(G403=Precios!$BL$5,Precios!$BO$5,IF(G403=Precios!$BL$6,Precios!$BO$6,IF(G403=Precios!$BL$7,Precios!$BO$7,IF(G403=Precios!$BL$8,Precios!$BO$8,IF(G403=Precios!$BL$9,Precios!$BO$9,IF(G403=Precios!$BL$10,Precios!$BO$10,IF(G403=Precios!$BL$11,Precios!$BO$11,IF(G403=Precios!$BL$12,Precios!$BO$12,IF(G403=Precios!$BL$171,Precios!$BO$171,IF(G403=Precios!$BL$14,Precios!$BO$14,IF(G403=Precios!$BL$15,Precios!$BO$15,IF(G403=Precios!$BL$16,Precios!$BO$16,IF(G403=Precios!$BL$17,Precios!$BO$17,IF(G403=Precios!$BL$18,Precios!$BO$18,0)))))))))))))))*H403</f>
        <v>0</v>
      </c>
      <c r="AA403" s="47"/>
      <c r="AB403" s="330"/>
    </row>
    <row r="404" spans="1:28" x14ac:dyDescent="0.25">
      <c r="A404" s="291"/>
      <c r="B404" s="41"/>
      <c r="C404" s="42"/>
      <c r="D404" s="43"/>
      <c r="E404" s="43"/>
      <c r="F404" s="43"/>
      <c r="G404" s="49"/>
      <c r="H404" s="52"/>
      <c r="I404" s="217">
        <f>IF(G404=Precios!$BL$4,Precios!$BM$4,IF(G404=Precios!$BL$5,Precios!$BM$5,IF(G404=Precios!$BL$6,Precios!$BM$6,IF(G404=Precios!$BL$7,Precios!$BM$7,IF(G404=Precios!$BL$8,Precios!$BM$8,IF(G404=Precios!$BL$9,Precios!$BM$9,IF(G404=Precios!$BL$10,Precios!$BM$10,IF(G404=Precios!$BL$11,Precios!$BM$11,IF(G404=Precios!$BL$12,Precios!$BM$12,IF(G404=Precios!$BL$171,Precios!$BM$171,IF(G404=Precios!$BL$14,Precios!$BM$14,IF(G404=Precios!$BL$15,Precios!$BM$15,IF(G404=Precios!$BL$16,Precios!$BM$16,IF(G404=Precios!$BL$17,Precios!$BM$17,IF(G404=Precios!$BL$18,Precios!$BM$18,0)))))))))))))))</f>
        <v>0</v>
      </c>
      <c r="J404" s="52"/>
      <c r="K404" s="218">
        <f>+IF(J404=1,I404,IF(J404=2,I404*(1-Precios!$BR$3),0))</f>
        <v>0</v>
      </c>
      <c r="L404" s="218">
        <f t="shared" si="66"/>
        <v>0</v>
      </c>
      <c r="M404" s="50"/>
      <c r="N404" s="44"/>
      <c r="O404" s="44"/>
      <c r="P404" s="44"/>
      <c r="Q404" s="44"/>
      <c r="R404" s="44"/>
      <c r="S404" s="44"/>
      <c r="T404" s="44"/>
      <c r="U404" s="44"/>
      <c r="V404" s="93"/>
      <c r="W404" s="44"/>
      <c r="X404" s="44"/>
      <c r="Y404" s="44"/>
      <c r="Z404" s="39">
        <f>IF(G404=Precios!$BL$4,Precios!$BO$4,IF(G404=Precios!$BL$5,Precios!$BO$5,IF(G404=Precios!$BL$6,Precios!$BO$6,IF(G404=Precios!$BL$7,Precios!$BO$7,IF(G404=Precios!$BL$8,Precios!$BO$8,IF(G404=Precios!$BL$9,Precios!$BO$9,IF(G404=Precios!$BL$10,Precios!$BO$10,IF(G404=Precios!$BL$11,Precios!$BO$11,IF(G404=Precios!$BL$12,Precios!$BO$12,IF(G404=Precios!$BL$171,Precios!$BO$171,IF(G404=Precios!$BL$14,Precios!$BO$14,IF(G404=Precios!$BL$15,Precios!$BO$15,IF(G404=Precios!$BL$16,Precios!$BO$16,IF(G404=Precios!$BL$17,Precios!$BO$17,IF(G404=Precios!$BL$18,Precios!$BO$18,0)))))))))))))))*H404</f>
        <v>0</v>
      </c>
      <c r="AA404" s="47"/>
      <c r="AB404" s="330"/>
    </row>
    <row r="405" spans="1:28" ht="15.75" thickBot="1" x14ac:dyDescent="0.3">
      <c r="A405" s="293"/>
      <c r="B405" s="294"/>
      <c r="C405" s="304"/>
      <c r="D405" s="296"/>
      <c r="E405" s="296"/>
      <c r="F405" s="296"/>
      <c r="G405" s="297"/>
      <c r="H405" s="298"/>
      <c r="I405" s="217">
        <f>IF(G405=Precios!$BL$4,Precios!$BM$4,IF(G405=Precios!$BL$5,Precios!$BM$5,IF(G405=Precios!$BL$6,Precios!$BM$6,IF(G405=Precios!$BL$7,Precios!$BM$7,IF(G405=Precios!$BL$8,Precios!$BM$8,IF(G405=Precios!$BL$9,Precios!$BM$9,IF(G405=Precios!$BL$10,Precios!$BM$10,IF(G405=Precios!$BL$11,Precios!$BM$11,IF(G405=Precios!$BL$12,Precios!$BM$12,IF(G405=Precios!$BL$171,Precios!$BM$171,IF(G405=Precios!$BL$14,Precios!$BM$14,IF(G405=Precios!$BL$15,Precios!$BM$15,IF(G405=Precios!$BL$16,Precios!$BM$16,IF(G405=Precios!$BL$17,Precios!$BM$17,IF(G405=Precios!$BL$18,Precios!$BM$18,0)))))))))))))))</f>
        <v>0</v>
      </c>
      <c r="J405" s="298"/>
      <c r="K405" s="300">
        <f>+IF(J405=1,I405,IF(J405=2,I405*(1-Precios!$BR$3),0))</f>
        <v>0</v>
      </c>
      <c r="L405" s="300">
        <f t="shared" si="66"/>
        <v>0</v>
      </c>
      <c r="M405" s="331"/>
      <c r="N405" s="332"/>
      <c r="O405" s="332"/>
      <c r="P405" s="332"/>
      <c r="Q405" s="332"/>
      <c r="R405" s="332"/>
      <c r="S405" s="332"/>
      <c r="T405" s="332"/>
      <c r="U405" s="332"/>
      <c r="V405" s="333"/>
      <c r="W405" s="332"/>
      <c r="X405" s="332"/>
      <c r="Y405" s="332"/>
      <c r="Z405" s="340">
        <f>IF(G405=Precios!$BL$4,Precios!$BO$4,IF(G405=Precios!$BL$5,Precios!$BO$5,IF(G405=Precios!$BL$6,Precios!$BO$6,IF(G405=Precios!$BL$7,Precios!$BO$7,IF(G405=Precios!$BL$8,Precios!$BO$8,IF(G405=Precios!$BL$9,Precios!$BO$9,IF(G405=Precios!$BL$10,Precios!$BO$10,IF(G405=Precios!$BL$11,Precios!$BO$11,IF(G405=Precios!$BL$12,Precios!$BO$12,IF(G405=Precios!$BL$171,Precios!$BO$171,IF(G405=Precios!$BL$14,Precios!$BO$14,IF(G405=Precios!$BL$15,Precios!$BO$15,IF(G405=Precios!$BL$16,Precios!$BO$16,IF(G405=Precios!$BL$17,Precios!$BO$17,IF(G405=Precios!$BL$18,Precios!$BO$18,0)))))))))))))))*H405</f>
        <v>0</v>
      </c>
      <c r="AA405" s="334"/>
      <c r="AB405" s="335"/>
    </row>
    <row r="406" spans="1:28" x14ac:dyDescent="0.25">
      <c r="A406" s="282"/>
      <c r="B406" s="283"/>
      <c r="C406" s="284"/>
      <c r="D406" s="285"/>
      <c r="E406" s="285"/>
      <c r="F406" s="285"/>
      <c r="G406" s="287"/>
      <c r="H406" s="288"/>
      <c r="I406" s="289">
        <f>IF(G406=Precios!$BL$4,Precios!$BM$4,IF(G406=Precios!$BL$5,Precios!$BM$5,IF(G406=Precios!$BL$6,Precios!$BM$6,IF(G406=Precios!$BL$7,Precios!$BM$7,IF(G406=Precios!$BL$8,Precios!$BM$8,IF(G406=Precios!$BL$9,Precios!$BM$9,IF(G406=Precios!$BL$10,Precios!$BM$10,IF(G406=Precios!$BL$11,Precios!$BM$11,IF(G406=Precios!$BL$12,Precios!$BM$12,IF(G406=Precios!$BL$171,Precios!$BM$171,IF(G406=Precios!$BL$14,Precios!$BM$14,IF(G406=Precios!$BL$15,Precios!$BM$15,IF(G406=Precios!$BL$16,Precios!$BM$16,IF(G406=Precios!$BL$17,Precios!$BM$17,IF(G406=Precios!$BL$18,Precios!$BM$18,0)))))))))))))))</f>
        <v>0</v>
      </c>
      <c r="J406" s="287"/>
      <c r="K406" s="290">
        <f>+IF(J406=1,I406,IF(J406=2,I406*(1-Precios!$BR$3),0))</f>
        <v>0</v>
      </c>
      <c r="L406" s="290">
        <f t="shared" si="66"/>
        <v>0</v>
      </c>
      <c r="M406" s="317">
        <f>+SUM(L406:L410)</f>
        <v>0</v>
      </c>
      <c r="N406" s="318">
        <f>+M406+Q406+S406+T406</f>
        <v>0</v>
      </c>
      <c r="O406" s="319">
        <f>+IF(J406=1,N406*$O$365,0)</f>
        <v>0</v>
      </c>
      <c r="P406" s="320">
        <f>+N406*$P$365</f>
        <v>0</v>
      </c>
      <c r="Q406" s="321"/>
      <c r="R406" s="322">
        <f>+N406-SUM(O406:Q406)</f>
        <v>0</v>
      </c>
      <c r="S406" s="321"/>
      <c r="T406" s="321"/>
      <c r="U406" s="321"/>
      <c r="V406" s="323" t="e">
        <f>+(+O406+P406)/M406</f>
        <v>#DIV/0!</v>
      </c>
      <c r="W406" s="324">
        <f>+R406-SUM(S406:U406)</f>
        <v>0</v>
      </c>
      <c r="X406" s="325">
        <f>IF(J406=2,W406,0)</f>
        <v>0</v>
      </c>
      <c r="Y406" s="326">
        <f>IF(J406=1,W406,0)</f>
        <v>0</v>
      </c>
      <c r="Z406" s="327">
        <f>IF(G406=Precios!$BL$4,Precios!$BO$4,IF(G406=Precios!$BL$5,Precios!$BO$5,IF(G406=Precios!$BL$6,Precios!$BO$6,IF(G406=Precios!$BL$7,Precios!$BO$7,IF(G406=Precios!$BL$8,Precios!$BO$8,IF(G406=Precios!$BL$9,Precios!$BO$9,IF(G406=Precios!$BL$10,Precios!$BO$10,IF(G406=Precios!$BL$11,Precios!$BO$11,IF(G406=Precios!$BL$12,Precios!$BO$12,IF(G406=Precios!$BL$171,Precios!$BO$171,IF(G406=Precios!$BL$14,Precios!$BO$14,IF(G406=Precios!$BL$15,Precios!$BO$15,IF(G406=Precios!$BL$16,Precios!$BO$16,IF(G406=Precios!$BL$17,Precios!$BO$17,IF(G406=Precios!$BL$18,Precios!$BO$18,0)))))))))))))))*H406</f>
        <v>0</v>
      </c>
      <c r="AA406" s="328">
        <f>+W406-SUM(Z406:Z410)</f>
        <v>0</v>
      </c>
      <c r="AB406" s="329" t="e">
        <f>+AA406/M406</f>
        <v>#DIV/0!</v>
      </c>
    </row>
    <row r="407" spans="1:28" x14ac:dyDescent="0.25">
      <c r="A407" s="291"/>
      <c r="B407" s="41"/>
      <c r="C407" s="42"/>
      <c r="D407" s="43"/>
      <c r="E407" s="43"/>
      <c r="F407" s="43"/>
      <c r="G407" s="49"/>
      <c r="H407" s="52"/>
      <c r="I407" s="217">
        <f>IF(G407=Precios!$BL$4,Precios!$BM$4,IF(G407=Precios!$BL$5,Precios!$BM$5,IF(G407=Precios!$BL$6,Precios!$BM$6,IF(G407=Precios!$BL$7,Precios!$BM$7,IF(G407=Precios!$BL$8,Precios!$BM$8,IF(G407=Precios!$BL$9,Precios!$BM$9,IF(G407=Precios!$BL$10,Precios!$BM$10,IF(G407=Precios!$BL$11,Precios!$BM$11,IF(G407=Precios!$BL$12,Precios!$BM$12,IF(G407=Precios!$BL$171,Precios!$BM$171,IF(G407=Precios!$BL$14,Precios!$BM$14,IF(G407=Precios!$BL$15,Precios!$BM$15,IF(G407=Precios!$BL$16,Precios!$BM$16,IF(G407=Precios!$BL$17,Precios!$BM$17,IF(G407=Precios!$BL$18,Precios!$BM$18,0)))))))))))))))</f>
        <v>0</v>
      </c>
      <c r="J407" s="52"/>
      <c r="K407" s="218">
        <f>+IF(J407=1,I407,IF(J407=2,I407*(1-Precios!$BR$3),0))</f>
        <v>0</v>
      </c>
      <c r="L407" s="218">
        <f t="shared" si="66"/>
        <v>0</v>
      </c>
      <c r="M407" s="50"/>
      <c r="N407" s="44"/>
      <c r="O407" s="44"/>
      <c r="P407" s="44"/>
      <c r="Q407" s="44"/>
      <c r="R407" s="44"/>
      <c r="S407" s="44"/>
      <c r="T407" s="44"/>
      <c r="U407" s="44"/>
      <c r="V407" s="93"/>
      <c r="W407" s="44"/>
      <c r="X407" s="44"/>
      <c r="Y407" s="44"/>
      <c r="Z407" s="39">
        <f>IF(G407=Precios!$BL$4,Precios!$BO$4,IF(G407=Precios!$BL$5,Precios!$BO$5,IF(G407=Precios!$BL$6,Precios!$BO$6,IF(G407=Precios!$BL$7,Precios!$BO$7,IF(G407=Precios!$BL$8,Precios!$BO$8,IF(G407=Precios!$BL$9,Precios!$BO$9,IF(G407=Precios!$BL$10,Precios!$BO$10,IF(G407=Precios!$BL$11,Precios!$BO$11,IF(G407=Precios!$BL$12,Precios!$BO$12,IF(G407=Precios!$BL$171,Precios!$BO$171,IF(G407=Precios!$BL$14,Precios!$BO$14,IF(G407=Precios!$BL$15,Precios!$BO$15,IF(G407=Precios!$BL$16,Precios!$BO$16,IF(G407=Precios!$BL$17,Precios!$BO$17,IF(G407=Precios!$BL$18,Precios!$BO$18,0)))))))))))))))*H407</f>
        <v>0</v>
      </c>
      <c r="AA407" s="47"/>
      <c r="AB407" s="330"/>
    </row>
    <row r="408" spans="1:28" x14ac:dyDescent="0.25">
      <c r="A408" s="291"/>
      <c r="B408" s="41"/>
      <c r="C408" s="42"/>
      <c r="D408" s="43"/>
      <c r="E408" s="43"/>
      <c r="F408" s="43"/>
      <c r="G408" s="49"/>
      <c r="H408" s="52"/>
      <c r="I408" s="217">
        <f>IF(G408=Precios!$BL$4,Precios!$BM$4,IF(G408=Precios!$BL$5,Precios!$BM$5,IF(G408=Precios!$BL$6,Precios!$BM$6,IF(G408=Precios!$BL$7,Precios!$BM$7,IF(G408=Precios!$BL$8,Precios!$BM$8,IF(G408=Precios!$BL$9,Precios!$BM$9,IF(G408=Precios!$BL$10,Precios!$BM$10,IF(G408=Precios!$BL$11,Precios!$BM$11,IF(G408=Precios!$BL$12,Precios!$BM$12,IF(G408=Precios!$BL$171,Precios!$BM$171,IF(G408=Precios!$BL$14,Precios!$BM$14,IF(G408=Precios!$BL$15,Precios!$BM$15,IF(G408=Precios!$BL$16,Precios!$BM$16,IF(G408=Precios!$BL$17,Precios!$BM$17,IF(G408=Precios!$BL$18,Precios!$BM$18,0)))))))))))))))</f>
        <v>0</v>
      </c>
      <c r="J408" s="52"/>
      <c r="K408" s="218">
        <f>+IF(J408=1,I408,IF(J408=2,I408*(1-Precios!$BR$3),0))</f>
        <v>0</v>
      </c>
      <c r="L408" s="218">
        <f t="shared" si="66"/>
        <v>0</v>
      </c>
      <c r="M408" s="50"/>
      <c r="N408" s="44"/>
      <c r="O408" s="44"/>
      <c r="P408" s="44"/>
      <c r="Q408" s="44"/>
      <c r="R408" s="44"/>
      <c r="S408" s="44"/>
      <c r="T408" s="44"/>
      <c r="U408" s="44"/>
      <c r="V408" s="93"/>
      <c r="W408" s="44"/>
      <c r="X408" s="44"/>
      <c r="Y408" s="44"/>
      <c r="Z408" s="39">
        <f>IF(G408=Precios!$BL$4,Precios!$BO$4,IF(G408=Precios!$BL$5,Precios!$BO$5,IF(G408=Precios!$BL$6,Precios!$BO$6,IF(G408=Precios!$BL$7,Precios!$BO$7,IF(G408=Precios!$BL$8,Precios!$BO$8,IF(G408=Precios!$BL$9,Precios!$BO$9,IF(G408=Precios!$BL$10,Precios!$BO$10,IF(G408=Precios!$BL$11,Precios!$BO$11,IF(G408=Precios!$BL$12,Precios!$BO$12,IF(G408=Precios!$BL$171,Precios!$BO$171,IF(G408=Precios!$BL$14,Precios!$BO$14,IF(G408=Precios!$BL$15,Precios!$BO$15,IF(G408=Precios!$BL$16,Precios!$BO$16,IF(G408=Precios!$BL$17,Precios!$BO$17,IF(G408=Precios!$BL$18,Precios!$BO$18,0)))))))))))))))*H408</f>
        <v>0</v>
      </c>
      <c r="AA408" s="47"/>
      <c r="AB408" s="330"/>
    </row>
    <row r="409" spans="1:28" x14ac:dyDescent="0.25">
      <c r="A409" s="291"/>
      <c r="B409" s="41"/>
      <c r="C409" s="42"/>
      <c r="D409" s="43"/>
      <c r="E409" s="43"/>
      <c r="F409" s="43"/>
      <c r="G409" s="49"/>
      <c r="H409" s="52"/>
      <c r="I409" s="217">
        <f>IF(G409=Precios!$BL$4,Precios!$BM$4,IF(G409=Precios!$BL$5,Precios!$BM$5,IF(G409=Precios!$BL$6,Precios!$BM$6,IF(G409=Precios!$BL$7,Precios!$BM$7,IF(G409=Precios!$BL$8,Precios!$BM$8,IF(G409=Precios!$BL$9,Precios!$BM$9,IF(G409=Precios!$BL$10,Precios!$BM$10,IF(G409=Precios!$BL$11,Precios!$BM$11,IF(G409=Precios!$BL$12,Precios!$BM$12,IF(G409=Precios!$BL$171,Precios!$BM$171,IF(G409=Precios!$BL$14,Precios!$BM$14,IF(G409=Precios!$BL$15,Precios!$BM$15,IF(G409=Precios!$BL$16,Precios!$BM$16,IF(G409=Precios!$BL$17,Precios!$BM$17,IF(G409=Precios!$BL$18,Precios!$BM$18,0)))))))))))))))</f>
        <v>0</v>
      </c>
      <c r="J409" s="52"/>
      <c r="K409" s="218">
        <f>+IF(J409=1,I409,IF(J409=2,I409*(1-Precios!$BR$3),0))</f>
        <v>0</v>
      </c>
      <c r="L409" s="218">
        <f t="shared" si="66"/>
        <v>0</v>
      </c>
      <c r="M409" s="50"/>
      <c r="N409" s="44"/>
      <c r="O409" s="44"/>
      <c r="P409" s="44"/>
      <c r="Q409" s="44"/>
      <c r="R409" s="44"/>
      <c r="S409" s="44"/>
      <c r="T409" s="44"/>
      <c r="U409" s="44"/>
      <c r="V409" s="93"/>
      <c r="W409" s="44"/>
      <c r="X409" s="44"/>
      <c r="Y409" s="44"/>
      <c r="Z409" s="39">
        <f>IF(G409=Precios!$BL$4,Precios!$BO$4,IF(G409=Precios!$BL$5,Precios!$BO$5,IF(G409=Precios!$BL$6,Precios!$BO$6,IF(G409=Precios!$BL$7,Precios!$BO$7,IF(G409=Precios!$BL$8,Precios!$BO$8,IF(G409=Precios!$BL$9,Precios!$BO$9,IF(G409=Precios!$BL$10,Precios!$BO$10,IF(G409=Precios!$BL$11,Precios!$BO$11,IF(G409=Precios!$BL$12,Precios!$BO$12,IF(G409=Precios!$BL$171,Precios!$BO$171,IF(G409=Precios!$BL$14,Precios!$BO$14,IF(G409=Precios!$BL$15,Precios!$BO$15,IF(G409=Precios!$BL$16,Precios!$BO$16,IF(G409=Precios!$BL$17,Precios!$BO$17,IF(G409=Precios!$BL$18,Precios!$BO$18,0)))))))))))))))*H409</f>
        <v>0</v>
      </c>
      <c r="AA409" s="47"/>
      <c r="AB409" s="330"/>
    </row>
    <row r="410" spans="1:28" ht="15.75" thickBot="1" x14ac:dyDescent="0.3">
      <c r="A410" s="293"/>
      <c r="B410" s="294"/>
      <c r="C410" s="304"/>
      <c r="D410" s="296"/>
      <c r="E410" s="296"/>
      <c r="F410" s="296"/>
      <c r="G410" s="297"/>
      <c r="H410" s="298"/>
      <c r="I410" s="217">
        <f>IF(G410=Precios!$BL$4,Precios!$BM$4,IF(G410=Precios!$BL$5,Precios!$BM$5,IF(G410=Precios!$BL$6,Precios!$BM$6,IF(G410=Precios!$BL$7,Precios!$BM$7,IF(G410=Precios!$BL$8,Precios!$BM$8,IF(G410=Precios!$BL$9,Precios!$BM$9,IF(G410=Precios!$BL$10,Precios!$BM$10,IF(G410=Precios!$BL$11,Precios!$BM$11,IF(G410=Precios!$BL$12,Precios!$BM$12,IF(G410=Precios!$BL$171,Precios!$BM$171,IF(G410=Precios!$BL$14,Precios!$BM$14,IF(G410=Precios!$BL$15,Precios!$BM$15,IF(G410=Precios!$BL$16,Precios!$BM$16,IF(G410=Precios!$BL$17,Precios!$BM$17,IF(G410=Precios!$BL$18,Precios!$BM$18,0)))))))))))))))</f>
        <v>0</v>
      </c>
      <c r="J410" s="298"/>
      <c r="K410" s="300">
        <f>+IF(J410=1,I410,IF(J410=2,I410*(1-Precios!$BR$3),0))</f>
        <v>0</v>
      </c>
      <c r="L410" s="300">
        <f t="shared" si="66"/>
        <v>0</v>
      </c>
      <c r="M410" s="331"/>
      <c r="N410" s="332"/>
      <c r="O410" s="332"/>
      <c r="P410" s="332"/>
      <c r="Q410" s="332"/>
      <c r="R410" s="332"/>
      <c r="S410" s="332"/>
      <c r="T410" s="332"/>
      <c r="U410" s="332"/>
      <c r="V410" s="333"/>
      <c r="W410" s="332"/>
      <c r="X410" s="332"/>
      <c r="Y410" s="332"/>
      <c r="Z410" s="340">
        <f>IF(G410=Precios!$BL$4,Precios!$BO$4,IF(G410=Precios!$BL$5,Precios!$BO$5,IF(G410=Precios!$BL$6,Precios!$BO$6,IF(G410=Precios!$BL$7,Precios!$BO$7,IF(G410=Precios!$BL$8,Precios!$BO$8,IF(G410=Precios!$BL$9,Precios!$BO$9,IF(G410=Precios!$BL$10,Precios!$BO$10,IF(G410=Precios!$BL$11,Precios!$BO$11,IF(G410=Precios!$BL$12,Precios!$BO$12,IF(G410=Precios!$BL$171,Precios!$BO$171,IF(G410=Precios!$BL$14,Precios!$BO$14,IF(G410=Precios!$BL$15,Precios!$BO$15,IF(G410=Precios!$BL$16,Precios!$BO$16,IF(G410=Precios!$BL$17,Precios!$BO$17,IF(G410=Precios!$BL$18,Precios!$BO$18,0)))))))))))))))*H410</f>
        <v>0</v>
      </c>
      <c r="AA410" s="334"/>
      <c r="AB410" s="335"/>
    </row>
    <row r="411" spans="1:28" x14ac:dyDescent="0.25">
      <c r="A411" s="282"/>
      <c r="B411" s="283"/>
      <c r="C411" s="284"/>
      <c r="D411" s="285"/>
      <c r="E411" s="285"/>
      <c r="F411" s="285"/>
      <c r="G411" s="287"/>
      <c r="H411" s="288"/>
      <c r="I411" s="289">
        <f>IF(G411=Precios!$BL$4,Precios!$BM$4,IF(G411=Precios!$BL$5,Precios!$BM$5,IF(G411=Precios!$BL$6,Precios!$BM$6,IF(G411=Precios!$BL$7,Precios!$BM$7,IF(G411=Precios!$BL$8,Precios!$BM$8,IF(G411=Precios!$BL$9,Precios!$BM$9,IF(G411=Precios!$BL$10,Precios!$BM$10,IF(G411=Precios!$BL$11,Precios!$BM$11,IF(G411=Precios!$BL$12,Precios!$BM$12,IF(G411=Precios!$BL$171,Precios!$BM$171,IF(G411=Precios!$BL$14,Precios!$BM$14,IF(G411=Precios!$BL$15,Precios!$BM$15,IF(G411=Precios!$BL$16,Precios!$BM$16,IF(G411=Precios!$BL$17,Precios!$BM$17,IF(G411=Precios!$BL$18,Precios!$BM$18,0)))))))))))))))</f>
        <v>0</v>
      </c>
      <c r="J411" s="287"/>
      <c r="K411" s="290">
        <f>+IF(J411=1,I411,IF(J411=2,I411*(1-Precios!$BR$3),0))</f>
        <v>0</v>
      </c>
      <c r="L411" s="290">
        <f t="shared" si="65"/>
        <v>0</v>
      </c>
      <c r="M411" s="317">
        <f>+SUM(L411:L415)</f>
        <v>0</v>
      </c>
      <c r="N411" s="318">
        <f>+M411+Q411+S411+T411</f>
        <v>0</v>
      </c>
      <c r="O411" s="319">
        <f>+IF(J411=1,N411*$O$365,0)</f>
        <v>0</v>
      </c>
      <c r="P411" s="320">
        <f>+N411*$P$365</f>
        <v>0</v>
      </c>
      <c r="Q411" s="321"/>
      <c r="R411" s="322">
        <f>+N411-SUM(O411:Q411)</f>
        <v>0</v>
      </c>
      <c r="S411" s="321"/>
      <c r="T411" s="321"/>
      <c r="U411" s="321"/>
      <c r="V411" s="323" t="e">
        <f>+(+O411+P411)/M411</f>
        <v>#DIV/0!</v>
      </c>
      <c r="W411" s="324">
        <f>+R411-SUM(S411:U411)</f>
        <v>0</v>
      </c>
      <c r="X411" s="325">
        <f>IF(J411=2,W411,0)</f>
        <v>0</v>
      </c>
      <c r="Y411" s="326">
        <f>IF(J411=1,W411,0)</f>
        <v>0</v>
      </c>
      <c r="Z411" s="327">
        <f>IF(G411=Precios!$BL$4,Precios!$BO$4,IF(G411=Precios!$BL$5,Precios!$BO$5,IF(G411=Precios!$BL$6,Precios!$BO$6,IF(G411=Precios!$BL$7,Precios!$BO$7,IF(G411=Precios!$BL$8,Precios!$BO$8,IF(G411=Precios!$BL$9,Precios!$BO$9,IF(G411=Precios!$BL$10,Precios!$BO$10,IF(G411=Precios!$BL$11,Precios!$BO$11,IF(G411=Precios!$BL$12,Precios!$BO$12,IF(G411=Precios!$BL$171,Precios!$BO$171,IF(G411=Precios!$BL$14,Precios!$BO$14,IF(G411=Precios!$BL$15,Precios!$BO$15,IF(G411=Precios!$BL$16,Precios!$BO$16,IF(G411=Precios!$BL$17,Precios!$BO$17,IF(G411=Precios!$BL$18,Precios!$BO$18,0)))))))))))))))*H411</f>
        <v>0</v>
      </c>
      <c r="AA411" s="328">
        <f>+W411-SUM(Z411:Z415)</f>
        <v>0</v>
      </c>
      <c r="AB411" s="329" t="e">
        <f>+AA411/M411</f>
        <v>#DIV/0!</v>
      </c>
    </row>
    <row r="412" spans="1:28" x14ac:dyDescent="0.25">
      <c r="A412" s="291"/>
      <c r="B412" s="41"/>
      <c r="C412" s="42"/>
      <c r="D412" s="43"/>
      <c r="E412" s="43"/>
      <c r="F412" s="43"/>
      <c r="G412" s="49"/>
      <c r="H412" s="52"/>
      <c r="I412" s="217">
        <f>IF(G412=Precios!$BL$4,Precios!$BM$4,IF(G412=Precios!$BL$5,Precios!$BM$5,IF(G412=Precios!$BL$6,Precios!$BM$6,IF(G412=Precios!$BL$7,Precios!$BM$7,IF(G412=Precios!$BL$8,Precios!$BM$8,IF(G412=Precios!$BL$9,Precios!$BM$9,IF(G412=Precios!$BL$10,Precios!$BM$10,IF(G412=Precios!$BL$11,Precios!$BM$11,IF(G412=Precios!$BL$12,Precios!$BM$12,IF(G412=Precios!$BL$171,Precios!$BM$171,IF(G412=Precios!$BL$14,Precios!$BM$14,IF(G412=Precios!$BL$15,Precios!$BM$15,IF(G412=Precios!$BL$16,Precios!$BM$16,IF(G412=Precios!$BL$17,Precios!$BM$17,IF(G412=Precios!$BL$18,Precios!$BM$18,0)))))))))))))))</f>
        <v>0</v>
      </c>
      <c r="J412" s="52"/>
      <c r="K412" s="218">
        <f>+IF(J412=1,I412,IF(J412=2,I412*(1-Precios!$BR$3),0))</f>
        <v>0</v>
      </c>
      <c r="L412" s="218">
        <f t="shared" si="65"/>
        <v>0</v>
      </c>
      <c r="M412" s="50"/>
      <c r="N412" s="44"/>
      <c r="O412" s="44"/>
      <c r="P412" s="44"/>
      <c r="Q412" s="44"/>
      <c r="R412" s="44"/>
      <c r="S412" s="44"/>
      <c r="T412" s="44"/>
      <c r="U412" s="44"/>
      <c r="V412" s="93"/>
      <c r="W412" s="44"/>
      <c r="X412" s="44"/>
      <c r="Y412" s="44"/>
      <c r="Z412" s="39">
        <f>IF(G412=Precios!$BL$4,Precios!$BO$4,IF(G412=Precios!$BL$5,Precios!$BO$5,IF(G412=Precios!$BL$6,Precios!$BO$6,IF(G412=Precios!$BL$7,Precios!$BO$7,IF(G412=Precios!$BL$8,Precios!$BO$8,IF(G412=Precios!$BL$9,Precios!$BO$9,IF(G412=Precios!$BL$10,Precios!$BO$10,IF(G412=Precios!$BL$11,Precios!$BO$11,IF(G412=Precios!$BL$12,Precios!$BO$12,IF(G412=Precios!$BL$171,Precios!$BO$171,IF(G412=Precios!$BL$14,Precios!$BO$14,IF(G412=Precios!$BL$15,Precios!$BO$15,IF(G412=Precios!$BL$16,Precios!$BO$16,IF(G412=Precios!$BL$17,Precios!$BO$17,IF(G412=Precios!$BL$18,Precios!$BO$18,0)))))))))))))))*H412</f>
        <v>0</v>
      </c>
      <c r="AA412" s="47"/>
      <c r="AB412" s="330"/>
    </row>
    <row r="413" spans="1:28" x14ac:dyDescent="0.25">
      <c r="A413" s="291"/>
      <c r="B413" s="41"/>
      <c r="C413" s="42"/>
      <c r="D413" s="43"/>
      <c r="E413" s="43"/>
      <c r="F413" s="43"/>
      <c r="G413" s="49"/>
      <c r="H413" s="52"/>
      <c r="I413" s="217">
        <f>IF(G413=Precios!$BL$4,Precios!$BM$4,IF(G413=Precios!$BL$5,Precios!$BM$5,IF(G413=Precios!$BL$6,Precios!$BM$6,IF(G413=Precios!$BL$7,Precios!$BM$7,IF(G413=Precios!$BL$8,Precios!$BM$8,IF(G413=Precios!$BL$9,Precios!$BM$9,IF(G413=Precios!$BL$10,Precios!$BM$10,IF(G413=Precios!$BL$11,Precios!$BM$11,IF(G413=Precios!$BL$12,Precios!$BM$12,IF(G413=Precios!$BL$171,Precios!$BM$171,IF(G413=Precios!$BL$14,Precios!$BM$14,IF(G413=Precios!$BL$15,Precios!$BM$15,IF(G413=Precios!$BL$16,Precios!$BM$16,IF(G413=Precios!$BL$17,Precios!$BM$17,IF(G413=Precios!$BL$18,Precios!$BM$18,0)))))))))))))))</f>
        <v>0</v>
      </c>
      <c r="J413" s="52"/>
      <c r="K413" s="218">
        <f>+IF(J413=1,I413,IF(J413=2,I413*(1-Precios!$BR$3),0))</f>
        <v>0</v>
      </c>
      <c r="L413" s="218">
        <f t="shared" si="65"/>
        <v>0</v>
      </c>
      <c r="M413" s="50"/>
      <c r="N413" s="44"/>
      <c r="O413" s="44"/>
      <c r="P413" s="44"/>
      <c r="Q413" s="44"/>
      <c r="R413" s="44"/>
      <c r="S413" s="44"/>
      <c r="T413" s="44"/>
      <c r="U413" s="44"/>
      <c r="V413" s="93"/>
      <c r="W413" s="44"/>
      <c r="X413" s="44"/>
      <c r="Y413" s="44"/>
      <c r="Z413" s="39">
        <f>IF(G413=Precios!$BL$4,Precios!$BO$4,IF(G413=Precios!$BL$5,Precios!$BO$5,IF(G413=Precios!$BL$6,Precios!$BO$6,IF(G413=Precios!$BL$7,Precios!$BO$7,IF(G413=Precios!$BL$8,Precios!$BO$8,IF(G413=Precios!$BL$9,Precios!$BO$9,IF(G413=Precios!$BL$10,Precios!$BO$10,IF(G413=Precios!$BL$11,Precios!$BO$11,IF(G413=Precios!$BL$12,Precios!$BO$12,IF(G413=Precios!$BL$171,Precios!$BO$171,IF(G413=Precios!$BL$14,Precios!$BO$14,IF(G413=Precios!$BL$15,Precios!$BO$15,IF(G413=Precios!$BL$16,Precios!$BO$16,IF(G413=Precios!$BL$17,Precios!$BO$17,IF(G413=Precios!$BL$18,Precios!$BO$18,0)))))))))))))))*H413</f>
        <v>0</v>
      </c>
      <c r="AA413" s="47"/>
      <c r="AB413" s="330"/>
    </row>
    <row r="414" spans="1:28" x14ac:dyDescent="0.25">
      <c r="A414" s="291"/>
      <c r="B414" s="41"/>
      <c r="C414" s="42"/>
      <c r="D414" s="43"/>
      <c r="E414" s="43"/>
      <c r="F414" s="43"/>
      <c r="G414" s="49"/>
      <c r="H414" s="52"/>
      <c r="I414" s="217">
        <f>IF(G414=Precios!$BL$4,Precios!$BM$4,IF(G414=Precios!$BL$5,Precios!$BM$5,IF(G414=Precios!$BL$6,Precios!$BM$6,IF(G414=Precios!$BL$7,Precios!$BM$7,IF(G414=Precios!$BL$8,Precios!$BM$8,IF(G414=Precios!$BL$9,Precios!$BM$9,IF(G414=Precios!$BL$10,Precios!$BM$10,IF(G414=Precios!$BL$11,Precios!$BM$11,IF(G414=Precios!$BL$12,Precios!$BM$12,IF(G414=Precios!$BL$171,Precios!$BM$171,IF(G414=Precios!$BL$14,Precios!$BM$14,IF(G414=Precios!$BL$15,Precios!$BM$15,IF(G414=Precios!$BL$16,Precios!$BM$16,IF(G414=Precios!$BL$17,Precios!$BM$17,IF(G414=Precios!$BL$18,Precios!$BM$18,0)))))))))))))))</f>
        <v>0</v>
      </c>
      <c r="J414" s="52"/>
      <c r="K414" s="218">
        <f>+IF(J414=1,I414,IF(J414=2,I414*(1-Precios!$BR$3),0))</f>
        <v>0</v>
      </c>
      <c r="L414" s="218">
        <f t="shared" si="65"/>
        <v>0</v>
      </c>
      <c r="M414" s="50"/>
      <c r="N414" s="44"/>
      <c r="O414" s="44"/>
      <c r="P414" s="44"/>
      <c r="Q414" s="44"/>
      <c r="R414" s="44"/>
      <c r="S414" s="44"/>
      <c r="T414" s="44"/>
      <c r="U414" s="44"/>
      <c r="V414" s="93"/>
      <c r="W414" s="44"/>
      <c r="X414" s="44"/>
      <c r="Y414" s="44"/>
      <c r="Z414" s="39">
        <f>IF(G414=Precios!$BL$4,Precios!$BO$4,IF(G414=Precios!$BL$5,Precios!$BO$5,IF(G414=Precios!$BL$6,Precios!$BO$6,IF(G414=Precios!$BL$7,Precios!$BO$7,IF(G414=Precios!$BL$8,Precios!$BO$8,IF(G414=Precios!$BL$9,Precios!$BO$9,IF(G414=Precios!$BL$10,Precios!$BO$10,IF(G414=Precios!$BL$11,Precios!$BO$11,IF(G414=Precios!$BL$12,Precios!$BO$12,IF(G414=Precios!$BL$171,Precios!$BO$171,IF(G414=Precios!$BL$14,Precios!$BO$14,IF(G414=Precios!$BL$15,Precios!$BO$15,IF(G414=Precios!$BL$16,Precios!$BO$16,IF(G414=Precios!$BL$17,Precios!$BO$17,IF(G414=Precios!$BL$18,Precios!$BO$18,0)))))))))))))))*H414</f>
        <v>0</v>
      </c>
      <c r="AA414" s="47"/>
      <c r="AB414" s="330"/>
    </row>
    <row r="415" spans="1:28" ht="15.75" thickBot="1" x14ac:dyDescent="0.3">
      <c r="A415" s="293"/>
      <c r="B415" s="294"/>
      <c r="C415" s="304"/>
      <c r="D415" s="296"/>
      <c r="E415" s="296"/>
      <c r="F415" s="296"/>
      <c r="G415" s="297"/>
      <c r="H415" s="298"/>
      <c r="I415" s="217">
        <f>IF(G415=Precios!$BL$4,Precios!$BM$4,IF(G415=Precios!$BL$5,Precios!$BM$5,IF(G415=Precios!$BL$6,Precios!$BM$6,IF(G415=Precios!$BL$7,Precios!$BM$7,IF(G415=Precios!$BL$8,Precios!$BM$8,IF(G415=Precios!$BL$9,Precios!$BM$9,IF(G415=Precios!$BL$10,Precios!$BM$10,IF(G415=Precios!$BL$11,Precios!$BM$11,IF(G415=Precios!$BL$12,Precios!$BM$12,IF(G415=Precios!$BL$171,Precios!$BM$171,IF(G415=Precios!$BL$14,Precios!$BM$14,IF(G415=Precios!$BL$15,Precios!$BM$15,IF(G415=Precios!$BL$16,Precios!$BM$16,IF(G415=Precios!$BL$17,Precios!$BM$17,IF(G415=Precios!$BL$18,Precios!$BM$18,0)))))))))))))))</f>
        <v>0</v>
      </c>
      <c r="J415" s="298"/>
      <c r="K415" s="300">
        <f>+IF(J415=1,I415,IF(J415=2,I415*(1-Precios!$BR$3),0))</f>
        <v>0</v>
      </c>
      <c r="L415" s="300">
        <f t="shared" si="65"/>
        <v>0</v>
      </c>
      <c r="M415" s="331"/>
      <c r="N415" s="332"/>
      <c r="O415" s="332"/>
      <c r="P415" s="332"/>
      <c r="Q415" s="332"/>
      <c r="R415" s="332"/>
      <c r="S415" s="332"/>
      <c r="T415" s="332"/>
      <c r="U415" s="332"/>
      <c r="V415" s="333"/>
      <c r="W415" s="332"/>
      <c r="X415" s="332"/>
      <c r="Y415" s="332"/>
      <c r="Z415" s="340">
        <f>IF(G415=Precios!$BL$4,Precios!$BO$4,IF(G415=Precios!$BL$5,Precios!$BO$5,IF(G415=Precios!$BL$6,Precios!$BO$6,IF(G415=Precios!$BL$7,Precios!$BO$7,IF(G415=Precios!$BL$8,Precios!$BO$8,IF(G415=Precios!$BL$9,Precios!$BO$9,IF(G415=Precios!$BL$10,Precios!$BO$10,IF(G415=Precios!$BL$11,Precios!$BO$11,IF(G415=Precios!$BL$12,Precios!$BO$12,IF(G415=Precios!$BL$171,Precios!$BO$171,IF(G415=Precios!$BL$14,Precios!$BO$14,IF(G415=Precios!$BL$15,Precios!$BO$15,IF(G415=Precios!$BL$16,Precios!$BO$16,IF(G415=Precios!$BL$17,Precios!$BO$17,IF(G415=Precios!$BL$18,Precios!$BO$18,0)))))))))))))))*H415</f>
        <v>0</v>
      </c>
      <c r="AA415" s="334"/>
      <c r="AB415" s="335"/>
    </row>
    <row r="416" spans="1:28" x14ac:dyDescent="0.25">
      <c r="A416" s="282"/>
      <c r="B416" s="283"/>
      <c r="C416" s="284"/>
      <c r="D416" s="285"/>
      <c r="E416" s="285"/>
      <c r="F416" s="285"/>
      <c r="G416" s="287"/>
      <c r="H416" s="288"/>
      <c r="I416" s="289">
        <f>IF(G416=Precios!$BL$4,Precios!$BM$4,IF(G416=Precios!$BL$5,Precios!$BM$5,IF(G416=Precios!$BL$6,Precios!$BM$6,IF(G416=Precios!$BL$7,Precios!$BM$7,IF(G416=Precios!$BL$8,Precios!$BM$8,IF(G416=Precios!$BL$9,Precios!$BM$9,IF(G416=Precios!$BL$10,Precios!$BM$10,IF(G416=Precios!$BL$11,Precios!$BM$11,IF(G416=Precios!$BL$12,Precios!$BM$12,IF(G416=Precios!$BL$171,Precios!$BM$171,IF(G416=Precios!$BL$14,Precios!$BM$14,IF(G416=Precios!$BL$15,Precios!$BM$15,IF(G416=Precios!$BL$16,Precios!$BM$16,IF(G416=Precios!$BL$17,Precios!$BM$17,IF(G416=Precios!$BL$18,Precios!$BM$18,0)))))))))))))))</f>
        <v>0</v>
      </c>
      <c r="J416" s="287"/>
      <c r="K416" s="290">
        <f>+IF(J416=1,I416,IF(J416=2,I416*(1-Precios!$BR$3),0))</f>
        <v>0</v>
      </c>
      <c r="L416" s="290">
        <f t="shared" si="65"/>
        <v>0</v>
      </c>
      <c r="M416" s="317">
        <f>+SUM(L416:L420)</f>
        <v>0</v>
      </c>
      <c r="N416" s="318">
        <f>+M416+Q416+S416+T416</f>
        <v>0</v>
      </c>
      <c r="O416" s="319">
        <f>+IF(J416=1,N416*$O$365,0)</f>
        <v>0</v>
      </c>
      <c r="P416" s="320">
        <f>+N416*$P$365</f>
        <v>0</v>
      </c>
      <c r="Q416" s="321"/>
      <c r="R416" s="322">
        <f>+N416-SUM(O416:Q416)</f>
        <v>0</v>
      </c>
      <c r="S416" s="321"/>
      <c r="T416" s="321"/>
      <c r="U416" s="321"/>
      <c r="V416" s="323" t="e">
        <f>+(+O416+P416)/M416</f>
        <v>#DIV/0!</v>
      </c>
      <c r="W416" s="324">
        <f>+R416-SUM(S416:U416)</f>
        <v>0</v>
      </c>
      <c r="X416" s="325">
        <f>IF(J416=2,W416,0)</f>
        <v>0</v>
      </c>
      <c r="Y416" s="326">
        <f>IF(J416=1,W416,0)</f>
        <v>0</v>
      </c>
      <c r="Z416" s="327">
        <f>IF(G416=Precios!$BL$4,Precios!$BO$4,IF(G416=Precios!$BL$5,Precios!$BO$5,IF(G416=Precios!$BL$6,Precios!$BO$6,IF(G416=Precios!$BL$7,Precios!$BO$7,IF(G416=Precios!$BL$8,Precios!$BO$8,IF(G416=Precios!$BL$9,Precios!$BO$9,IF(G416=Precios!$BL$10,Precios!$BO$10,IF(G416=Precios!$BL$11,Precios!$BO$11,IF(G416=Precios!$BL$12,Precios!$BO$12,IF(G416=Precios!$BL$171,Precios!$BO$171,IF(G416=Precios!$BL$14,Precios!$BO$14,IF(G416=Precios!$BL$15,Precios!$BO$15,IF(G416=Precios!$BL$16,Precios!$BO$16,IF(G416=Precios!$BL$17,Precios!$BO$17,IF(G416=Precios!$BL$18,Precios!$BO$18,0)))))))))))))))*H416</f>
        <v>0</v>
      </c>
      <c r="AA416" s="328">
        <f>+W416-SUM(Z416:Z420)</f>
        <v>0</v>
      </c>
      <c r="AB416" s="329" t="e">
        <f>+AA416/M416</f>
        <v>#DIV/0!</v>
      </c>
    </row>
    <row r="417" spans="1:28" x14ac:dyDescent="0.25">
      <c r="A417" s="291"/>
      <c r="B417" s="41"/>
      <c r="C417" s="42"/>
      <c r="D417" s="43"/>
      <c r="E417" s="43"/>
      <c r="F417" s="43"/>
      <c r="G417" s="49"/>
      <c r="H417" s="52"/>
      <c r="I417" s="217">
        <f>IF(G417=Precios!$BL$4,Precios!$BM$4,IF(G417=Precios!$BL$5,Precios!$BM$5,IF(G417=Precios!$BL$6,Precios!$BM$6,IF(G417=Precios!$BL$7,Precios!$BM$7,IF(G417=Precios!$BL$8,Precios!$BM$8,IF(G417=Precios!$BL$9,Precios!$BM$9,IF(G417=Precios!$BL$10,Precios!$BM$10,IF(G417=Precios!$BL$11,Precios!$BM$11,IF(G417=Precios!$BL$12,Precios!$BM$12,IF(G417=Precios!$BL$171,Precios!$BM$171,IF(G417=Precios!$BL$14,Precios!$BM$14,IF(G417=Precios!$BL$15,Precios!$BM$15,IF(G417=Precios!$BL$16,Precios!$BM$16,IF(G417=Precios!$BL$17,Precios!$BM$17,IF(G417=Precios!$BL$18,Precios!$BM$18,0)))))))))))))))</f>
        <v>0</v>
      </c>
      <c r="J417" s="52"/>
      <c r="K417" s="218">
        <f>+IF(J417=1,I417,IF(J417=2,I417*(1-Precios!$BR$3),0))</f>
        <v>0</v>
      </c>
      <c r="L417" s="218">
        <f t="shared" si="65"/>
        <v>0</v>
      </c>
      <c r="M417" s="50"/>
      <c r="N417" s="44"/>
      <c r="O417" s="44"/>
      <c r="P417" s="44"/>
      <c r="Q417" s="44"/>
      <c r="R417" s="44"/>
      <c r="S417" s="44"/>
      <c r="T417" s="44"/>
      <c r="U417" s="44"/>
      <c r="V417" s="93"/>
      <c r="W417" s="44"/>
      <c r="X417" s="44"/>
      <c r="Y417" s="44"/>
      <c r="Z417" s="39">
        <f>IF(G417=Precios!$BL$4,Precios!$BO$4,IF(G417=Precios!$BL$5,Precios!$BO$5,IF(G417=Precios!$BL$6,Precios!$BO$6,IF(G417=Precios!$BL$7,Precios!$BO$7,IF(G417=Precios!$BL$8,Precios!$BO$8,IF(G417=Precios!$BL$9,Precios!$BO$9,IF(G417=Precios!$BL$10,Precios!$BO$10,IF(G417=Precios!$BL$11,Precios!$BO$11,IF(G417=Precios!$BL$12,Precios!$BO$12,IF(G417=Precios!$BL$171,Precios!$BO$171,IF(G417=Precios!$BL$14,Precios!$BO$14,IF(G417=Precios!$BL$15,Precios!$BO$15,IF(G417=Precios!$BL$16,Precios!$BO$16,IF(G417=Precios!$BL$17,Precios!$BO$17,IF(G417=Precios!$BL$18,Precios!$BO$18,0)))))))))))))))*H417</f>
        <v>0</v>
      </c>
      <c r="AA417" s="47"/>
      <c r="AB417" s="330"/>
    </row>
    <row r="418" spans="1:28" x14ac:dyDescent="0.25">
      <c r="A418" s="291"/>
      <c r="B418" s="41"/>
      <c r="C418" s="42"/>
      <c r="D418" s="43"/>
      <c r="E418" s="43"/>
      <c r="F418" s="43"/>
      <c r="G418" s="49"/>
      <c r="H418" s="52"/>
      <c r="I418" s="217">
        <f>IF(G418=Precios!$BL$4,Precios!$BM$4,IF(G418=Precios!$BL$5,Precios!$BM$5,IF(G418=Precios!$BL$6,Precios!$BM$6,IF(G418=Precios!$BL$7,Precios!$BM$7,IF(G418=Precios!$BL$8,Precios!$BM$8,IF(G418=Precios!$BL$9,Precios!$BM$9,IF(G418=Precios!$BL$10,Precios!$BM$10,IF(G418=Precios!$BL$11,Precios!$BM$11,IF(G418=Precios!$BL$12,Precios!$BM$12,IF(G418=Precios!$BL$171,Precios!$BM$171,IF(G418=Precios!$BL$14,Precios!$BM$14,IF(G418=Precios!$BL$15,Precios!$BM$15,IF(G418=Precios!$BL$16,Precios!$BM$16,IF(G418=Precios!$BL$17,Precios!$BM$17,IF(G418=Precios!$BL$18,Precios!$BM$18,0)))))))))))))))</f>
        <v>0</v>
      </c>
      <c r="J418" s="52"/>
      <c r="K418" s="218">
        <f>+IF(J418=1,I418,IF(J418=2,I418*(1-Precios!$BR$3),0))</f>
        <v>0</v>
      </c>
      <c r="L418" s="218">
        <f t="shared" si="65"/>
        <v>0</v>
      </c>
      <c r="M418" s="50"/>
      <c r="N418" s="44"/>
      <c r="O418" s="44"/>
      <c r="P418" s="44"/>
      <c r="Q418" s="44"/>
      <c r="R418" s="44"/>
      <c r="S418" s="44"/>
      <c r="T418" s="44"/>
      <c r="U418" s="44"/>
      <c r="V418" s="93"/>
      <c r="W418" s="44"/>
      <c r="X418" s="44"/>
      <c r="Y418" s="44"/>
      <c r="Z418" s="39">
        <f>IF(G418=Precios!$BL$4,Precios!$BO$4,IF(G418=Precios!$BL$5,Precios!$BO$5,IF(G418=Precios!$BL$6,Precios!$BO$6,IF(G418=Precios!$BL$7,Precios!$BO$7,IF(G418=Precios!$BL$8,Precios!$BO$8,IF(G418=Precios!$BL$9,Precios!$BO$9,IF(G418=Precios!$BL$10,Precios!$BO$10,IF(G418=Precios!$BL$11,Precios!$BO$11,IF(G418=Precios!$BL$12,Precios!$BO$12,IF(G418=Precios!$BL$171,Precios!$BO$171,IF(G418=Precios!$BL$14,Precios!$BO$14,IF(G418=Precios!$BL$15,Precios!$BO$15,IF(G418=Precios!$BL$16,Precios!$BO$16,IF(G418=Precios!$BL$17,Precios!$BO$17,IF(G418=Precios!$BL$18,Precios!$BO$18,0)))))))))))))))*H418</f>
        <v>0</v>
      </c>
      <c r="AA418" s="47"/>
      <c r="AB418" s="330"/>
    </row>
    <row r="419" spans="1:28" x14ac:dyDescent="0.25">
      <c r="A419" s="291"/>
      <c r="B419" s="41"/>
      <c r="C419" s="42"/>
      <c r="D419" s="43"/>
      <c r="E419" s="43"/>
      <c r="F419" s="43"/>
      <c r="G419" s="49"/>
      <c r="H419" s="52"/>
      <c r="I419" s="217">
        <f>IF(G419=Precios!$BL$4,Precios!$BM$4,IF(G419=Precios!$BL$5,Precios!$BM$5,IF(G419=Precios!$BL$6,Precios!$BM$6,IF(G419=Precios!$BL$7,Precios!$BM$7,IF(G419=Precios!$BL$8,Precios!$BM$8,IF(G419=Precios!$BL$9,Precios!$BM$9,IF(G419=Precios!$BL$10,Precios!$BM$10,IF(G419=Precios!$BL$11,Precios!$BM$11,IF(G419=Precios!$BL$12,Precios!$BM$12,IF(G419=Precios!$BL$171,Precios!$BM$171,IF(G419=Precios!$BL$14,Precios!$BM$14,IF(G419=Precios!$BL$15,Precios!$BM$15,IF(G419=Precios!$BL$16,Precios!$BM$16,IF(G419=Precios!$BL$17,Precios!$BM$17,IF(G419=Precios!$BL$18,Precios!$BM$18,0)))))))))))))))</f>
        <v>0</v>
      </c>
      <c r="J419" s="52"/>
      <c r="K419" s="218">
        <f>+IF(J419=1,I419,IF(J419=2,I419*(1-Precios!$BR$3),0))</f>
        <v>0</v>
      </c>
      <c r="L419" s="218">
        <f t="shared" si="65"/>
        <v>0</v>
      </c>
      <c r="M419" s="50"/>
      <c r="N419" s="44"/>
      <c r="O419" s="44"/>
      <c r="P419" s="44"/>
      <c r="Q419" s="44"/>
      <c r="R419" s="44"/>
      <c r="S419" s="44"/>
      <c r="T419" s="44"/>
      <c r="U419" s="44"/>
      <c r="V419" s="93"/>
      <c r="W419" s="44"/>
      <c r="X419" s="44"/>
      <c r="Y419" s="44"/>
      <c r="Z419" s="39">
        <f>IF(G419=Precios!$BL$4,Precios!$BO$4,IF(G419=Precios!$BL$5,Precios!$BO$5,IF(G419=Precios!$BL$6,Precios!$BO$6,IF(G419=Precios!$BL$7,Precios!$BO$7,IF(G419=Precios!$BL$8,Precios!$BO$8,IF(G419=Precios!$BL$9,Precios!$BO$9,IF(G419=Precios!$BL$10,Precios!$BO$10,IF(G419=Precios!$BL$11,Precios!$BO$11,IF(G419=Precios!$BL$12,Precios!$BO$12,IF(G419=Precios!$BL$171,Precios!$BO$171,IF(G419=Precios!$BL$14,Precios!$BO$14,IF(G419=Precios!$BL$15,Precios!$BO$15,IF(G419=Precios!$BL$16,Precios!$BO$16,IF(G419=Precios!$BL$17,Precios!$BO$17,IF(G419=Precios!$BL$18,Precios!$BO$18,0)))))))))))))))*H419</f>
        <v>0</v>
      </c>
      <c r="AA419" s="47"/>
      <c r="AB419" s="330"/>
    </row>
    <row r="420" spans="1:28" ht="15.75" thickBot="1" x14ac:dyDescent="0.3">
      <c r="A420" s="293"/>
      <c r="B420" s="294"/>
      <c r="C420" s="304"/>
      <c r="D420" s="296"/>
      <c r="E420" s="296"/>
      <c r="F420" s="296"/>
      <c r="G420" s="297"/>
      <c r="H420" s="298"/>
      <c r="I420" s="217">
        <f>IF(G420=Precios!$BL$4,Precios!$BM$4,IF(G420=Precios!$BL$5,Precios!$BM$5,IF(G420=Precios!$BL$6,Precios!$BM$6,IF(G420=Precios!$BL$7,Precios!$BM$7,IF(G420=Precios!$BL$8,Precios!$BM$8,IF(G420=Precios!$BL$9,Precios!$BM$9,IF(G420=Precios!$BL$10,Precios!$BM$10,IF(G420=Precios!$BL$11,Precios!$BM$11,IF(G420=Precios!$BL$12,Precios!$BM$12,IF(G420=Precios!$BL$171,Precios!$BM$171,IF(G420=Precios!$BL$14,Precios!$BM$14,IF(G420=Precios!$BL$15,Precios!$BM$15,IF(G420=Precios!$BL$16,Precios!$BM$16,IF(G420=Precios!$BL$17,Precios!$BM$17,IF(G420=Precios!$BL$18,Precios!$BM$18,0)))))))))))))))</f>
        <v>0</v>
      </c>
      <c r="J420" s="298"/>
      <c r="K420" s="300">
        <f>+IF(J420=1,I420,IF(J420=2,I420*(1-Precios!$BR$3),0))</f>
        <v>0</v>
      </c>
      <c r="L420" s="300">
        <f t="shared" si="65"/>
        <v>0</v>
      </c>
      <c r="M420" s="331"/>
      <c r="N420" s="332"/>
      <c r="O420" s="332"/>
      <c r="P420" s="332"/>
      <c r="Q420" s="332"/>
      <c r="R420" s="332"/>
      <c r="S420" s="332"/>
      <c r="T420" s="332"/>
      <c r="U420" s="332"/>
      <c r="V420" s="333"/>
      <c r="W420" s="332"/>
      <c r="X420" s="332"/>
      <c r="Y420" s="332"/>
      <c r="Z420" s="340">
        <f>IF(G420=Precios!$BL$4,Precios!$BO$4,IF(G420=Precios!$BL$5,Precios!$BO$5,IF(G420=Precios!$BL$6,Precios!$BO$6,IF(G420=Precios!$BL$7,Precios!$BO$7,IF(G420=Precios!$BL$8,Precios!$BO$8,IF(G420=Precios!$BL$9,Precios!$BO$9,IF(G420=Precios!$BL$10,Precios!$BO$10,IF(G420=Precios!$BL$11,Precios!$BO$11,IF(G420=Precios!$BL$12,Precios!$BO$12,IF(G420=Precios!$BL$171,Precios!$BO$171,IF(G420=Precios!$BL$14,Precios!$BO$14,IF(G420=Precios!$BL$15,Precios!$BO$15,IF(G420=Precios!$BL$16,Precios!$BO$16,IF(G420=Precios!$BL$17,Precios!$BO$17,IF(G420=Precios!$BL$18,Precios!$BO$18,0)))))))))))))))*H420</f>
        <v>0</v>
      </c>
      <c r="AA420" s="334"/>
      <c r="AB420" s="335"/>
    </row>
    <row r="421" spans="1:28" x14ac:dyDescent="0.25">
      <c r="A421" s="282"/>
      <c r="B421" s="283"/>
      <c r="C421" s="284"/>
      <c r="D421" s="285"/>
      <c r="E421" s="285"/>
      <c r="F421" s="285"/>
      <c r="G421" s="287"/>
      <c r="H421" s="288"/>
      <c r="I421" s="289">
        <f>IF(G421=Precios!$BL$4,Precios!$BM$4,IF(G421=Precios!$BL$5,Precios!$BM$5,IF(G421=Precios!$BL$6,Precios!$BM$6,IF(G421=Precios!$BL$7,Precios!$BM$7,IF(G421=Precios!$BL$8,Precios!$BM$8,IF(G421=Precios!$BL$9,Precios!$BM$9,IF(G421=Precios!$BL$10,Precios!$BM$10,IF(G421=Precios!$BL$11,Precios!$BM$11,IF(G421=Precios!$BL$12,Precios!$BM$12,IF(G421=Precios!$BL$171,Precios!$BM$171,IF(G421=Precios!$BL$14,Precios!$BM$14,IF(G421=Precios!$BL$15,Precios!$BM$15,IF(G421=Precios!$BL$16,Precios!$BM$16,IF(G421=Precios!$BL$17,Precios!$BM$17,IF(G421=Precios!$BL$18,Precios!$BM$18,0)))))))))))))))</f>
        <v>0</v>
      </c>
      <c r="J421" s="287"/>
      <c r="K421" s="290">
        <f>+IF(J421=1,I421,IF(J421=2,I421*(1-Precios!$BR$3),0))</f>
        <v>0</v>
      </c>
      <c r="L421" s="290">
        <f t="shared" ref="L421:L430" si="67">H421*K421</f>
        <v>0</v>
      </c>
      <c r="M421" s="317">
        <f>+SUM(L421:L425)</f>
        <v>0</v>
      </c>
      <c r="N421" s="318">
        <f>+M421+Q421+S421+T421</f>
        <v>0</v>
      </c>
      <c r="O421" s="319">
        <f>+IF(J421=1,N421*$O$365,0)</f>
        <v>0</v>
      </c>
      <c r="P421" s="320">
        <f>+N421*$P$365</f>
        <v>0</v>
      </c>
      <c r="Q421" s="321"/>
      <c r="R421" s="322">
        <f>+N421-SUM(O421:Q421)</f>
        <v>0</v>
      </c>
      <c r="S421" s="321"/>
      <c r="T421" s="321"/>
      <c r="U421" s="321"/>
      <c r="V421" s="323" t="e">
        <f>+(+O421+P421)/M421</f>
        <v>#DIV/0!</v>
      </c>
      <c r="W421" s="324">
        <f>+R421-SUM(S421:U421)</f>
        <v>0</v>
      </c>
      <c r="X421" s="325">
        <f>IF(J421=2,W421,0)</f>
        <v>0</v>
      </c>
      <c r="Y421" s="326">
        <f>IF(J421=1,W421,0)</f>
        <v>0</v>
      </c>
      <c r="Z421" s="327">
        <f>IF(G421=Precios!$BL$4,Precios!$BO$4,IF(G421=Precios!$BL$5,Precios!$BO$5,IF(G421=Precios!$BL$6,Precios!$BO$6,IF(G421=Precios!$BL$7,Precios!$BO$7,IF(G421=Precios!$BL$8,Precios!$BO$8,IF(G421=Precios!$BL$9,Precios!$BO$9,IF(G421=Precios!$BL$10,Precios!$BO$10,IF(G421=Precios!$BL$11,Precios!$BO$11,IF(G421=Precios!$BL$12,Precios!$BO$12,IF(G421=Precios!$BL$171,Precios!$BO$171,IF(G421=Precios!$BL$14,Precios!$BO$14,IF(G421=Precios!$BL$15,Precios!$BO$15,IF(G421=Precios!$BL$16,Precios!$BO$16,IF(G421=Precios!$BL$17,Precios!$BO$17,IF(G421=Precios!$BL$18,Precios!$BO$18,0)))))))))))))))*H421</f>
        <v>0</v>
      </c>
      <c r="AA421" s="328">
        <f>+W421-SUM(Z421:Z425)</f>
        <v>0</v>
      </c>
      <c r="AB421" s="329" t="e">
        <f>+AA421/M421</f>
        <v>#DIV/0!</v>
      </c>
    </row>
    <row r="422" spans="1:28" x14ac:dyDescent="0.25">
      <c r="A422" s="291"/>
      <c r="B422" s="41"/>
      <c r="C422" s="42"/>
      <c r="D422" s="43"/>
      <c r="E422" s="43"/>
      <c r="F422" s="43"/>
      <c r="G422" s="49"/>
      <c r="H422" s="52"/>
      <c r="I422" s="217">
        <f>IF(G422=Precios!$BL$4,Precios!$BM$4,IF(G422=Precios!$BL$5,Precios!$BM$5,IF(G422=Precios!$BL$6,Precios!$BM$6,IF(G422=Precios!$BL$7,Precios!$BM$7,IF(G422=Precios!$BL$8,Precios!$BM$8,IF(G422=Precios!$BL$9,Precios!$BM$9,IF(G422=Precios!$BL$10,Precios!$BM$10,IF(G422=Precios!$BL$11,Precios!$BM$11,IF(G422=Precios!$BL$12,Precios!$BM$12,IF(G422=Precios!$BL$171,Precios!$BM$171,IF(G422=Precios!$BL$14,Precios!$BM$14,IF(G422=Precios!$BL$15,Precios!$BM$15,IF(G422=Precios!$BL$16,Precios!$BM$16,IF(G422=Precios!$BL$17,Precios!$BM$17,IF(G422=Precios!$BL$18,Precios!$BM$18,0)))))))))))))))</f>
        <v>0</v>
      </c>
      <c r="J422" s="52"/>
      <c r="K422" s="218">
        <f>+IF(J422=1,I422,IF(J422=2,I422*(1-Precios!$BR$3),0))</f>
        <v>0</v>
      </c>
      <c r="L422" s="218">
        <f t="shared" si="67"/>
        <v>0</v>
      </c>
      <c r="M422" s="50"/>
      <c r="N422" s="44"/>
      <c r="O422" s="44"/>
      <c r="P422" s="44"/>
      <c r="Q422" s="44"/>
      <c r="R422" s="44"/>
      <c r="S422" s="44"/>
      <c r="T422" s="44"/>
      <c r="U422" s="44"/>
      <c r="V422" s="93"/>
      <c r="W422" s="44"/>
      <c r="X422" s="44"/>
      <c r="Y422" s="44"/>
      <c r="Z422" s="39">
        <f>IF(G422=Precios!$BL$4,Precios!$BO$4,IF(G422=Precios!$BL$5,Precios!$BO$5,IF(G422=Precios!$BL$6,Precios!$BO$6,IF(G422=Precios!$BL$7,Precios!$BO$7,IF(G422=Precios!$BL$8,Precios!$BO$8,IF(G422=Precios!$BL$9,Precios!$BO$9,IF(G422=Precios!$BL$10,Precios!$BO$10,IF(G422=Precios!$BL$11,Precios!$BO$11,IF(G422=Precios!$BL$12,Precios!$BO$12,IF(G422=Precios!$BL$171,Precios!$BO$171,IF(G422=Precios!$BL$14,Precios!$BO$14,IF(G422=Precios!$BL$15,Precios!$BO$15,IF(G422=Precios!$BL$16,Precios!$BO$16,IF(G422=Precios!$BL$17,Precios!$BO$17,IF(G422=Precios!$BL$18,Precios!$BO$18,0)))))))))))))))*H422</f>
        <v>0</v>
      </c>
      <c r="AA422" s="47"/>
      <c r="AB422" s="330"/>
    </row>
    <row r="423" spans="1:28" x14ac:dyDescent="0.25">
      <c r="A423" s="291"/>
      <c r="B423" s="41"/>
      <c r="C423" s="42"/>
      <c r="D423" s="43"/>
      <c r="E423" s="43"/>
      <c r="F423" s="43"/>
      <c r="G423" s="49"/>
      <c r="H423" s="52"/>
      <c r="I423" s="217">
        <f>IF(G423=Precios!$BL$4,Precios!$BM$4,IF(G423=Precios!$BL$5,Precios!$BM$5,IF(G423=Precios!$BL$6,Precios!$BM$6,IF(G423=Precios!$BL$7,Precios!$BM$7,IF(G423=Precios!$BL$8,Precios!$BM$8,IF(G423=Precios!$BL$9,Precios!$BM$9,IF(G423=Precios!$BL$10,Precios!$BM$10,IF(G423=Precios!$BL$11,Precios!$BM$11,IF(G423=Precios!$BL$12,Precios!$BM$12,IF(G423=Precios!$BL$171,Precios!$BM$171,IF(G423=Precios!$BL$14,Precios!$BM$14,IF(G423=Precios!$BL$15,Precios!$BM$15,IF(G423=Precios!$BL$16,Precios!$BM$16,IF(G423=Precios!$BL$17,Precios!$BM$17,IF(G423=Precios!$BL$18,Precios!$BM$18,0)))))))))))))))</f>
        <v>0</v>
      </c>
      <c r="J423" s="52"/>
      <c r="K423" s="218">
        <f>+IF(J423=1,I423,IF(J423=2,I423*(1-Precios!$BR$3),0))</f>
        <v>0</v>
      </c>
      <c r="L423" s="218">
        <f t="shared" si="67"/>
        <v>0</v>
      </c>
      <c r="M423" s="50"/>
      <c r="N423" s="44"/>
      <c r="O423" s="44"/>
      <c r="P423" s="44"/>
      <c r="Q423" s="44"/>
      <c r="R423" s="44"/>
      <c r="S423" s="44"/>
      <c r="T423" s="44"/>
      <c r="U423" s="44"/>
      <c r="V423" s="93"/>
      <c r="W423" s="44"/>
      <c r="X423" s="44"/>
      <c r="Y423" s="44"/>
      <c r="Z423" s="39">
        <f>IF(G423=Precios!$BL$4,Precios!$BO$4,IF(G423=Precios!$BL$5,Precios!$BO$5,IF(G423=Precios!$BL$6,Precios!$BO$6,IF(G423=Precios!$BL$7,Precios!$BO$7,IF(G423=Precios!$BL$8,Precios!$BO$8,IF(G423=Precios!$BL$9,Precios!$BO$9,IF(G423=Precios!$BL$10,Precios!$BO$10,IF(G423=Precios!$BL$11,Precios!$BO$11,IF(G423=Precios!$BL$12,Precios!$BO$12,IF(G423=Precios!$BL$171,Precios!$BO$171,IF(G423=Precios!$BL$14,Precios!$BO$14,IF(G423=Precios!$BL$15,Precios!$BO$15,IF(G423=Precios!$BL$16,Precios!$BO$16,IF(G423=Precios!$BL$17,Precios!$BO$17,IF(G423=Precios!$BL$18,Precios!$BO$18,0)))))))))))))))*H423</f>
        <v>0</v>
      </c>
      <c r="AA423" s="47"/>
      <c r="AB423" s="330"/>
    </row>
    <row r="424" spans="1:28" x14ac:dyDescent="0.25">
      <c r="A424" s="291"/>
      <c r="B424" s="41"/>
      <c r="C424" s="42"/>
      <c r="D424" s="43"/>
      <c r="E424" s="43"/>
      <c r="F424" s="43"/>
      <c r="G424" s="49"/>
      <c r="H424" s="52"/>
      <c r="I424" s="217">
        <f>IF(G424=Precios!$BL$4,Precios!$BM$4,IF(G424=Precios!$BL$5,Precios!$BM$5,IF(G424=Precios!$BL$6,Precios!$BM$6,IF(G424=Precios!$BL$7,Precios!$BM$7,IF(G424=Precios!$BL$8,Precios!$BM$8,IF(G424=Precios!$BL$9,Precios!$BM$9,IF(G424=Precios!$BL$10,Precios!$BM$10,IF(G424=Precios!$BL$11,Precios!$BM$11,IF(G424=Precios!$BL$12,Precios!$BM$12,IF(G424=Precios!$BL$171,Precios!$BM$171,IF(G424=Precios!$BL$14,Precios!$BM$14,IF(G424=Precios!$BL$15,Precios!$BM$15,IF(G424=Precios!$BL$16,Precios!$BM$16,IF(G424=Precios!$BL$17,Precios!$BM$17,IF(G424=Precios!$BL$18,Precios!$BM$18,0)))))))))))))))</f>
        <v>0</v>
      </c>
      <c r="J424" s="52"/>
      <c r="K424" s="218">
        <f>+IF(J424=1,I424,IF(J424=2,I424*(1-Precios!$BR$3),0))</f>
        <v>0</v>
      </c>
      <c r="L424" s="218">
        <f t="shared" si="67"/>
        <v>0</v>
      </c>
      <c r="M424" s="50"/>
      <c r="N424" s="44"/>
      <c r="O424" s="44"/>
      <c r="P424" s="44"/>
      <c r="Q424" s="44"/>
      <c r="R424" s="44"/>
      <c r="S424" s="44"/>
      <c r="T424" s="44"/>
      <c r="U424" s="44"/>
      <c r="V424" s="93"/>
      <c r="W424" s="44"/>
      <c r="X424" s="44"/>
      <c r="Y424" s="44"/>
      <c r="Z424" s="39">
        <f>IF(G424=Precios!$BL$4,Precios!$BO$4,IF(G424=Precios!$BL$5,Precios!$BO$5,IF(G424=Precios!$BL$6,Precios!$BO$6,IF(G424=Precios!$BL$7,Precios!$BO$7,IF(G424=Precios!$BL$8,Precios!$BO$8,IF(G424=Precios!$BL$9,Precios!$BO$9,IF(G424=Precios!$BL$10,Precios!$BO$10,IF(G424=Precios!$BL$11,Precios!$BO$11,IF(G424=Precios!$BL$12,Precios!$BO$12,IF(G424=Precios!$BL$171,Precios!$BO$171,IF(G424=Precios!$BL$14,Precios!$BO$14,IF(G424=Precios!$BL$15,Precios!$BO$15,IF(G424=Precios!$BL$16,Precios!$BO$16,IF(G424=Precios!$BL$17,Precios!$BO$17,IF(G424=Precios!$BL$18,Precios!$BO$18,0)))))))))))))))*H424</f>
        <v>0</v>
      </c>
      <c r="AA424" s="47"/>
      <c r="AB424" s="330"/>
    </row>
    <row r="425" spans="1:28" ht="15.75" thickBot="1" x14ac:dyDescent="0.3">
      <c r="A425" s="293"/>
      <c r="B425" s="294"/>
      <c r="C425" s="304"/>
      <c r="D425" s="296"/>
      <c r="E425" s="296"/>
      <c r="F425" s="296"/>
      <c r="G425" s="297"/>
      <c r="H425" s="298"/>
      <c r="I425" s="217">
        <f>IF(G425=Precios!$BL$4,Precios!$BM$4,IF(G425=Precios!$BL$5,Precios!$BM$5,IF(G425=Precios!$BL$6,Precios!$BM$6,IF(G425=Precios!$BL$7,Precios!$BM$7,IF(G425=Precios!$BL$8,Precios!$BM$8,IF(G425=Precios!$BL$9,Precios!$BM$9,IF(G425=Precios!$BL$10,Precios!$BM$10,IF(G425=Precios!$BL$11,Precios!$BM$11,IF(G425=Precios!$BL$12,Precios!$BM$12,IF(G425=Precios!$BL$171,Precios!$BM$171,IF(G425=Precios!$BL$14,Precios!$BM$14,IF(G425=Precios!$BL$15,Precios!$BM$15,IF(G425=Precios!$BL$16,Precios!$BM$16,IF(G425=Precios!$BL$17,Precios!$BM$17,IF(G425=Precios!$BL$18,Precios!$BM$18,0)))))))))))))))</f>
        <v>0</v>
      </c>
      <c r="J425" s="298"/>
      <c r="K425" s="300">
        <f>+IF(J425=1,I425,IF(J425=2,I425*(1-Precios!$BR$3),0))</f>
        <v>0</v>
      </c>
      <c r="L425" s="300">
        <f t="shared" si="67"/>
        <v>0</v>
      </c>
      <c r="M425" s="331"/>
      <c r="N425" s="332"/>
      <c r="O425" s="332"/>
      <c r="P425" s="332"/>
      <c r="Q425" s="332"/>
      <c r="R425" s="332"/>
      <c r="S425" s="332"/>
      <c r="T425" s="332"/>
      <c r="U425" s="332"/>
      <c r="V425" s="333"/>
      <c r="W425" s="332"/>
      <c r="X425" s="332"/>
      <c r="Y425" s="332"/>
      <c r="Z425" s="340">
        <f>IF(G425=Precios!$BL$4,Precios!$BO$4,IF(G425=Precios!$BL$5,Precios!$BO$5,IF(G425=Precios!$BL$6,Precios!$BO$6,IF(G425=Precios!$BL$7,Precios!$BO$7,IF(G425=Precios!$BL$8,Precios!$BO$8,IF(G425=Precios!$BL$9,Precios!$BO$9,IF(G425=Precios!$BL$10,Precios!$BO$10,IF(G425=Precios!$BL$11,Precios!$BO$11,IF(G425=Precios!$BL$12,Precios!$BO$12,IF(G425=Precios!$BL$171,Precios!$BO$171,IF(G425=Precios!$BL$14,Precios!$BO$14,IF(G425=Precios!$BL$15,Precios!$BO$15,IF(G425=Precios!$BL$16,Precios!$BO$16,IF(G425=Precios!$BL$17,Precios!$BO$17,IF(G425=Precios!$BL$18,Precios!$BO$18,0)))))))))))))))*H425</f>
        <v>0</v>
      </c>
      <c r="AA425" s="334"/>
      <c r="AB425" s="335"/>
    </row>
    <row r="426" spans="1:28" x14ac:dyDescent="0.25">
      <c r="A426" s="282"/>
      <c r="B426" s="283"/>
      <c r="C426" s="284"/>
      <c r="D426" s="285"/>
      <c r="E426" s="285"/>
      <c r="F426" s="285"/>
      <c r="G426" s="287"/>
      <c r="H426" s="288"/>
      <c r="I426" s="289">
        <f>IF(G426=Precios!$BL$4,Precios!$BM$4,IF(G426=Precios!$BL$5,Precios!$BM$5,IF(G426=Precios!$BL$6,Precios!$BM$6,IF(G426=Precios!$BL$7,Precios!$BM$7,IF(G426=Precios!$BL$8,Precios!$BM$8,IF(G426=Precios!$BL$9,Precios!$BM$9,IF(G426=Precios!$BL$10,Precios!$BM$10,IF(G426=Precios!$BL$11,Precios!$BM$11,IF(G426=Precios!$BL$12,Precios!$BM$12,IF(G426=Precios!$BL$171,Precios!$BM$171,IF(G426=Precios!$BL$14,Precios!$BM$14,IF(G426=Precios!$BL$15,Precios!$BM$15,IF(G426=Precios!$BL$16,Precios!$BM$16,IF(G426=Precios!$BL$17,Precios!$BM$17,IF(G426=Precios!$BL$18,Precios!$BM$18,0)))))))))))))))</f>
        <v>0</v>
      </c>
      <c r="J426" s="287"/>
      <c r="K426" s="290">
        <f>+IF(J426=1,I426,IF(J426=2,I426*(1-Precios!$BR$3),0))</f>
        <v>0</v>
      </c>
      <c r="L426" s="290">
        <f t="shared" si="67"/>
        <v>0</v>
      </c>
      <c r="M426" s="317">
        <f>+SUM(L426:L430)</f>
        <v>0</v>
      </c>
      <c r="N426" s="318">
        <f>+M426+Q426+S426+T426</f>
        <v>0</v>
      </c>
      <c r="O426" s="319">
        <f>+IF(J426=1,N426*$O$365,0)</f>
        <v>0</v>
      </c>
      <c r="P426" s="320">
        <f>+N426*$P$365</f>
        <v>0</v>
      </c>
      <c r="Q426" s="321"/>
      <c r="R426" s="322">
        <f>+N426-SUM(O426:Q426)</f>
        <v>0</v>
      </c>
      <c r="S426" s="321"/>
      <c r="T426" s="321"/>
      <c r="U426" s="321"/>
      <c r="V426" s="323" t="e">
        <f>+(+O426+P426)/M426</f>
        <v>#DIV/0!</v>
      </c>
      <c r="W426" s="324">
        <f>+R426-SUM(S426:U426)</f>
        <v>0</v>
      </c>
      <c r="X426" s="325">
        <f>IF(J426=2,W426,0)</f>
        <v>0</v>
      </c>
      <c r="Y426" s="326">
        <f>IF(J426=1,W426,0)</f>
        <v>0</v>
      </c>
      <c r="Z426" s="327">
        <f>IF(G426=Precios!$BL$4,Precios!$BO$4,IF(G426=Precios!$BL$5,Precios!$BO$5,IF(G426=Precios!$BL$6,Precios!$BO$6,IF(G426=Precios!$BL$7,Precios!$BO$7,IF(G426=Precios!$BL$8,Precios!$BO$8,IF(G426=Precios!$BL$9,Precios!$BO$9,IF(G426=Precios!$BL$10,Precios!$BO$10,IF(G426=Precios!$BL$11,Precios!$BO$11,IF(G426=Precios!$BL$12,Precios!$BO$12,IF(G426=Precios!$BL$171,Precios!$BO$171,IF(G426=Precios!$BL$14,Precios!$BO$14,IF(G426=Precios!$BL$15,Precios!$BO$15,IF(G426=Precios!$BL$16,Precios!$BO$16,IF(G426=Precios!$BL$17,Precios!$BO$17,IF(G426=Precios!$BL$18,Precios!$BO$18,0)))))))))))))))*H426</f>
        <v>0</v>
      </c>
      <c r="AA426" s="328">
        <f>+W426-SUM(Z426:Z430)</f>
        <v>0</v>
      </c>
      <c r="AB426" s="329" t="e">
        <f>+AA426/M426</f>
        <v>#DIV/0!</v>
      </c>
    </row>
    <row r="427" spans="1:28" x14ac:dyDescent="0.25">
      <c r="A427" s="291"/>
      <c r="B427" s="41"/>
      <c r="C427" s="42"/>
      <c r="D427" s="43"/>
      <c r="E427" s="43"/>
      <c r="F427" s="43"/>
      <c r="G427" s="49"/>
      <c r="H427" s="52"/>
      <c r="I427" s="217">
        <f>IF(G427=Precios!$BL$4,Precios!$BM$4,IF(G427=Precios!$BL$5,Precios!$BM$5,IF(G427=Precios!$BL$6,Precios!$BM$6,IF(G427=Precios!$BL$7,Precios!$BM$7,IF(G427=Precios!$BL$8,Precios!$BM$8,IF(G427=Precios!$BL$9,Precios!$BM$9,IF(G427=Precios!$BL$10,Precios!$BM$10,IF(G427=Precios!$BL$11,Precios!$BM$11,IF(G427=Precios!$BL$12,Precios!$BM$12,IF(G427=Precios!$BL$171,Precios!$BM$171,IF(G427=Precios!$BL$14,Precios!$BM$14,IF(G427=Precios!$BL$15,Precios!$BM$15,IF(G427=Precios!$BL$16,Precios!$BM$16,IF(G427=Precios!$BL$17,Precios!$BM$17,IF(G427=Precios!$BL$18,Precios!$BM$18,0)))))))))))))))</f>
        <v>0</v>
      </c>
      <c r="J427" s="52"/>
      <c r="K427" s="218">
        <f>+IF(J427=1,I427,IF(J427=2,I427*(1-Precios!$BR$3),0))</f>
        <v>0</v>
      </c>
      <c r="L427" s="218">
        <f t="shared" si="67"/>
        <v>0</v>
      </c>
      <c r="M427" s="50"/>
      <c r="N427" s="44"/>
      <c r="O427" s="44"/>
      <c r="P427" s="44"/>
      <c r="Q427" s="44"/>
      <c r="R427" s="44"/>
      <c r="S427" s="44"/>
      <c r="T427" s="44"/>
      <c r="U427" s="44"/>
      <c r="V427" s="93"/>
      <c r="W427" s="44"/>
      <c r="X427" s="44"/>
      <c r="Y427" s="44"/>
      <c r="Z427" s="39">
        <f>IF(G427=Precios!$BL$4,Precios!$BO$4,IF(G427=Precios!$BL$5,Precios!$BO$5,IF(G427=Precios!$BL$6,Precios!$BO$6,IF(G427=Precios!$BL$7,Precios!$BO$7,IF(G427=Precios!$BL$8,Precios!$BO$8,IF(G427=Precios!$BL$9,Precios!$BO$9,IF(G427=Precios!$BL$10,Precios!$BO$10,IF(G427=Precios!$BL$11,Precios!$BO$11,IF(G427=Precios!$BL$12,Precios!$BO$12,IF(G427=Precios!$BL$171,Precios!$BO$171,IF(G427=Precios!$BL$14,Precios!$BO$14,IF(G427=Precios!$BL$15,Precios!$BO$15,IF(G427=Precios!$BL$16,Precios!$BO$16,IF(G427=Precios!$BL$17,Precios!$BO$17,IF(G427=Precios!$BL$18,Precios!$BO$18,0)))))))))))))))*H427</f>
        <v>0</v>
      </c>
      <c r="AA427" s="47"/>
      <c r="AB427" s="330"/>
    </row>
    <row r="428" spans="1:28" x14ac:dyDescent="0.25">
      <c r="A428" s="291"/>
      <c r="B428" s="41"/>
      <c r="C428" s="42"/>
      <c r="D428" s="43"/>
      <c r="E428" s="43"/>
      <c r="F428" s="43"/>
      <c r="G428" s="49"/>
      <c r="H428" s="52"/>
      <c r="I428" s="217">
        <f>IF(G428=Precios!$BL$4,Precios!$BM$4,IF(G428=Precios!$BL$5,Precios!$BM$5,IF(G428=Precios!$BL$6,Precios!$BM$6,IF(G428=Precios!$BL$7,Precios!$BM$7,IF(G428=Precios!$BL$8,Precios!$BM$8,IF(G428=Precios!$BL$9,Precios!$BM$9,IF(G428=Precios!$BL$10,Precios!$BM$10,IF(G428=Precios!$BL$11,Precios!$BM$11,IF(G428=Precios!$BL$12,Precios!$BM$12,IF(G428=Precios!$BL$171,Precios!$BM$171,IF(G428=Precios!$BL$14,Precios!$BM$14,IF(G428=Precios!$BL$15,Precios!$BM$15,IF(G428=Precios!$BL$16,Precios!$BM$16,IF(G428=Precios!$BL$17,Precios!$BM$17,IF(G428=Precios!$BL$18,Precios!$BM$18,0)))))))))))))))</f>
        <v>0</v>
      </c>
      <c r="J428" s="52"/>
      <c r="K428" s="218">
        <f>+IF(J428=1,I428,IF(J428=2,I428*(1-Precios!$BR$3),0))</f>
        <v>0</v>
      </c>
      <c r="L428" s="218">
        <f t="shared" si="67"/>
        <v>0</v>
      </c>
      <c r="M428" s="50"/>
      <c r="N428" s="44"/>
      <c r="O428" s="44"/>
      <c r="P428" s="44"/>
      <c r="Q428" s="44"/>
      <c r="R428" s="44"/>
      <c r="S428" s="44"/>
      <c r="T428" s="44"/>
      <c r="U428" s="44"/>
      <c r="V428" s="93"/>
      <c r="W428" s="44"/>
      <c r="X428" s="44"/>
      <c r="Y428" s="44"/>
      <c r="Z428" s="39">
        <f>IF(G428=Precios!$BL$4,Precios!$BO$4,IF(G428=Precios!$BL$5,Precios!$BO$5,IF(G428=Precios!$BL$6,Precios!$BO$6,IF(G428=Precios!$BL$7,Precios!$BO$7,IF(G428=Precios!$BL$8,Precios!$BO$8,IF(G428=Precios!$BL$9,Precios!$BO$9,IF(G428=Precios!$BL$10,Precios!$BO$10,IF(G428=Precios!$BL$11,Precios!$BO$11,IF(G428=Precios!$BL$12,Precios!$BO$12,IF(G428=Precios!$BL$171,Precios!$BO$171,IF(G428=Precios!$BL$14,Precios!$BO$14,IF(G428=Precios!$BL$15,Precios!$BO$15,IF(G428=Precios!$BL$16,Precios!$BO$16,IF(G428=Precios!$BL$17,Precios!$BO$17,IF(G428=Precios!$BL$18,Precios!$BO$18,0)))))))))))))))*H428</f>
        <v>0</v>
      </c>
      <c r="AA428" s="47"/>
      <c r="AB428" s="330"/>
    </row>
    <row r="429" spans="1:28" x14ac:dyDescent="0.25">
      <c r="A429" s="291"/>
      <c r="B429" s="41"/>
      <c r="C429" s="42"/>
      <c r="D429" s="43"/>
      <c r="E429" s="43"/>
      <c r="F429" s="43"/>
      <c r="G429" s="49"/>
      <c r="H429" s="52"/>
      <c r="I429" s="217">
        <f>IF(G429=Precios!$BL$4,Precios!$BM$4,IF(G429=Precios!$BL$5,Precios!$BM$5,IF(G429=Precios!$BL$6,Precios!$BM$6,IF(G429=Precios!$BL$7,Precios!$BM$7,IF(G429=Precios!$BL$8,Precios!$BM$8,IF(G429=Precios!$BL$9,Precios!$BM$9,IF(G429=Precios!$BL$10,Precios!$BM$10,IF(G429=Precios!$BL$11,Precios!$BM$11,IF(G429=Precios!$BL$12,Precios!$BM$12,IF(G429=Precios!$BL$171,Precios!$BM$171,IF(G429=Precios!$BL$14,Precios!$BM$14,IF(G429=Precios!$BL$15,Precios!$BM$15,IF(G429=Precios!$BL$16,Precios!$BM$16,IF(G429=Precios!$BL$17,Precios!$BM$17,IF(G429=Precios!$BL$18,Precios!$BM$18,0)))))))))))))))</f>
        <v>0</v>
      </c>
      <c r="J429" s="52"/>
      <c r="K429" s="218">
        <f>+IF(J429=1,I429,IF(J429=2,I429*(1-Precios!$BR$3),0))</f>
        <v>0</v>
      </c>
      <c r="L429" s="218">
        <f t="shared" si="67"/>
        <v>0</v>
      </c>
      <c r="M429" s="50"/>
      <c r="N429" s="44"/>
      <c r="O429" s="44"/>
      <c r="P429" s="44"/>
      <c r="Q429" s="44"/>
      <c r="R429" s="44"/>
      <c r="S429" s="44"/>
      <c r="T429" s="44"/>
      <c r="U429" s="44"/>
      <c r="V429" s="93"/>
      <c r="W429" s="44"/>
      <c r="X429" s="44"/>
      <c r="Y429" s="44"/>
      <c r="Z429" s="39">
        <f>IF(G429=Precios!$BL$4,Precios!$BO$4,IF(G429=Precios!$BL$5,Precios!$BO$5,IF(G429=Precios!$BL$6,Precios!$BO$6,IF(G429=Precios!$BL$7,Precios!$BO$7,IF(G429=Precios!$BL$8,Precios!$BO$8,IF(G429=Precios!$BL$9,Precios!$BO$9,IF(G429=Precios!$BL$10,Precios!$BO$10,IF(G429=Precios!$BL$11,Precios!$BO$11,IF(G429=Precios!$BL$12,Precios!$BO$12,IF(G429=Precios!$BL$171,Precios!$BO$171,IF(G429=Precios!$BL$14,Precios!$BO$14,IF(G429=Precios!$BL$15,Precios!$BO$15,IF(G429=Precios!$BL$16,Precios!$BO$16,IF(G429=Precios!$BL$17,Precios!$BO$17,IF(G429=Precios!$BL$18,Precios!$BO$18,0)))))))))))))))*H429</f>
        <v>0</v>
      </c>
      <c r="AA429" s="47"/>
      <c r="AB429" s="330"/>
    </row>
    <row r="430" spans="1:28" ht="15.75" thickBot="1" x14ac:dyDescent="0.3">
      <c r="A430" s="293"/>
      <c r="B430" s="294"/>
      <c r="C430" s="304"/>
      <c r="D430" s="296"/>
      <c r="E430" s="296"/>
      <c r="F430" s="296"/>
      <c r="G430" s="297"/>
      <c r="H430" s="298"/>
      <c r="I430" s="217">
        <f>IF(G430=Precios!$BL$4,Precios!$BM$4,IF(G430=Precios!$BL$5,Precios!$BM$5,IF(G430=Precios!$BL$6,Precios!$BM$6,IF(G430=Precios!$BL$7,Precios!$BM$7,IF(G430=Precios!$BL$8,Precios!$BM$8,IF(G430=Precios!$BL$9,Precios!$BM$9,IF(G430=Precios!$BL$10,Precios!$BM$10,IF(G430=Precios!$BL$11,Precios!$BM$11,IF(G430=Precios!$BL$12,Precios!$BM$12,IF(G430=Precios!$BL$171,Precios!$BM$171,IF(G430=Precios!$BL$14,Precios!$BM$14,IF(G430=Precios!$BL$15,Precios!$BM$15,IF(G430=Precios!$BL$16,Precios!$BM$16,IF(G430=Precios!$BL$17,Precios!$BM$17,IF(G430=Precios!$BL$18,Precios!$BM$18,0)))))))))))))))</f>
        <v>0</v>
      </c>
      <c r="J430" s="298"/>
      <c r="K430" s="300">
        <f>+IF(J430=1,I430,IF(J430=2,I430*(1-Precios!$BR$3),0))</f>
        <v>0</v>
      </c>
      <c r="L430" s="300">
        <f t="shared" si="67"/>
        <v>0</v>
      </c>
      <c r="M430" s="331"/>
      <c r="N430" s="332"/>
      <c r="O430" s="332"/>
      <c r="P430" s="332"/>
      <c r="Q430" s="332"/>
      <c r="R430" s="332"/>
      <c r="S430" s="332"/>
      <c r="T430" s="332"/>
      <c r="U430" s="332"/>
      <c r="V430" s="333"/>
      <c r="W430" s="332"/>
      <c r="X430" s="332"/>
      <c r="Y430" s="332"/>
      <c r="Z430" s="340">
        <f>IF(G430=Precios!$BL$4,Precios!$BO$4,IF(G430=Precios!$BL$5,Precios!$BO$5,IF(G430=Precios!$BL$6,Precios!$BO$6,IF(G430=Precios!$BL$7,Precios!$BO$7,IF(G430=Precios!$BL$8,Precios!$BO$8,IF(G430=Precios!$BL$9,Precios!$BO$9,IF(G430=Precios!$BL$10,Precios!$BO$10,IF(G430=Precios!$BL$11,Precios!$BO$11,IF(G430=Precios!$BL$12,Precios!$BO$12,IF(G430=Precios!$BL$171,Precios!$BO$171,IF(G430=Precios!$BL$14,Precios!$BO$14,IF(G430=Precios!$BL$15,Precios!$BO$15,IF(G430=Precios!$BL$16,Precios!$BO$16,IF(G430=Precios!$BL$17,Precios!$BO$17,IF(G430=Precios!$BL$18,Precios!$BO$18,0)))))))))))))))*H430</f>
        <v>0</v>
      </c>
      <c r="AA430" s="334"/>
      <c r="AB430" s="335"/>
    </row>
    <row r="431" spans="1:28" x14ac:dyDescent="0.25">
      <c r="A431" s="282"/>
      <c r="B431" s="283"/>
      <c r="C431" s="284"/>
      <c r="D431" s="285"/>
      <c r="E431" s="285"/>
      <c r="F431" s="285"/>
      <c r="G431" s="287"/>
      <c r="H431" s="288"/>
      <c r="I431" s="289">
        <f>IF(G431=Precios!$BL$4,Precios!$BM$4,IF(G431=Precios!$BL$5,Precios!$BM$5,IF(G431=Precios!$BL$6,Precios!$BM$6,IF(G431=Precios!$BL$7,Precios!$BM$7,IF(G431=Precios!$BL$8,Precios!$BM$8,IF(G431=Precios!$BL$9,Precios!$BM$9,IF(G431=Precios!$BL$10,Precios!$BM$10,IF(G431=Precios!$BL$11,Precios!$BM$11,IF(G431=Precios!$BL$12,Precios!$BM$12,IF(G431=Precios!$BL$171,Precios!$BM$171,IF(G431=Precios!$BL$14,Precios!$BM$14,IF(G431=Precios!$BL$15,Precios!$BM$15,IF(G431=Precios!$BL$16,Precios!$BM$16,IF(G431=Precios!$BL$17,Precios!$BM$17,IF(G431=Precios!$BL$18,Precios!$BM$18,0)))))))))))))))</f>
        <v>0</v>
      </c>
      <c r="J431" s="287"/>
      <c r="K431" s="290">
        <f>+IF(J431=1,I431,IF(J431=2,I431*(1-Precios!$BR$3),0))</f>
        <v>0</v>
      </c>
      <c r="L431" s="290">
        <f t="shared" ref="L431:L450" si="68">H431*K431</f>
        <v>0</v>
      </c>
      <c r="M431" s="317">
        <f>+SUM(L431:L435)</f>
        <v>0</v>
      </c>
      <c r="N431" s="318">
        <f>+M431+Q431+S431+T431</f>
        <v>0</v>
      </c>
      <c r="O431" s="319">
        <f>+IF(J431=1,N431*$O$365,0)</f>
        <v>0</v>
      </c>
      <c r="P431" s="320">
        <f>+N431*$P$365</f>
        <v>0</v>
      </c>
      <c r="Q431" s="321"/>
      <c r="R431" s="322">
        <f>+N431-SUM(O431:Q431)</f>
        <v>0</v>
      </c>
      <c r="S431" s="321"/>
      <c r="T431" s="321"/>
      <c r="U431" s="321"/>
      <c r="V431" s="323" t="e">
        <f>+(+O431+P431)/M431</f>
        <v>#DIV/0!</v>
      </c>
      <c r="W431" s="324">
        <f>+R431-SUM(S431:U431)</f>
        <v>0</v>
      </c>
      <c r="X431" s="325">
        <f>IF(J431=2,W431,0)</f>
        <v>0</v>
      </c>
      <c r="Y431" s="326">
        <f>IF(J431=1,W431,0)</f>
        <v>0</v>
      </c>
      <c r="Z431" s="327">
        <f>IF(G431=Precios!$BL$4,Precios!$BO$4,IF(G431=Precios!$BL$5,Precios!$BO$5,IF(G431=Precios!$BL$6,Precios!$BO$6,IF(G431=Precios!$BL$7,Precios!$BO$7,IF(G431=Precios!$BL$8,Precios!$BO$8,IF(G431=Precios!$BL$9,Precios!$BO$9,IF(G431=Precios!$BL$10,Precios!$BO$10,IF(G431=Precios!$BL$11,Precios!$BO$11,IF(G431=Precios!$BL$12,Precios!$BO$12,IF(G431=Precios!$BL$171,Precios!$BO$171,IF(G431=Precios!$BL$14,Precios!$BO$14,IF(G431=Precios!$BL$15,Precios!$BO$15,IF(G431=Precios!$BL$16,Precios!$BO$16,IF(G431=Precios!$BL$17,Precios!$BO$17,IF(G431=Precios!$BL$18,Precios!$BO$18,0)))))))))))))))*H431</f>
        <v>0</v>
      </c>
      <c r="AA431" s="328">
        <f>+W431-SUM(Z431:Z435)</f>
        <v>0</v>
      </c>
      <c r="AB431" s="329" t="e">
        <f>+AA431/M431</f>
        <v>#DIV/0!</v>
      </c>
    </row>
    <row r="432" spans="1:28" x14ac:dyDescent="0.25">
      <c r="A432" s="291"/>
      <c r="B432" s="41"/>
      <c r="C432" s="42"/>
      <c r="D432" s="43"/>
      <c r="E432" s="43"/>
      <c r="F432" s="43"/>
      <c r="G432" s="49"/>
      <c r="H432" s="52"/>
      <c r="I432" s="217">
        <f>IF(G432=Precios!$BL$4,Precios!$BM$4,IF(G432=Precios!$BL$5,Precios!$BM$5,IF(G432=Precios!$BL$6,Precios!$BM$6,IF(G432=Precios!$BL$7,Precios!$BM$7,IF(G432=Precios!$BL$8,Precios!$BM$8,IF(G432=Precios!$BL$9,Precios!$BM$9,IF(G432=Precios!$BL$10,Precios!$BM$10,IF(G432=Precios!$BL$11,Precios!$BM$11,IF(G432=Precios!$BL$12,Precios!$BM$12,IF(G432=Precios!$BL$171,Precios!$BM$171,IF(G432=Precios!$BL$14,Precios!$BM$14,IF(G432=Precios!$BL$15,Precios!$BM$15,IF(G432=Precios!$BL$16,Precios!$BM$16,IF(G432=Precios!$BL$17,Precios!$BM$17,IF(G432=Precios!$BL$18,Precios!$BM$18,0)))))))))))))))</f>
        <v>0</v>
      </c>
      <c r="J432" s="52"/>
      <c r="K432" s="218">
        <f>+IF(J432=1,I432,IF(J432=2,I432*(1-Precios!$BR$3),0))</f>
        <v>0</v>
      </c>
      <c r="L432" s="218">
        <f t="shared" si="68"/>
        <v>0</v>
      </c>
      <c r="M432" s="50"/>
      <c r="N432" s="44"/>
      <c r="O432" s="44"/>
      <c r="P432" s="44"/>
      <c r="Q432" s="44"/>
      <c r="R432" s="44"/>
      <c r="S432" s="44"/>
      <c r="T432" s="44"/>
      <c r="U432" s="44"/>
      <c r="V432" s="93"/>
      <c r="W432" s="44"/>
      <c r="X432" s="44"/>
      <c r="Y432" s="44"/>
      <c r="Z432" s="39">
        <f>IF(G432=Precios!$BL$4,Precios!$BO$4,IF(G432=Precios!$BL$5,Precios!$BO$5,IF(G432=Precios!$BL$6,Precios!$BO$6,IF(G432=Precios!$BL$7,Precios!$BO$7,IF(G432=Precios!$BL$8,Precios!$BO$8,IF(G432=Precios!$BL$9,Precios!$BO$9,IF(G432=Precios!$BL$10,Precios!$BO$10,IF(G432=Precios!$BL$11,Precios!$BO$11,IF(G432=Precios!$BL$12,Precios!$BO$12,IF(G432=Precios!$BL$171,Precios!$BO$171,IF(G432=Precios!$BL$14,Precios!$BO$14,IF(G432=Precios!$BL$15,Precios!$BO$15,IF(G432=Precios!$BL$16,Precios!$BO$16,IF(G432=Precios!$BL$17,Precios!$BO$17,IF(G432=Precios!$BL$18,Precios!$BO$18,0)))))))))))))))*H432</f>
        <v>0</v>
      </c>
      <c r="AA432" s="47"/>
      <c r="AB432" s="330"/>
    </row>
    <row r="433" spans="1:28" x14ac:dyDescent="0.25">
      <c r="A433" s="291"/>
      <c r="B433" s="41"/>
      <c r="C433" s="42"/>
      <c r="D433" s="43"/>
      <c r="E433" s="43"/>
      <c r="F433" s="43"/>
      <c r="G433" s="49"/>
      <c r="H433" s="52"/>
      <c r="I433" s="217">
        <f>IF(G433=Precios!$BL$4,Precios!$BM$4,IF(G433=Precios!$BL$5,Precios!$BM$5,IF(G433=Precios!$BL$6,Precios!$BM$6,IF(G433=Precios!$BL$7,Precios!$BM$7,IF(G433=Precios!$BL$8,Precios!$BM$8,IF(G433=Precios!$BL$9,Precios!$BM$9,IF(G433=Precios!$BL$10,Precios!$BM$10,IF(G433=Precios!$BL$11,Precios!$BM$11,IF(G433=Precios!$BL$12,Precios!$BM$12,IF(G433=Precios!$BL$171,Precios!$BM$171,IF(G433=Precios!$BL$14,Precios!$BM$14,IF(G433=Precios!$BL$15,Precios!$BM$15,IF(G433=Precios!$BL$16,Precios!$BM$16,IF(G433=Precios!$BL$17,Precios!$BM$17,IF(G433=Precios!$BL$18,Precios!$BM$18,0)))))))))))))))</f>
        <v>0</v>
      </c>
      <c r="J433" s="52"/>
      <c r="K433" s="218">
        <f>+IF(J433=1,I433,IF(J433=2,I433*(1-Precios!$BR$3),0))</f>
        <v>0</v>
      </c>
      <c r="L433" s="218">
        <f t="shared" si="68"/>
        <v>0</v>
      </c>
      <c r="M433" s="50"/>
      <c r="N433" s="44"/>
      <c r="O433" s="44"/>
      <c r="P433" s="44"/>
      <c r="Q433" s="44"/>
      <c r="R433" s="44"/>
      <c r="S433" s="44"/>
      <c r="T433" s="44"/>
      <c r="U433" s="44"/>
      <c r="V433" s="93"/>
      <c r="W433" s="44"/>
      <c r="X433" s="44"/>
      <c r="Y433" s="44"/>
      <c r="Z433" s="39">
        <f>IF(G433=Precios!$BL$4,Precios!$BO$4,IF(G433=Precios!$BL$5,Precios!$BO$5,IF(G433=Precios!$BL$6,Precios!$BO$6,IF(G433=Precios!$BL$7,Precios!$BO$7,IF(G433=Precios!$BL$8,Precios!$BO$8,IF(G433=Precios!$BL$9,Precios!$BO$9,IF(G433=Precios!$BL$10,Precios!$BO$10,IF(G433=Precios!$BL$11,Precios!$BO$11,IF(G433=Precios!$BL$12,Precios!$BO$12,IF(G433=Precios!$BL$171,Precios!$BO$171,IF(G433=Precios!$BL$14,Precios!$BO$14,IF(G433=Precios!$BL$15,Precios!$BO$15,IF(G433=Precios!$BL$16,Precios!$BO$16,IF(G433=Precios!$BL$17,Precios!$BO$17,IF(G433=Precios!$BL$18,Precios!$BO$18,0)))))))))))))))*H433</f>
        <v>0</v>
      </c>
      <c r="AA433" s="47"/>
      <c r="AB433" s="330"/>
    </row>
    <row r="434" spans="1:28" x14ac:dyDescent="0.25">
      <c r="A434" s="291"/>
      <c r="B434" s="41"/>
      <c r="C434" s="42"/>
      <c r="D434" s="43"/>
      <c r="E434" s="43"/>
      <c r="F434" s="43"/>
      <c r="G434" s="49"/>
      <c r="H434" s="52"/>
      <c r="I434" s="217">
        <f>IF(G434=Precios!$BL$4,Precios!$BM$4,IF(G434=Precios!$BL$5,Precios!$BM$5,IF(G434=Precios!$BL$6,Precios!$BM$6,IF(G434=Precios!$BL$7,Precios!$BM$7,IF(G434=Precios!$BL$8,Precios!$BM$8,IF(G434=Precios!$BL$9,Precios!$BM$9,IF(G434=Precios!$BL$10,Precios!$BM$10,IF(G434=Precios!$BL$11,Precios!$BM$11,IF(G434=Precios!$BL$12,Precios!$BM$12,IF(G434=Precios!$BL$171,Precios!$BM$171,IF(G434=Precios!$BL$14,Precios!$BM$14,IF(G434=Precios!$BL$15,Precios!$BM$15,IF(G434=Precios!$BL$16,Precios!$BM$16,IF(G434=Precios!$BL$17,Precios!$BM$17,IF(G434=Precios!$BL$18,Precios!$BM$18,0)))))))))))))))</f>
        <v>0</v>
      </c>
      <c r="J434" s="52"/>
      <c r="K434" s="218">
        <f>+IF(J434=1,I434,IF(J434=2,I434*(1-Precios!$BR$3),0))</f>
        <v>0</v>
      </c>
      <c r="L434" s="218">
        <f t="shared" si="68"/>
        <v>0</v>
      </c>
      <c r="M434" s="50"/>
      <c r="N434" s="44"/>
      <c r="O434" s="44"/>
      <c r="P434" s="44"/>
      <c r="Q434" s="44"/>
      <c r="R434" s="44"/>
      <c r="S434" s="44"/>
      <c r="T434" s="44"/>
      <c r="U434" s="44"/>
      <c r="V434" s="93"/>
      <c r="W434" s="44"/>
      <c r="X434" s="44"/>
      <c r="Y434" s="44"/>
      <c r="Z434" s="39">
        <f>IF(G434=Precios!$BL$4,Precios!$BO$4,IF(G434=Precios!$BL$5,Precios!$BO$5,IF(G434=Precios!$BL$6,Precios!$BO$6,IF(G434=Precios!$BL$7,Precios!$BO$7,IF(G434=Precios!$BL$8,Precios!$BO$8,IF(G434=Precios!$BL$9,Precios!$BO$9,IF(G434=Precios!$BL$10,Precios!$BO$10,IF(G434=Precios!$BL$11,Precios!$BO$11,IF(G434=Precios!$BL$12,Precios!$BO$12,IF(G434=Precios!$BL$171,Precios!$BO$171,IF(G434=Precios!$BL$14,Precios!$BO$14,IF(G434=Precios!$BL$15,Precios!$BO$15,IF(G434=Precios!$BL$16,Precios!$BO$16,IF(G434=Precios!$BL$17,Precios!$BO$17,IF(G434=Precios!$BL$18,Precios!$BO$18,0)))))))))))))))*H434</f>
        <v>0</v>
      </c>
      <c r="AA434" s="47"/>
      <c r="AB434" s="330"/>
    </row>
    <row r="435" spans="1:28" ht="15.75" thickBot="1" x14ac:dyDescent="0.3">
      <c r="A435" s="293"/>
      <c r="B435" s="294"/>
      <c r="C435" s="304"/>
      <c r="D435" s="296"/>
      <c r="E435" s="296"/>
      <c r="F435" s="296"/>
      <c r="G435" s="297"/>
      <c r="H435" s="298"/>
      <c r="I435" s="217">
        <f>IF(G435=Precios!$BL$4,Precios!$BM$4,IF(G435=Precios!$BL$5,Precios!$BM$5,IF(G435=Precios!$BL$6,Precios!$BM$6,IF(G435=Precios!$BL$7,Precios!$BM$7,IF(G435=Precios!$BL$8,Precios!$BM$8,IF(G435=Precios!$BL$9,Precios!$BM$9,IF(G435=Precios!$BL$10,Precios!$BM$10,IF(G435=Precios!$BL$11,Precios!$BM$11,IF(G435=Precios!$BL$12,Precios!$BM$12,IF(G435=Precios!$BL$171,Precios!$BM$171,IF(G435=Precios!$BL$14,Precios!$BM$14,IF(G435=Precios!$BL$15,Precios!$BM$15,IF(G435=Precios!$BL$16,Precios!$BM$16,IF(G435=Precios!$BL$17,Precios!$BM$17,IF(G435=Precios!$BL$18,Precios!$BM$18,0)))))))))))))))</f>
        <v>0</v>
      </c>
      <c r="J435" s="298"/>
      <c r="K435" s="300">
        <f>+IF(J435=1,I435,IF(J435=2,I435*(1-Precios!$BR$3),0))</f>
        <v>0</v>
      </c>
      <c r="L435" s="300">
        <f t="shared" si="68"/>
        <v>0</v>
      </c>
      <c r="M435" s="331"/>
      <c r="N435" s="332"/>
      <c r="O435" s="332"/>
      <c r="P435" s="332"/>
      <c r="Q435" s="332"/>
      <c r="R435" s="332"/>
      <c r="S435" s="332"/>
      <c r="T435" s="332"/>
      <c r="U435" s="332"/>
      <c r="V435" s="333"/>
      <c r="W435" s="332"/>
      <c r="X435" s="332"/>
      <c r="Y435" s="332"/>
      <c r="Z435" s="340">
        <f>IF(G435=Precios!$BL$4,Precios!$BO$4,IF(G435=Precios!$BL$5,Precios!$BO$5,IF(G435=Precios!$BL$6,Precios!$BO$6,IF(G435=Precios!$BL$7,Precios!$BO$7,IF(G435=Precios!$BL$8,Precios!$BO$8,IF(G435=Precios!$BL$9,Precios!$BO$9,IF(G435=Precios!$BL$10,Precios!$BO$10,IF(G435=Precios!$BL$11,Precios!$BO$11,IF(G435=Precios!$BL$12,Precios!$BO$12,IF(G435=Precios!$BL$171,Precios!$BO$171,IF(G435=Precios!$BL$14,Precios!$BO$14,IF(G435=Precios!$BL$15,Precios!$BO$15,IF(G435=Precios!$BL$16,Precios!$BO$16,IF(G435=Precios!$BL$17,Precios!$BO$17,IF(G435=Precios!$BL$18,Precios!$BO$18,0)))))))))))))))*H435</f>
        <v>0</v>
      </c>
      <c r="AA435" s="334"/>
      <c r="AB435" s="335"/>
    </row>
    <row r="436" spans="1:28" x14ac:dyDescent="0.25">
      <c r="A436" s="282"/>
      <c r="B436" s="283"/>
      <c r="C436" s="284"/>
      <c r="D436" s="285"/>
      <c r="E436" s="285"/>
      <c r="F436" s="285"/>
      <c r="G436" s="287"/>
      <c r="H436" s="288"/>
      <c r="I436" s="289">
        <f>IF(G436=Precios!$BL$4,Precios!$BM$4,IF(G436=Precios!$BL$5,Precios!$BM$5,IF(G436=Precios!$BL$6,Precios!$BM$6,IF(G436=Precios!$BL$7,Precios!$BM$7,IF(G436=Precios!$BL$8,Precios!$BM$8,IF(G436=Precios!$BL$9,Precios!$BM$9,IF(G436=Precios!$BL$10,Precios!$BM$10,IF(G436=Precios!$BL$11,Precios!$BM$11,IF(G436=Precios!$BL$12,Precios!$BM$12,IF(G436=Precios!$BL$171,Precios!$BM$171,IF(G436=Precios!$BL$14,Precios!$BM$14,IF(G436=Precios!$BL$15,Precios!$BM$15,IF(G436=Precios!$BL$16,Precios!$BM$16,IF(G436=Precios!$BL$17,Precios!$BM$17,IF(G436=Precios!$BL$18,Precios!$BM$18,0)))))))))))))))</f>
        <v>0</v>
      </c>
      <c r="J436" s="287"/>
      <c r="K436" s="290">
        <f>+IF(J436=1,I436,IF(J436=2,I436*(1-Precios!$BR$3),0))</f>
        <v>0</v>
      </c>
      <c r="L436" s="290">
        <f t="shared" ref="L436:L445" si="69">H436*K436</f>
        <v>0</v>
      </c>
      <c r="M436" s="317">
        <f>+SUM(L436:L440)</f>
        <v>0</v>
      </c>
      <c r="N436" s="318">
        <f>+M436+Q436+S436+T436</f>
        <v>0</v>
      </c>
      <c r="O436" s="319">
        <f>+IF(J436=1,N436*$O$365,0)</f>
        <v>0</v>
      </c>
      <c r="P436" s="320">
        <f>+N436*$P$365</f>
        <v>0</v>
      </c>
      <c r="Q436" s="321"/>
      <c r="R436" s="322">
        <f>+N436-SUM(O436:Q436)</f>
        <v>0</v>
      </c>
      <c r="S436" s="321"/>
      <c r="T436" s="321"/>
      <c r="U436" s="321"/>
      <c r="V436" s="323" t="e">
        <f>+(+O436+P436)/M436</f>
        <v>#DIV/0!</v>
      </c>
      <c r="W436" s="324">
        <f>+R436-SUM(S436:U436)</f>
        <v>0</v>
      </c>
      <c r="X436" s="325">
        <f>IF(J436=2,W436,0)</f>
        <v>0</v>
      </c>
      <c r="Y436" s="326">
        <f>IF(J436=1,W436,0)</f>
        <v>0</v>
      </c>
      <c r="Z436" s="327">
        <f>IF(G436=Precios!$BL$4,Precios!$BO$4,IF(G436=Precios!$BL$5,Precios!$BO$5,IF(G436=Precios!$BL$6,Precios!$BO$6,IF(G436=Precios!$BL$7,Precios!$BO$7,IF(G436=Precios!$BL$8,Precios!$BO$8,IF(G436=Precios!$BL$9,Precios!$BO$9,IF(G436=Precios!$BL$10,Precios!$BO$10,IF(G436=Precios!$BL$11,Precios!$BO$11,IF(G436=Precios!$BL$12,Precios!$BO$12,IF(G436=Precios!$BL$171,Precios!$BO$171,IF(G436=Precios!$BL$14,Precios!$BO$14,IF(G436=Precios!$BL$15,Precios!$BO$15,IF(G436=Precios!$BL$16,Precios!$BO$16,IF(G436=Precios!$BL$17,Precios!$BO$17,IF(G436=Precios!$BL$18,Precios!$BO$18,0)))))))))))))))*H436</f>
        <v>0</v>
      </c>
      <c r="AA436" s="328">
        <f>+W436-SUM(Z436:Z440)</f>
        <v>0</v>
      </c>
      <c r="AB436" s="329" t="e">
        <f>+AA436/M436</f>
        <v>#DIV/0!</v>
      </c>
    </row>
    <row r="437" spans="1:28" x14ac:dyDescent="0.25">
      <c r="A437" s="291"/>
      <c r="B437" s="41"/>
      <c r="C437" s="42"/>
      <c r="D437" s="43"/>
      <c r="E437" s="43"/>
      <c r="F437" s="43"/>
      <c r="G437" s="49"/>
      <c r="H437" s="52"/>
      <c r="I437" s="217">
        <f>IF(G437=Precios!$BL$4,Precios!$BM$4,IF(G437=Precios!$BL$5,Precios!$BM$5,IF(G437=Precios!$BL$6,Precios!$BM$6,IF(G437=Precios!$BL$7,Precios!$BM$7,IF(G437=Precios!$BL$8,Precios!$BM$8,IF(G437=Precios!$BL$9,Precios!$BM$9,IF(G437=Precios!$BL$10,Precios!$BM$10,IF(G437=Precios!$BL$11,Precios!$BM$11,IF(G437=Precios!$BL$12,Precios!$BM$12,IF(G437=Precios!$BL$171,Precios!$BM$171,IF(G437=Precios!$BL$14,Precios!$BM$14,IF(G437=Precios!$BL$15,Precios!$BM$15,IF(G437=Precios!$BL$16,Precios!$BM$16,IF(G437=Precios!$BL$17,Precios!$BM$17,IF(G437=Precios!$BL$18,Precios!$BM$18,0)))))))))))))))</f>
        <v>0</v>
      </c>
      <c r="J437" s="52"/>
      <c r="K437" s="218">
        <f>+IF(J437=1,I437,IF(J437=2,I437*(1-Precios!$BR$3),0))</f>
        <v>0</v>
      </c>
      <c r="L437" s="218">
        <f t="shared" si="69"/>
        <v>0</v>
      </c>
      <c r="M437" s="50"/>
      <c r="N437" s="44"/>
      <c r="O437" s="44"/>
      <c r="P437" s="44"/>
      <c r="Q437" s="44"/>
      <c r="R437" s="44"/>
      <c r="S437" s="44"/>
      <c r="T437" s="44"/>
      <c r="U437" s="44"/>
      <c r="V437" s="93"/>
      <c r="W437" s="44"/>
      <c r="X437" s="44"/>
      <c r="Y437" s="44"/>
      <c r="Z437" s="39">
        <f>IF(G437=Precios!$BL$4,Precios!$BO$4,IF(G437=Precios!$BL$5,Precios!$BO$5,IF(G437=Precios!$BL$6,Precios!$BO$6,IF(G437=Precios!$BL$7,Precios!$BO$7,IF(G437=Precios!$BL$8,Precios!$BO$8,IF(G437=Precios!$BL$9,Precios!$BO$9,IF(G437=Precios!$BL$10,Precios!$BO$10,IF(G437=Precios!$BL$11,Precios!$BO$11,IF(G437=Precios!$BL$12,Precios!$BO$12,IF(G437=Precios!$BL$171,Precios!$BO$171,IF(G437=Precios!$BL$14,Precios!$BO$14,IF(G437=Precios!$BL$15,Precios!$BO$15,IF(G437=Precios!$BL$16,Precios!$BO$16,IF(G437=Precios!$BL$17,Precios!$BO$17,IF(G437=Precios!$BL$18,Precios!$BO$18,0)))))))))))))))*H437</f>
        <v>0</v>
      </c>
      <c r="AA437" s="47"/>
      <c r="AB437" s="330"/>
    </row>
    <row r="438" spans="1:28" x14ac:dyDescent="0.25">
      <c r="A438" s="291"/>
      <c r="B438" s="41"/>
      <c r="C438" s="42"/>
      <c r="D438" s="43"/>
      <c r="E438" s="43"/>
      <c r="F438" s="43"/>
      <c r="G438" s="49"/>
      <c r="H438" s="52"/>
      <c r="I438" s="217">
        <f>IF(G438=Precios!$BL$4,Precios!$BM$4,IF(G438=Precios!$BL$5,Precios!$BM$5,IF(G438=Precios!$BL$6,Precios!$BM$6,IF(G438=Precios!$BL$7,Precios!$BM$7,IF(G438=Precios!$BL$8,Precios!$BM$8,IF(G438=Precios!$BL$9,Precios!$BM$9,IF(G438=Precios!$BL$10,Precios!$BM$10,IF(G438=Precios!$BL$11,Precios!$BM$11,IF(G438=Precios!$BL$12,Precios!$BM$12,IF(G438=Precios!$BL$171,Precios!$BM$171,IF(G438=Precios!$BL$14,Precios!$BM$14,IF(G438=Precios!$BL$15,Precios!$BM$15,IF(G438=Precios!$BL$16,Precios!$BM$16,IF(G438=Precios!$BL$17,Precios!$BM$17,IF(G438=Precios!$BL$18,Precios!$BM$18,0)))))))))))))))</f>
        <v>0</v>
      </c>
      <c r="J438" s="52"/>
      <c r="K438" s="218">
        <f>+IF(J438=1,I438,IF(J438=2,I438*(1-Precios!$BR$3),0))</f>
        <v>0</v>
      </c>
      <c r="L438" s="218">
        <f t="shared" si="69"/>
        <v>0</v>
      </c>
      <c r="M438" s="50"/>
      <c r="N438" s="44"/>
      <c r="O438" s="44"/>
      <c r="P438" s="44"/>
      <c r="Q438" s="44"/>
      <c r="R438" s="44"/>
      <c r="S438" s="44"/>
      <c r="T438" s="44"/>
      <c r="U438" s="44"/>
      <c r="V438" s="93"/>
      <c r="W438" s="44"/>
      <c r="X438" s="44"/>
      <c r="Y438" s="44"/>
      <c r="Z438" s="39">
        <f>IF(G438=Precios!$BL$4,Precios!$BO$4,IF(G438=Precios!$BL$5,Precios!$BO$5,IF(G438=Precios!$BL$6,Precios!$BO$6,IF(G438=Precios!$BL$7,Precios!$BO$7,IF(G438=Precios!$BL$8,Precios!$BO$8,IF(G438=Precios!$BL$9,Precios!$BO$9,IF(G438=Precios!$BL$10,Precios!$BO$10,IF(G438=Precios!$BL$11,Precios!$BO$11,IF(G438=Precios!$BL$12,Precios!$BO$12,IF(G438=Precios!$BL$171,Precios!$BO$171,IF(G438=Precios!$BL$14,Precios!$BO$14,IF(G438=Precios!$BL$15,Precios!$BO$15,IF(G438=Precios!$BL$16,Precios!$BO$16,IF(G438=Precios!$BL$17,Precios!$BO$17,IF(G438=Precios!$BL$18,Precios!$BO$18,0)))))))))))))))*H438</f>
        <v>0</v>
      </c>
      <c r="AA438" s="47"/>
      <c r="AB438" s="330"/>
    </row>
    <row r="439" spans="1:28" x14ac:dyDescent="0.25">
      <c r="A439" s="291"/>
      <c r="B439" s="41"/>
      <c r="C439" s="42"/>
      <c r="D439" s="43"/>
      <c r="E439" s="43"/>
      <c r="F439" s="43"/>
      <c r="G439" s="49"/>
      <c r="H439" s="52"/>
      <c r="I439" s="217">
        <f>IF(G439=Precios!$BL$4,Precios!$BM$4,IF(G439=Precios!$BL$5,Precios!$BM$5,IF(G439=Precios!$BL$6,Precios!$BM$6,IF(G439=Precios!$BL$7,Precios!$BM$7,IF(G439=Precios!$BL$8,Precios!$BM$8,IF(G439=Precios!$BL$9,Precios!$BM$9,IF(G439=Precios!$BL$10,Precios!$BM$10,IF(G439=Precios!$BL$11,Precios!$BM$11,IF(G439=Precios!$BL$12,Precios!$BM$12,IF(G439=Precios!$BL$171,Precios!$BM$171,IF(G439=Precios!$BL$14,Precios!$BM$14,IF(G439=Precios!$BL$15,Precios!$BM$15,IF(G439=Precios!$BL$16,Precios!$BM$16,IF(G439=Precios!$BL$17,Precios!$BM$17,IF(G439=Precios!$BL$18,Precios!$BM$18,0)))))))))))))))</f>
        <v>0</v>
      </c>
      <c r="J439" s="52"/>
      <c r="K439" s="218">
        <f>+IF(J439=1,I439,IF(J439=2,I439*(1-Precios!$BR$3),0))</f>
        <v>0</v>
      </c>
      <c r="L439" s="218">
        <f t="shared" si="69"/>
        <v>0</v>
      </c>
      <c r="M439" s="50"/>
      <c r="N439" s="44"/>
      <c r="O439" s="44"/>
      <c r="P439" s="44"/>
      <c r="Q439" s="44"/>
      <c r="R439" s="44"/>
      <c r="S439" s="44"/>
      <c r="T439" s="44"/>
      <c r="U439" s="44"/>
      <c r="V439" s="93"/>
      <c r="W439" s="44"/>
      <c r="X439" s="44"/>
      <c r="Y439" s="44"/>
      <c r="Z439" s="39">
        <f>IF(G439=Precios!$BL$4,Precios!$BO$4,IF(G439=Precios!$BL$5,Precios!$BO$5,IF(G439=Precios!$BL$6,Precios!$BO$6,IF(G439=Precios!$BL$7,Precios!$BO$7,IF(G439=Precios!$BL$8,Precios!$BO$8,IF(G439=Precios!$BL$9,Precios!$BO$9,IF(G439=Precios!$BL$10,Precios!$BO$10,IF(G439=Precios!$BL$11,Precios!$BO$11,IF(G439=Precios!$BL$12,Precios!$BO$12,IF(G439=Precios!$BL$171,Precios!$BO$171,IF(G439=Precios!$BL$14,Precios!$BO$14,IF(G439=Precios!$BL$15,Precios!$BO$15,IF(G439=Precios!$BL$16,Precios!$BO$16,IF(G439=Precios!$BL$17,Precios!$BO$17,IF(G439=Precios!$BL$18,Precios!$BO$18,0)))))))))))))))*H439</f>
        <v>0</v>
      </c>
      <c r="AA439" s="47"/>
      <c r="AB439" s="330"/>
    </row>
    <row r="440" spans="1:28" ht="15.75" thickBot="1" x14ac:dyDescent="0.3">
      <c r="A440" s="293"/>
      <c r="B440" s="294"/>
      <c r="C440" s="304"/>
      <c r="D440" s="296"/>
      <c r="E440" s="296"/>
      <c r="F440" s="296"/>
      <c r="G440" s="297"/>
      <c r="H440" s="298"/>
      <c r="I440" s="217">
        <f>IF(G440=Precios!$BL$4,Precios!$BM$4,IF(G440=Precios!$BL$5,Precios!$BM$5,IF(G440=Precios!$BL$6,Precios!$BM$6,IF(G440=Precios!$BL$7,Precios!$BM$7,IF(G440=Precios!$BL$8,Precios!$BM$8,IF(G440=Precios!$BL$9,Precios!$BM$9,IF(G440=Precios!$BL$10,Precios!$BM$10,IF(G440=Precios!$BL$11,Precios!$BM$11,IF(G440=Precios!$BL$12,Precios!$BM$12,IF(G440=Precios!$BL$171,Precios!$BM$171,IF(G440=Precios!$BL$14,Precios!$BM$14,IF(G440=Precios!$BL$15,Precios!$BM$15,IF(G440=Precios!$BL$16,Precios!$BM$16,IF(G440=Precios!$BL$17,Precios!$BM$17,IF(G440=Precios!$BL$18,Precios!$BM$18,0)))))))))))))))</f>
        <v>0</v>
      </c>
      <c r="J440" s="298"/>
      <c r="K440" s="300">
        <f>+IF(J440=1,I440,IF(J440=2,I440*(1-Precios!$BR$3),0))</f>
        <v>0</v>
      </c>
      <c r="L440" s="300">
        <f t="shared" si="69"/>
        <v>0</v>
      </c>
      <c r="M440" s="331"/>
      <c r="N440" s="332"/>
      <c r="O440" s="332"/>
      <c r="P440" s="332"/>
      <c r="Q440" s="332"/>
      <c r="R440" s="332"/>
      <c r="S440" s="332"/>
      <c r="T440" s="332"/>
      <c r="U440" s="332"/>
      <c r="V440" s="333"/>
      <c r="W440" s="332"/>
      <c r="X440" s="332"/>
      <c r="Y440" s="332"/>
      <c r="Z440" s="340">
        <f>IF(G440=Precios!$BL$4,Precios!$BO$4,IF(G440=Precios!$BL$5,Precios!$BO$5,IF(G440=Precios!$BL$6,Precios!$BO$6,IF(G440=Precios!$BL$7,Precios!$BO$7,IF(G440=Precios!$BL$8,Precios!$BO$8,IF(G440=Precios!$BL$9,Precios!$BO$9,IF(G440=Precios!$BL$10,Precios!$BO$10,IF(G440=Precios!$BL$11,Precios!$BO$11,IF(G440=Precios!$BL$12,Precios!$BO$12,IF(G440=Precios!$BL$171,Precios!$BO$171,IF(G440=Precios!$BL$14,Precios!$BO$14,IF(G440=Precios!$BL$15,Precios!$BO$15,IF(G440=Precios!$BL$16,Precios!$BO$16,IF(G440=Precios!$BL$17,Precios!$BO$17,IF(G440=Precios!$BL$18,Precios!$BO$18,0)))))))))))))))*H440</f>
        <v>0</v>
      </c>
      <c r="AA440" s="334"/>
      <c r="AB440" s="335"/>
    </row>
    <row r="441" spans="1:28" x14ac:dyDescent="0.25">
      <c r="A441" s="282"/>
      <c r="B441" s="283"/>
      <c r="C441" s="284"/>
      <c r="D441" s="285"/>
      <c r="E441" s="285"/>
      <c r="F441" s="285"/>
      <c r="G441" s="287"/>
      <c r="H441" s="288"/>
      <c r="I441" s="289">
        <f>IF(G441=Precios!$BL$4,Precios!$BM$4,IF(G441=Precios!$BL$5,Precios!$BM$5,IF(G441=Precios!$BL$6,Precios!$BM$6,IF(G441=Precios!$BL$7,Precios!$BM$7,IF(G441=Precios!$BL$8,Precios!$BM$8,IF(G441=Precios!$BL$9,Precios!$BM$9,IF(G441=Precios!$BL$10,Precios!$BM$10,IF(G441=Precios!$BL$11,Precios!$BM$11,IF(G441=Precios!$BL$12,Precios!$BM$12,IF(G441=Precios!$BL$171,Precios!$BM$171,IF(G441=Precios!$BL$14,Precios!$BM$14,IF(G441=Precios!$BL$15,Precios!$BM$15,IF(G441=Precios!$BL$16,Precios!$BM$16,IF(G441=Precios!$BL$17,Precios!$BM$17,IF(G441=Precios!$BL$18,Precios!$BM$18,0)))))))))))))))</f>
        <v>0</v>
      </c>
      <c r="J441" s="287"/>
      <c r="K441" s="290">
        <f>+IF(J441=1,I441,IF(J441=2,I441*(1-Precios!$BR$3),0))</f>
        <v>0</v>
      </c>
      <c r="L441" s="290">
        <f t="shared" si="69"/>
        <v>0</v>
      </c>
      <c r="M441" s="317">
        <f>+SUM(L441:L445)</f>
        <v>0</v>
      </c>
      <c r="N441" s="318">
        <f>+M441+Q441+S441+T441</f>
        <v>0</v>
      </c>
      <c r="O441" s="319">
        <f>+IF(J441=1,N441*$O$365,0)</f>
        <v>0</v>
      </c>
      <c r="P441" s="320">
        <f>+N441*$P$365</f>
        <v>0</v>
      </c>
      <c r="Q441" s="321"/>
      <c r="R441" s="322">
        <f>+N441-SUM(O441:Q441)</f>
        <v>0</v>
      </c>
      <c r="S441" s="321"/>
      <c r="T441" s="321"/>
      <c r="U441" s="321"/>
      <c r="V441" s="323" t="e">
        <f>+(+O441+P441)/M441</f>
        <v>#DIV/0!</v>
      </c>
      <c r="W441" s="324">
        <f>+R441-SUM(S441:U441)</f>
        <v>0</v>
      </c>
      <c r="X441" s="325">
        <f>IF(J441=2,W441,0)</f>
        <v>0</v>
      </c>
      <c r="Y441" s="326">
        <f>IF(J441=1,W441,0)</f>
        <v>0</v>
      </c>
      <c r="Z441" s="327">
        <f>IF(G441=Precios!$BL$4,Precios!$BO$4,IF(G441=Precios!$BL$5,Precios!$BO$5,IF(G441=Precios!$BL$6,Precios!$BO$6,IF(G441=Precios!$BL$7,Precios!$BO$7,IF(G441=Precios!$BL$8,Precios!$BO$8,IF(G441=Precios!$BL$9,Precios!$BO$9,IF(G441=Precios!$BL$10,Precios!$BO$10,IF(G441=Precios!$BL$11,Precios!$BO$11,IF(G441=Precios!$BL$12,Precios!$BO$12,IF(G441=Precios!$BL$171,Precios!$BO$171,IF(G441=Precios!$BL$14,Precios!$BO$14,IF(G441=Precios!$BL$15,Precios!$BO$15,IF(G441=Precios!$BL$16,Precios!$BO$16,IF(G441=Precios!$BL$17,Precios!$BO$17,IF(G441=Precios!$BL$18,Precios!$BO$18,0)))))))))))))))*H441</f>
        <v>0</v>
      </c>
      <c r="AA441" s="328">
        <f>+W441-SUM(Z441:Z445)</f>
        <v>0</v>
      </c>
      <c r="AB441" s="329" t="e">
        <f>+AA441/M441</f>
        <v>#DIV/0!</v>
      </c>
    </row>
    <row r="442" spans="1:28" x14ac:dyDescent="0.25">
      <c r="A442" s="291"/>
      <c r="B442" s="41"/>
      <c r="C442" s="42"/>
      <c r="D442" s="43"/>
      <c r="E442" s="43"/>
      <c r="F442" s="43"/>
      <c r="G442" s="49"/>
      <c r="H442" s="52"/>
      <c r="I442" s="217">
        <f>IF(G442=Precios!$BL$4,Precios!$BM$4,IF(G442=Precios!$BL$5,Precios!$BM$5,IF(G442=Precios!$BL$6,Precios!$BM$6,IF(G442=Precios!$BL$7,Precios!$BM$7,IF(G442=Precios!$BL$8,Precios!$BM$8,IF(G442=Precios!$BL$9,Precios!$BM$9,IF(G442=Precios!$BL$10,Precios!$BM$10,IF(G442=Precios!$BL$11,Precios!$BM$11,IF(G442=Precios!$BL$12,Precios!$BM$12,IF(G442=Precios!$BL$171,Precios!$BM$171,IF(G442=Precios!$BL$14,Precios!$BM$14,IF(G442=Precios!$BL$15,Precios!$BM$15,IF(G442=Precios!$BL$16,Precios!$BM$16,IF(G442=Precios!$BL$17,Precios!$BM$17,IF(G442=Precios!$BL$18,Precios!$BM$18,0)))))))))))))))</f>
        <v>0</v>
      </c>
      <c r="J442" s="52"/>
      <c r="K442" s="218">
        <f>+IF(J442=1,I442,IF(J442=2,I442*(1-Precios!$BR$3),0))</f>
        <v>0</v>
      </c>
      <c r="L442" s="218">
        <f t="shared" si="69"/>
        <v>0</v>
      </c>
      <c r="M442" s="50"/>
      <c r="N442" s="44"/>
      <c r="O442" s="44"/>
      <c r="P442" s="44"/>
      <c r="Q442" s="44"/>
      <c r="R442" s="44"/>
      <c r="S442" s="44"/>
      <c r="T442" s="44"/>
      <c r="U442" s="44"/>
      <c r="V442" s="93"/>
      <c r="W442" s="44"/>
      <c r="X442" s="44"/>
      <c r="Y442" s="44"/>
      <c r="Z442" s="39">
        <f>IF(G442=Precios!$BL$4,Precios!$BO$4,IF(G442=Precios!$BL$5,Precios!$BO$5,IF(G442=Precios!$BL$6,Precios!$BO$6,IF(G442=Precios!$BL$7,Precios!$BO$7,IF(G442=Precios!$BL$8,Precios!$BO$8,IF(G442=Precios!$BL$9,Precios!$BO$9,IF(G442=Precios!$BL$10,Precios!$BO$10,IF(G442=Precios!$BL$11,Precios!$BO$11,IF(G442=Precios!$BL$12,Precios!$BO$12,IF(G442=Precios!$BL$171,Precios!$BO$171,IF(G442=Precios!$BL$14,Precios!$BO$14,IF(G442=Precios!$BL$15,Precios!$BO$15,IF(G442=Precios!$BL$16,Precios!$BO$16,IF(G442=Precios!$BL$17,Precios!$BO$17,IF(G442=Precios!$BL$18,Precios!$BO$18,0)))))))))))))))*H442</f>
        <v>0</v>
      </c>
      <c r="AA442" s="47"/>
      <c r="AB442" s="330"/>
    </row>
    <row r="443" spans="1:28" x14ac:dyDescent="0.25">
      <c r="A443" s="291"/>
      <c r="B443" s="41"/>
      <c r="C443" s="42"/>
      <c r="D443" s="43"/>
      <c r="E443" s="43"/>
      <c r="F443" s="43"/>
      <c r="G443" s="49"/>
      <c r="H443" s="52"/>
      <c r="I443" s="217">
        <f>IF(G443=Precios!$BL$4,Precios!$BM$4,IF(G443=Precios!$BL$5,Precios!$BM$5,IF(G443=Precios!$BL$6,Precios!$BM$6,IF(G443=Precios!$BL$7,Precios!$BM$7,IF(G443=Precios!$BL$8,Precios!$BM$8,IF(G443=Precios!$BL$9,Precios!$BM$9,IF(G443=Precios!$BL$10,Precios!$BM$10,IF(G443=Precios!$BL$11,Precios!$BM$11,IF(G443=Precios!$BL$12,Precios!$BM$12,IF(G443=Precios!$BL$171,Precios!$BM$171,IF(G443=Precios!$BL$14,Precios!$BM$14,IF(G443=Precios!$BL$15,Precios!$BM$15,IF(G443=Precios!$BL$16,Precios!$BM$16,IF(G443=Precios!$BL$17,Precios!$BM$17,IF(G443=Precios!$BL$18,Precios!$BM$18,0)))))))))))))))</f>
        <v>0</v>
      </c>
      <c r="J443" s="52"/>
      <c r="K443" s="218">
        <f>+IF(J443=1,I443,IF(J443=2,I443*(1-Precios!$BR$3),0))</f>
        <v>0</v>
      </c>
      <c r="L443" s="218">
        <f t="shared" si="69"/>
        <v>0</v>
      </c>
      <c r="M443" s="50"/>
      <c r="N443" s="44"/>
      <c r="O443" s="44"/>
      <c r="P443" s="44"/>
      <c r="Q443" s="44"/>
      <c r="R443" s="44"/>
      <c r="S443" s="44"/>
      <c r="T443" s="44"/>
      <c r="U443" s="44"/>
      <c r="V443" s="93"/>
      <c r="W443" s="44"/>
      <c r="X443" s="44"/>
      <c r="Y443" s="44"/>
      <c r="Z443" s="39">
        <f>IF(G443=Precios!$BL$4,Precios!$BO$4,IF(G443=Precios!$BL$5,Precios!$BO$5,IF(G443=Precios!$BL$6,Precios!$BO$6,IF(G443=Precios!$BL$7,Precios!$BO$7,IF(G443=Precios!$BL$8,Precios!$BO$8,IF(G443=Precios!$BL$9,Precios!$BO$9,IF(G443=Precios!$BL$10,Precios!$BO$10,IF(G443=Precios!$BL$11,Precios!$BO$11,IF(G443=Precios!$BL$12,Precios!$BO$12,IF(G443=Precios!$BL$171,Precios!$BO$171,IF(G443=Precios!$BL$14,Precios!$BO$14,IF(G443=Precios!$BL$15,Precios!$BO$15,IF(G443=Precios!$BL$16,Precios!$BO$16,IF(G443=Precios!$BL$17,Precios!$BO$17,IF(G443=Precios!$BL$18,Precios!$BO$18,0)))))))))))))))*H443</f>
        <v>0</v>
      </c>
      <c r="AA443" s="47"/>
      <c r="AB443" s="330"/>
    </row>
    <row r="444" spans="1:28" x14ac:dyDescent="0.25">
      <c r="A444" s="291"/>
      <c r="B444" s="41"/>
      <c r="C444" s="42"/>
      <c r="D444" s="43"/>
      <c r="E444" s="43"/>
      <c r="F444" s="43"/>
      <c r="G444" s="49"/>
      <c r="H444" s="52"/>
      <c r="I444" s="217">
        <f>IF(G444=Precios!$BL$4,Precios!$BM$4,IF(G444=Precios!$BL$5,Precios!$BM$5,IF(G444=Precios!$BL$6,Precios!$BM$6,IF(G444=Precios!$BL$7,Precios!$BM$7,IF(G444=Precios!$BL$8,Precios!$BM$8,IF(G444=Precios!$BL$9,Precios!$BM$9,IF(G444=Precios!$BL$10,Precios!$BM$10,IF(G444=Precios!$BL$11,Precios!$BM$11,IF(G444=Precios!$BL$12,Precios!$BM$12,IF(G444=Precios!$BL$171,Precios!$BM$171,IF(G444=Precios!$BL$14,Precios!$BM$14,IF(G444=Precios!$BL$15,Precios!$BM$15,IF(G444=Precios!$BL$16,Precios!$BM$16,IF(G444=Precios!$BL$17,Precios!$BM$17,IF(G444=Precios!$BL$18,Precios!$BM$18,0)))))))))))))))</f>
        <v>0</v>
      </c>
      <c r="J444" s="52"/>
      <c r="K444" s="218">
        <f>+IF(J444=1,I444,IF(J444=2,I444*(1-Precios!$BR$3),0))</f>
        <v>0</v>
      </c>
      <c r="L444" s="218">
        <f t="shared" si="69"/>
        <v>0</v>
      </c>
      <c r="M444" s="50"/>
      <c r="N444" s="44"/>
      <c r="O444" s="44"/>
      <c r="P444" s="44"/>
      <c r="Q444" s="44"/>
      <c r="R444" s="44"/>
      <c r="S444" s="44"/>
      <c r="T444" s="44"/>
      <c r="U444" s="44"/>
      <c r="V444" s="93"/>
      <c r="W444" s="44"/>
      <c r="X444" s="44"/>
      <c r="Y444" s="44"/>
      <c r="Z444" s="39">
        <f>IF(G444=Precios!$BL$4,Precios!$BO$4,IF(G444=Precios!$BL$5,Precios!$BO$5,IF(G444=Precios!$BL$6,Precios!$BO$6,IF(G444=Precios!$BL$7,Precios!$BO$7,IF(G444=Precios!$BL$8,Precios!$BO$8,IF(G444=Precios!$BL$9,Precios!$BO$9,IF(G444=Precios!$BL$10,Precios!$BO$10,IF(G444=Precios!$BL$11,Precios!$BO$11,IF(G444=Precios!$BL$12,Precios!$BO$12,IF(G444=Precios!$BL$171,Precios!$BO$171,IF(G444=Precios!$BL$14,Precios!$BO$14,IF(G444=Precios!$BL$15,Precios!$BO$15,IF(G444=Precios!$BL$16,Precios!$BO$16,IF(G444=Precios!$BL$17,Precios!$BO$17,IF(G444=Precios!$BL$18,Precios!$BO$18,0)))))))))))))))*H444</f>
        <v>0</v>
      </c>
      <c r="AA444" s="47"/>
      <c r="AB444" s="330"/>
    </row>
    <row r="445" spans="1:28" ht="15.75" thickBot="1" x14ac:dyDescent="0.3">
      <c r="A445" s="293"/>
      <c r="B445" s="294"/>
      <c r="C445" s="304"/>
      <c r="D445" s="296"/>
      <c r="E445" s="296"/>
      <c r="F445" s="296"/>
      <c r="G445" s="297"/>
      <c r="H445" s="298"/>
      <c r="I445" s="217">
        <f>IF(G445=Precios!$BL$4,Precios!$BM$4,IF(G445=Precios!$BL$5,Precios!$BM$5,IF(G445=Precios!$BL$6,Precios!$BM$6,IF(G445=Precios!$BL$7,Precios!$BM$7,IF(G445=Precios!$BL$8,Precios!$BM$8,IF(G445=Precios!$BL$9,Precios!$BM$9,IF(G445=Precios!$BL$10,Precios!$BM$10,IF(G445=Precios!$BL$11,Precios!$BM$11,IF(G445=Precios!$BL$12,Precios!$BM$12,IF(G445=Precios!$BL$171,Precios!$BM$171,IF(G445=Precios!$BL$14,Precios!$BM$14,IF(G445=Precios!$BL$15,Precios!$BM$15,IF(G445=Precios!$BL$16,Precios!$BM$16,IF(G445=Precios!$BL$17,Precios!$BM$17,IF(G445=Precios!$BL$18,Precios!$BM$18,0)))))))))))))))</f>
        <v>0</v>
      </c>
      <c r="J445" s="298"/>
      <c r="K445" s="300">
        <f>+IF(J445=1,I445,IF(J445=2,I445*(1-Precios!$BR$3),0))</f>
        <v>0</v>
      </c>
      <c r="L445" s="300">
        <f t="shared" si="69"/>
        <v>0</v>
      </c>
      <c r="M445" s="331"/>
      <c r="N445" s="332"/>
      <c r="O445" s="332"/>
      <c r="P445" s="332"/>
      <c r="Q445" s="332"/>
      <c r="R445" s="332"/>
      <c r="S445" s="332"/>
      <c r="T445" s="332"/>
      <c r="U445" s="332"/>
      <c r="V445" s="333"/>
      <c r="W445" s="332"/>
      <c r="X445" s="332"/>
      <c r="Y445" s="332"/>
      <c r="Z445" s="340">
        <f>IF(G445=Precios!$BL$4,Precios!$BO$4,IF(G445=Precios!$BL$5,Precios!$BO$5,IF(G445=Precios!$BL$6,Precios!$BO$6,IF(G445=Precios!$BL$7,Precios!$BO$7,IF(G445=Precios!$BL$8,Precios!$BO$8,IF(G445=Precios!$BL$9,Precios!$BO$9,IF(G445=Precios!$BL$10,Precios!$BO$10,IF(G445=Precios!$BL$11,Precios!$BO$11,IF(G445=Precios!$BL$12,Precios!$BO$12,IF(G445=Precios!$BL$171,Precios!$BO$171,IF(G445=Precios!$BL$14,Precios!$BO$14,IF(G445=Precios!$BL$15,Precios!$BO$15,IF(G445=Precios!$BL$16,Precios!$BO$16,IF(G445=Precios!$BL$17,Precios!$BO$17,IF(G445=Precios!$BL$18,Precios!$BO$18,0)))))))))))))))*H445</f>
        <v>0</v>
      </c>
      <c r="AA445" s="334"/>
      <c r="AB445" s="335"/>
    </row>
    <row r="446" spans="1:28" x14ac:dyDescent="0.25">
      <c r="A446" s="282"/>
      <c r="B446" s="283"/>
      <c r="C446" s="284"/>
      <c r="D446" s="285"/>
      <c r="E446" s="285"/>
      <c r="F446" s="285"/>
      <c r="G446" s="287"/>
      <c r="H446" s="288"/>
      <c r="I446" s="289">
        <f>IF(G446=Precios!$BL$4,Precios!$BM$4,IF(G446=Precios!$BL$5,Precios!$BM$5,IF(G446=Precios!$BL$6,Precios!$BM$6,IF(G446=Precios!$BL$7,Precios!$BM$7,IF(G446=Precios!$BL$8,Precios!$BM$8,IF(G446=Precios!$BL$9,Precios!$BM$9,IF(G446=Precios!$BL$10,Precios!$BM$10,IF(G446=Precios!$BL$11,Precios!$BM$11,IF(G446=Precios!$BL$12,Precios!$BM$12,IF(G446=Precios!$BL$171,Precios!$BM$171,IF(G446=Precios!$BL$14,Precios!$BM$14,IF(G446=Precios!$BL$15,Precios!$BM$15,IF(G446=Precios!$BL$16,Precios!$BM$16,IF(G446=Precios!$BL$17,Precios!$BM$17,IF(G446=Precios!$BL$18,Precios!$BM$18,0)))))))))))))))</f>
        <v>0</v>
      </c>
      <c r="J446" s="287"/>
      <c r="K446" s="290">
        <f>+IF(J446=1,I446,IF(J446=2,I446*(1-Precios!$BR$3),0))</f>
        <v>0</v>
      </c>
      <c r="L446" s="290">
        <f t="shared" si="68"/>
        <v>0</v>
      </c>
      <c r="M446" s="317">
        <f>+SUM(L446:L450)</f>
        <v>0</v>
      </c>
      <c r="N446" s="318">
        <f>+M446+Q446+S446+T446</f>
        <v>0</v>
      </c>
      <c r="O446" s="319">
        <f>+IF(J446=1,N446*$O$365,0)</f>
        <v>0</v>
      </c>
      <c r="P446" s="320">
        <f>+N446*$P$365</f>
        <v>0</v>
      </c>
      <c r="Q446" s="321"/>
      <c r="R446" s="322">
        <f>+N446-SUM(O446:Q446)</f>
        <v>0</v>
      </c>
      <c r="S446" s="321"/>
      <c r="T446" s="321"/>
      <c r="U446" s="321"/>
      <c r="V446" s="323" t="e">
        <f>+(+O446+P446)/M446</f>
        <v>#DIV/0!</v>
      </c>
      <c r="W446" s="324">
        <f>+R446-SUM(S446:U446)</f>
        <v>0</v>
      </c>
      <c r="X446" s="325">
        <f>IF(J446=2,W446,0)</f>
        <v>0</v>
      </c>
      <c r="Y446" s="326">
        <f>IF(J446=1,W446,0)</f>
        <v>0</v>
      </c>
      <c r="Z446" s="327">
        <f>IF(G446=Precios!$BL$4,Precios!$BO$4,IF(G446=Precios!$BL$5,Precios!$BO$5,IF(G446=Precios!$BL$6,Precios!$BO$6,IF(G446=Precios!$BL$7,Precios!$BO$7,IF(G446=Precios!$BL$8,Precios!$BO$8,IF(G446=Precios!$BL$9,Precios!$BO$9,IF(G446=Precios!$BL$10,Precios!$BO$10,IF(G446=Precios!$BL$11,Precios!$BO$11,IF(G446=Precios!$BL$12,Precios!$BO$12,IF(G446=Precios!$BL$171,Precios!$BO$171,IF(G446=Precios!$BL$14,Precios!$BO$14,IF(G446=Precios!$BL$15,Precios!$BO$15,IF(G446=Precios!$BL$16,Precios!$BO$16,IF(G446=Precios!$BL$17,Precios!$BO$17,IF(G446=Precios!$BL$18,Precios!$BO$18,0)))))))))))))))*H446</f>
        <v>0</v>
      </c>
      <c r="AA446" s="328">
        <f>+W446-SUM(Z446:Z450)</f>
        <v>0</v>
      </c>
      <c r="AB446" s="329" t="e">
        <f>+AA446/M446</f>
        <v>#DIV/0!</v>
      </c>
    </row>
    <row r="447" spans="1:28" x14ac:dyDescent="0.25">
      <c r="A447" s="291"/>
      <c r="B447" s="41"/>
      <c r="C447" s="42"/>
      <c r="D447" s="43"/>
      <c r="E447" s="43"/>
      <c r="F447" s="43"/>
      <c r="G447" s="49"/>
      <c r="H447" s="52"/>
      <c r="I447" s="217">
        <f>IF(G447=Precios!$BL$4,Precios!$BM$4,IF(G447=Precios!$BL$5,Precios!$BM$5,IF(G447=Precios!$BL$6,Precios!$BM$6,IF(G447=Precios!$BL$7,Precios!$BM$7,IF(G447=Precios!$BL$8,Precios!$BM$8,IF(G447=Precios!$BL$9,Precios!$BM$9,IF(G447=Precios!$BL$10,Precios!$BM$10,IF(G447=Precios!$BL$11,Precios!$BM$11,IF(G447=Precios!$BL$12,Precios!$BM$12,IF(G447=Precios!$BL$171,Precios!$BM$171,IF(G447=Precios!$BL$14,Precios!$BM$14,IF(G447=Precios!$BL$15,Precios!$BM$15,IF(G447=Precios!$BL$16,Precios!$BM$16,IF(G447=Precios!$BL$17,Precios!$BM$17,IF(G447=Precios!$BL$18,Precios!$BM$18,0)))))))))))))))</f>
        <v>0</v>
      </c>
      <c r="J447" s="52"/>
      <c r="K447" s="218">
        <f>+IF(J447=1,I447,IF(J447=2,I447*(1-Precios!$BR$3),0))</f>
        <v>0</v>
      </c>
      <c r="L447" s="218">
        <f t="shared" si="68"/>
        <v>0</v>
      </c>
      <c r="M447" s="50"/>
      <c r="N447" s="44"/>
      <c r="O447" s="44"/>
      <c r="P447" s="44"/>
      <c r="Q447" s="44"/>
      <c r="R447" s="44"/>
      <c r="S447" s="44"/>
      <c r="T447" s="44"/>
      <c r="U447" s="44"/>
      <c r="V447" s="93"/>
      <c r="W447" s="44"/>
      <c r="X447" s="44"/>
      <c r="Y447" s="44"/>
      <c r="Z447" s="39">
        <f>IF(G447=Precios!$BL$4,Precios!$BO$4,IF(G447=Precios!$BL$5,Precios!$BO$5,IF(G447=Precios!$BL$6,Precios!$BO$6,IF(G447=Precios!$BL$7,Precios!$BO$7,IF(G447=Precios!$BL$8,Precios!$BO$8,IF(G447=Precios!$BL$9,Precios!$BO$9,IF(G447=Precios!$BL$10,Precios!$BO$10,IF(G447=Precios!$BL$11,Precios!$BO$11,IF(G447=Precios!$BL$12,Precios!$BO$12,IF(G447=Precios!$BL$171,Precios!$BO$171,IF(G447=Precios!$BL$14,Precios!$BO$14,IF(G447=Precios!$BL$15,Precios!$BO$15,IF(G447=Precios!$BL$16,Precios!$BO$16,IF(G447=Precios!$BL$17,Precios!$BO$17,IF(G447=Precios!$BL$18,Precios!$BO$18,0)))))))))))))))*H447</f>
        <v>0</v>
      </c>
      <c r="AA447" s="47"/>
      <c r="AB447" s="330"/>
    </row>
    <row r="448" spans="1:28" x14ac:dyDescent="0.25">
      <c r="A448" s="291"/>
      <c r="B448" s="41"/>
      <c r="C448" s="42"/>
      <c r="D448" s="43"/>
      <c r="E448" s="43"/>
      <c r="F448" s="43"/>
      <c r="G448" s="49"/>
      <c r="H448" s="52"/>
      <c r="I448" s="217">
        <f>IF(G448=Precios!$BL$4,Precios!$BM$4,IF(G448=Precios!$BL$5,Precios!$BM$5,IF(G448=Precios!$BL$6,Precios!$BM$6,IF(G448=Precios!$BL$7,Precios!$BM$7,IF(G448=Precios!$BL$8,Precios!$BM$8,IF(G448=Precios!$BL$9,Precios!$BM$9,IF(G448=Precios!$BL$10,Precios!$BM$10,IF(G448=Precios!$BL$11,Precios!$BM$11,IF(G448=Precios!$BL$12,Precios!$BM$12,IF(G448=Precios!$BL$171,Precios!$BM$171,IF(G448=Precios!$BL$14,Precios!$BM$14,IF(G448=Precios!$BL$15,Precios!$BM$15,IF(G448=Precios!$BL$16,Precios!$BM$16,IF(G448=Precios!$BL$17,Precios!$BM$17,IF(G448=Precios!$BL$18,Precios!$BM$18,0)))))))))))))))</f>
        <v>0</v>
      </c>
      <c r="J448" s="52"/>
      <c r="K448" s="218">
        <f>+IF(J448=1,I448,IF(J448=2,I448*(1-Precios!$BR$3),0))</f>
        <v>0</v>
      </c>
      <c r="L448" s="218">
        <f t="shared" si="68"/>
        <v>0</v>
      </c>
      <c r="M448" s="50"/>
      <c r="N448" s="44"/>
      <c r="O448" s="44"/>
      <c r="P448" s="44"/>
      <c r="Q448" s="44"/>
      <c r="R448" s="44"/>
      <c r="S448" s="44"/>
      <c r="T448" s="44"/>
      <c r="U448" s="44"/>
      <c r="V448" s="93"/>
      <c r="W448" s="44"/>
      <c r="X448" s="44"/>
      <c r="Y448" s="44"/>
      <c r="Z448" s="39">
        <f>IF(G448=Precios!$BL$4,Precios!$BO$4,IF(G448=Precios!$BL$5,Precios!$BO$5,IF(G448=Precios!$BL$6,Precios!$BO$6,IF(G448=Precios!$BL$7,Precios!$BO$7,IF(G448=Precios!$BL$8,Precios!$BO$8,IF(G448=Precios!$BL$9,Precios!$BO$9,IF(G448=Precios!$BL$10,Precios!$BO$10,IF(G448=Precios!$BL$11,Precios!$BO$11,IF(G448=Precios!$BL$12,Precios!$BO$12,IF(G448=Precios!$BL$171,Precios!$BO$171,IF(G448=Precios!$BL$14,Precios!$BO$14,IF(G448=Precios!$BL$15,Precios!$BO$15,IF(G448=Precios!$BL$16,Precios!$BO$16,IF(G448=Precios!$BL$17,Precios!$BO$17,IF(G448=Precios!$BL$18,Precios!$BO$18,0)))))))))))))))*H448</f>
        <v>0</v>
      </c>
      <c r="AA448" s="47"/>
      <c r="AB448" s="330"/>
    </row>
    <row r="449" spans="1:28" x14ac:dyDescent="0.25">
      <c r="A449" s="291"/>
      <c r="B449" s="41"/>
      <c r="C449" s="42"/>
      <c r="D449" s="43"/>
      <c r="E449" s="43"/>
      <c r="F449" s="43"/>
      <c r="G449" s="49"/>
      <c r="H449" s="52"/>
      <c r="I449" s="217">
        <f>IF(G449=Precios!$BL$4,Precios!$BM$4,IF(G449=Precios!$BL$5,Precios!$BM$5,IF(G449=Precios!$BL$6,Precios!$BM$6,IF(G449=Precios!$BL$7,Precios!$BM$7,IF(G449=Precios!$BL$8,Precios!$BM$8,IF(G449=Precios!$BL$9,Precios!$BM$9,IF(G449=Precios!$BL$10,Precios!$BM$10,IF(G449=Precios!$BL$11,Precios!$BM$11,IF(G449=Precios!$BL$12,Precios!$BM$12,IF(G449=Precios!$BL$171,Precios!$BM$171,IF(G449=Precios!$BL$14,Precios!$BM$14,IF(G449=Precios!$BL$15,Precios!$BM$15,IF(G449=Precios!$BL$16,Precios!$BM$16,IF(G449=Precios!$BL$17,Precios!$BM$17,IF(G449=Precios!$BL$18,Precios!$BM$18,0)))))))))))))))</f>
        <v>0</v>
      </c>
      <c r="J449" s="52"/>
      <c r="K449" s="218">
        <f>+IF(J449=1,I449,IF(J449=2,I449*(1-Precios!$BR$3),0))</f>
        <v>0</v>
      </c>
      <c r="L449" s="218">
        <f t="shared" si="68"/>
        <v>0</v>
      </c>
      <c r="M449" s="50"/>
      <c r="N449" s="44"/>
      <c r="O449" s="44"/>
      <c r="P449" s="44"/>
      <c r="Q449" s="44"/>
      <c r="R449" s="44"/>
      <c r="S449" s="44"/>
      <c r="T449" s="44"/>
      <c r="U449" s="44"/>
      <c r="V449" s="93"/>
      <c r="W449" s="44"/>
      <c r="X449" s="44"/>
      <c r="Y449" s="44"/>
      <c r="Z449" s="39">
        <f>IF(G449=Precios!$BL$4,Precios!$BO$4,IF(G449=Precios!$BL$5,Precios!$BO$5,IF(G449=Precios!$BL$6,Precios!$BO$6,IF(G449=Precios!$BL$7,Precios!$BO$7,IF(G449=Precios!$BL$8,Precios!$BO$8,IF(G449=Precios!$BL$9,Precios!$BO$9,IF(G449=Precios!$BL$10,Precios!$BO$10,IF(G449=Precios!$BL$11,Precios!$BO$11,IF(G449=Precios!$BL$12,Precios!$BO$12,IF(G449=Precios!$BL$171,Precios!$BO$171,IF(G449=Precios!$BL$14,Precios!$BO$14,IF(G449=Precios!$BL$15,Precios!$BO$15,IF(G449=Precios!$BL$16,Precios!$BO$16,IF(G449=Precios!$BL$17,Precios!$BO$17,IF(G449=Precios!$BL$18,Precios!$BO$18,0)))))))))))))))*H449</f>
        <v>0</v>
      </c>
      <c r="AA449" s="47"/>
      <c r="AB449" s="330"/>
    </row>
    <row r="450" spans="1:28" ht="15.75" thickBot="1" x14ac:dyDescent="0.3">
      <c r="A450" s="293"/>
      <c r="B450" s="294"/>
      <c r="C450" s="304"/>
      <c r="D450" s="296"/>
      <c r="E450" s="296"/>
      <c r="F450" s="296"/>
      <c r="G450" s="297"/>
      <c r="H450" s="298"/>
      <c r="I450" s="217">
        <f>IF(G450=Precios!$BL$4,Precios!$BM$4,IF(G450=Precios!$BL$5,Precios!$BM$5,IF(G450=Precios!$BL$6,Precios!$BM$6,IF(G450=Precios!$BL$7,Precios!$BM$7,IF(G450=Precios!$BL$8,Precios!$BM$8,IF(G450=Precios!$BL$9,Precios!$BM$9,IF(G450=Precios!$BL$10,Precios!$BM$10,IF(G450=Precios!$BL$11,Precios!$BM$11,IF(G450=Precios!$BL$12,Precios!$BM$12,IF(G450=Precios!$BL$171,Precios!$BM$171,IF(G450=Precios!$BL$14,Precios!$BM$14,IF(G450=Precios!$BL$15,Precios!$BM$15,IF(G450=Precios!$BL$16,Precios!$BM$16,IF(G450=Precios!$BL$17,Precios!$BM$17,IF(G450=Precios!$BL$18,Precios!$BM$18,0)))))))))))))))</f>
        <v>0</v>
      </c>
      <c r="J450" s="298"/>
      <c r="K450" s="300">
        <f>+IF(J450=1,I450,IF(J450=2,I450*(1-Precios!$BR$3),0))</f>
        <v>0</v>
      </c>
      <c r="L450" s="300">
        <f t="shared" si="68"/>
        <v>0</v>
      </c>
      <c r="M450" s="331"/>
      <c r="N450" s="332"/>
      <c r="O450" s="332"/>
      <c r="P450" s="332"/>
      <c r="Q450" s="332"/>
      <c r="R450" s="332"/>
      <c r="S450" s="332"/>
      <c r="T450" s="332"/>
      <c r="U450" s="332"/>
      <c r="V450" s="333"/>
      <c r="W450" s="332"/>
      <c r="X450" s="332"/>
      <c r="Y450" s="332"/>
      <c r="Z450" s="340">
        <f>IF(G450=Precios!$BL$4,Precios!$BO$4,IF(G450=Precios!$BL$5,Precios!$BO$5,IF(G450=Precios!$BL$6,Precios!$BO$6,IF(G450=Precios!$BL$7,Precios!$BO$7,IF(G450=Precios!$BL$8,Precios!$BO$8,IF(G450=Precios!$BL$9,Precios!$BO$9,IF(G450=Precios!$BL$10,Precios!$BO$10,IF(G450=Precios!$BL$11,Precios!$BO$11,IF(G450=Precios!$BL$12,Precios!$BO$12,IF(G450=Precios!$BL$171,Precios!$BO$171,IF(G450=Precios!$BL$14,Precios!$BO$14,IF(G450=Precios!$BL$15,Precios!$BO$15,IF(G450=Precios!$BL$16,Precios!$BO$16,IF(G450=Precios!$BL$17,Precios!$BO$17,IF(G450=Precios!$BL$18,Precios!$BO$18,0)))))))))))))))*H450</f>
        <v>0</v>
      </c>
      <c r="AA450" s="334"/>
      <c r="AB450" s="335"/>
    </row>
    <row r="451" spans="1:28" x14ac:dyDescent="0.25">
      <c r="A451" s="282"/>
      <c r="B451" s="283"/>
      <c r="C451" s="284"/>
      <c r="D451" s="285"/>
      <c r="E451" s="285"/>
      <c r="F451" s="285"/>
      <c r="G451" s="287"/>
      <c r="H451" s="288"/>
      <c r="I451" s="289">
        <f>IF(G451=Precios!$BL$4,Precios!$BM$4,IF(G451=Precios!$BL$5,Precios!$BM$5,IF(G451=Precios!$BL$6,Precios!$BM$6,IF(G451=Precios!$BL$7,Precios!$BM$7,IF(G451=Precios!$BL$8,Precios!$BM$8,IF(G451=Precios!$BL$9,Precios!$BM$9,IF(G451=Precios!$BL$10,Precios!$BM$10,IF(G451=Precios!$BL$11,Precios!$BM$11,IF(G451=Precios!$BL$12,Precios!$BM$12,IF(G451=Precios!$BL$171,Precios!$BM$171,IF(G451=Precios!$BL$14,Precios!$BM$14,IF(G451=Precios!$BL$15,Precios!$BM$15,IF(G451=Precios!$BL$16,Precios!$BM$16,IF(G451=Precios!$BL$17,Precios!$BM$17,IF(G451=Precios!$BL$18,Precios!$BM$18,0)))))))))))))))</f>
        <v>0</v>
      </c>
      <c r="J451" s="287"/>
      <c r="K451" s="290">
        <f>+IF(J451=1,I451,IF(J451=2,I451*(1-Precios!$BR$3),0))</f>
        <v>0</v>
      </c>
      <c r="L451" s="290">
        <f t="shared" si="61"/>
        <v>0</v>
      </c>
      <c r="M451" s="317">
        <f>+SUM(L451:L455)</f>
        <v>0</v>
      </c>
      <c r="N451" s="318">
        <f>+M451+Q451+S451+T451</f>
        <v>0</v>
      </c>
      <c r="O451" s="319">
        <f>+IF(J451=1,N451*$O$365,0)</f>
        <v>0</v>
      </c>
      <c r="P451" s="320">
        <f>+N451*$P$365</f>
        <v>0</v>
      </c>
      <c r="Q451" s="321"/>
      <c r="R451" s="322">
        <f>+N451-SUM(O451:Q451)</f>
        <v>0</v>
      </c>
      <c r="S451" s="321"/>
      <c r="T451" s="321"/>
      <c r="U451" s="321"/>
      <c r="V451" s="323" t="e">
        <f>+(+O451+P451)/M451</f>
        <v>#DIV/0!</v>
      </c>
      <c r="W451" s="324">
        <f>+R451-SUM(S451:U451)</f>
        <v>0</v>
      </c>
      <c r="X451" s="325">
        <f>IF(J451=2,W451,0)</f>
        <v>0</v>
      </c>
      <c r="Y451" s="326">
        <f>IF(J451=1,W451,0)</f>
        <v>0</v>
      </c>
      <c r="Z451" s="327">
        <f>IF(G451=Precios!$BL$4,Precios!$BO$4,IF(G451=Precios!$BL$5,Precios!$BO$5,IF(G451=Precios!$BL$6,Precios!$BO$6,IF(G451=Precios!$BL$7,Precios!$BO$7,IF(G451=Precios!$BL$8,Precios!$BO$8,IF(G451=Precios!$BL$9,Precios!$BO$9,IF(G451=Precios!$BL$10,Precios!$BO$10,IF(G451=Precios!$BL$11,Precios!$BO$11,IF(G451=Precios!$BL$12,Precios!$BO$12,IF(G451=Precios!$BL$171,Precios!$BO$171,IF(G451=Precios!$BL$14,Precios!$BO$14,IF(G451=Precios!$BL$15,Precios!$BO$15,IF(G451=Precios!$BL$16,Precios!$BO$16,IF(G451=Precios!$BL$17,Precios!$BO$17,IF(G451=Precios!$BL$18,Precios!$BO$18,0)))))))))))))))*H451</f>
        <v>0</v>
      </c>
      <c r="AA451" s="328">
        <f>+W451-SUM(Z451:Z455)</f>
        <v>0</v>
      </c>
      <c r="AB451" s="329" t="e">
        <f>+AA451/M451</f>
        <v>#DIV/0!</v>
      </c>
    </row>
    <row r="452" spans="1:28" x14ac:dyDescent="0.25">
      <c r="A452" s="291"/>
      <c r="B452" s="41"/>
      <c r="C452" s="42"/>
      <c r="D452" s="43"/>
      <c r="E452" s="43"/>
      <c r="F452" s="43"/>
      <c r="G452" s="49"/>
      <c r="H452" s="52"/>
      <c r="I452" s="217">
        <f>IF(G452=Precios!$BL$4,Precios!$BM$4,IF(G452=Precios!$BL$5,Precios!$BM$5,IF(G452=Precios!$BL$6,Precios!$BM$6,IF(G452=Precios!$BL$7,Precios!$BM$7,IF(G452=Precios!$BL$8,Precios!$BM$8,IF(G452=Precios!$BL$9,Precios!$BM$9,IF(G452=Precios!$BL$10,Precios!$BM$10,IF(G452=Precios!$BL$11,Precios!$BM$11,IF(G452=Precios!$BL$12,Precios!$BM$12,IF(G452=Precios!$BL$171,Precios!$BM$171,IF(G452=Precios!$BL$14,Precios!$BM$14,IF(G452=Precios!$BL$15,Precios!$BM$15,IF(G452=Precios!$BL$16,Precios!$BM$16,IF(G452=Precios!$BL$17,Precios!$BM$17,IF(G452=Precios!$BL$18,Precios!$BM$18,0)))))))))))))))</f>
        <v>0</v>
      </c>
      <c r="J452" s="52"/>
      <c r="K452" s="218">
        <f>+IF(J452=1,I452,IF(J452=2,I452*(1-Precios!$BR$3),0))</f>
        <v>0</v>
      </c>
      <c r="L452" s="218">
        <f t="shared" ref="L452:L453" si="70">H452*K452</f>
        <v>0</v>
      </c>
      <c r="M452" s="50"/>
      <c r="N452" s="44"/>
      <c r="O452" s="44"/>
      <c r="P452" s="44"/>
      <c r="Q452" s="44"/>
      <c r="R452" s="44"/>
      <c r="S452" s="44"/>
      <c r="T452" s="44"/>
      <c r="U452" s="44"/>
      <c r="V452" s="93"/>
      <c r="W452" s="44"/>
      <c r="X452" s="44"/>
      <c r="Y452" s="44"/>
      <c r="Z452" s="39">
        <f>IF(G452=Precios!$BL$4,Precios!$BO$4,IF(G452=Precios!$BL$5,Precios!$BO$5,IF(G452=Precios!$BL$6,Precios!$BO$6,IF(G452=Precios!$BL$7,Precios!$BO$7,IF(G452=Precios!$BL$8,Precios!$BO$8,IF(G452=Precios!$BL$9,Precios!$BO$9,IF(G452=Precios!$BL$10,Precios!$BO$10,IF(G452=Precios!$BL$11,Precios!$BO$11,IF(G452=Precios!$BL$12,Precios!$BO$12,IF(G452=Precios!$BL$171,Precios!$BO$171,IF(G452=Precios!$BL$14,Precios!$BO$14,IF(G452=Precios!$BL$15,Precios!$BO$15,IF(G452=Precios!$BL$16,Precios!$BO$16,IF(G452=Precios!$BL$17,Precios!$BO$17,IF(G452=Precios!$BL$18,Precios!$BO$18,0)))))))))))))))*H452</f>
        <v>0</v>
      </c>
      <c r="AA452" s="47"/>
      <c r="AB452" s="330"/>
    </row>
    <row r="453" spans="1:28" x14ac:dyDescent="0.25">
      <c r="A453" s="291"/>
      <c r="B453" s="41"/>
      <c r="C453" s="42"/>
      <c r="D453" s="43"/>
      <c r="E453" s="43"/>
      <c r="F453" s="43"/>
      <c r="G453" s="49"/>
      <c r="H453" s="52"/>
      <c r="I453" s="217">
        <f>IF(G453=Precios!$BL$4,Precios!$BM$4,IF(G453=Precios!$BL$5,Precios!$BM$5,IF(G453=Precios!$BL$6,Precios!$BM$6,IF(G453=Precios!$BL$7,Precios!$BM$7,IF(G453=Precios!$BL$8,Precios!$BM$8,IF(G453=Precios!$BL$9,Precios!$BM$9,IF(G453=Precios!$BL$10,Precios!$BM$10,IF(G453=Precios!$BL$11,Precios!$BM$11,IF(G453=Precios!$BL$12,Precios!$BM$12,IF(G453=Precios!$BL$171,Precios!$BM$171,IF(G453=Precios!$BL$14,Precios!$BM$14,IF(G453=Precios!$BL$15,Precios!$BM$15,IF(G453=Precios!$BL$16,Precios!$BM$16,IF(G453=Precios!$BL$17,Precios!$BM$17,IF(G453=Precios!$BL$18,Precios!$BM$18,0)))))))))))))))</f>
        <v>0</v>
      </c>
      <c r="J453" s="52"/>
      <c r="K453" s="218">
        <f>+IF(J453=1,I453,IF(J453=2,I453*(1-Precios!$BR$3),0))</f>
        <v>0</v>
      </c>
      <c r="L453" s="218">
        <f t="shared" si="70"/>
        <v>0</v>
      </c>
      <c r="M453" s="50"/>
      <c r="N453" s="44"/>
      <c r="O453" s="44"/>
      <c r="P453" s="44"/>
      <c r="Q453" s="44"/>
      <c r="R453" s="44"/>
      <c r="S453" s="44"/>
      <c r="T453" s="44"/>
      <c r="U453" s="44"/>
      <c r="V453" s="93"/>
      <c r="W453" s="44"/>
      <c r="X453" s="44"/>
      <c r="Y453" s="44"/>
      <c r="Z453" s="39">
        <f>IF(G453=Precios!$BL$4,Precios!$BO$4,IF(G453=Precios!$BL$5,Precios!$BO$5,IF(G453=Precios!$BL$6,Precios!$BO$6,IF(G453=Precios!$BL$7,Precios!$BO$7,IF(G453=Precios!$BL$8,Precios!$BO$8,IF(G453=Precios!$BL$9,Precios!$BO$9,IF(G453=Precios!$BL$10,Precios!$BO$10,IF(G453=Precios!$BL$11,Precios!$BO$11,IF(G453=Precios!$BL$12,Precios!$BO$12,IF(G453=Precios!$BL$171,Precios!$BO$171,IF(G453=Precios!$BL$14,Precios!$BO$14,IF(G453=Precios!$BL$15,Precios!$BO$15,IF(G453=Precios!$BL$16,Precios!$BO$16,IF(G453=Precios!$BL$17,Precios!$BO$17,IF(G453=Precios!$BL$18,Precios!$BO$18,0)))))))))))))))*H453</f>
        <v>0</v>
      </c>
      <c r="AA453" s="47"/>
      <c r="AB453" s="330"/>
    </row>
    <row r="454" spans="1:28" x14ac:dyDescent="0.25">
      <c r="A454" s="291"/>
      <c r="B454" s="41"/>
      <c r="C454" s="42"/>
      <c r="D454" s="43"/>
      <c r="E454" s="43"/>
      <c r="F454" s="43"/>
      <c r="G454" s="49"/>
      <c r="H454" s="52"/>
      <c r="I454" s="217">
        <f>IF(G454=Precios!$BL$4,Precios!$BM$4,IF(G454=Precios!$BL$5,Precios!$BM$5,IF(G454=Precios!$BL$6,Precios!$BM$6,IF(G454=Precios!$BL$7,Precios!$BM$7,IF(G454=Precios!$BL$8,Precios!$BM$8,IF(G454=Precios!$BL$9,Precios!$BM$9,IF(G454=Precios!$BL$10,Precios!$BM$10,IF(G454=Precios!$BL$11,Precios!$BM$11,IF(G454=Precios!$BL$12,Precios!$BM$12,IF(G454=Precios!$BL$171,Precios!$BM$171,IF(G454=Precios!$BL$14,Precios!$BM$14,IF(G454=Precios!$BL$15,Precios!$BM$15,IF(G454=Precios!$BL$16,Precios!$BM$16,IF(G454=Precios!$BL$17,Precios!$BM$17,IF(G454=Precios!$BL$18,Precios!$BM$18,0)))))))))))))))</f>
        <v>0</v>
      </c>
      <c r="J454" s="52"/>
      <c r="K454" s="218">
        <f>+IF(J454=1,I454,IF(J454=2,I454*(1-Precios!$BR$3),0))</f>
        <v>0</v>
      </c>
      <c r="L454" s="218">
        <f t="shared" si="61"/>
        <v>0</v>
      </c>
      <c r="M454" s="50"/>
      <c r="N454" s="44"/>
      <c r="O454" s="44"/>
      <c r="P454" s="44"/>
      <c r="Q454" s="44"/>
      <c r="R454" s="44"/>
      <c r="S454" s="44"/>
      <c r="T454" s="44"/>
      <c r="U454" s="44"/>
      <c r="V454" s="93"/>
      <c r="W454" s="44"/>
      <c r="X454" s="44"/>
      <c r="Y454" s="44"/>
      <c r="Z454" s="39">
        <f>IF(G454=Precios!$BL$4,Precios!$BO$4,IF(G454=Precios!$BL$5,Precios!$BO$5,IF(G454=Precios!$BL$6,Precios!$BO$6,IF(G454=Precios!$BL$7,Precios!$BO$7,IF(G454=Precios!$BL$8,Precios!$BO$8,IF(G454=Precios!$BL$9,Precios!$BO$9,IF(G454=Precios!$BL$10,Precios!$BO$10,IF(G454=Precios!$BL$11,Precios!$BO$11,IF(G454=Precios!$BL$12,Precios!$BO$12,IF(G454=Precios!$BL$171,Precios!$BO$171,IF(G454=Precios!$BL$14,Precios!$BO$14,IF(G454=Precios!$BL$15,Precios!$BO$15,IF(G454=Precios!$BL$16,Precios!$BO$16,IF(G454=Precios!$BL$17,Precios!$BO$17,IF(G454=Precios!$BL$18,Precios!$BO$18,0)))))))))))))))*H454</f>
        <v>0</v>
      </c>
      <c r="AA454" s="47"/>
      <c r="AB454" s="330"/>
    </row>
    <row r="455" spans="1:28" ht="15.75" thickBot="1" x14ac:dyDescent="0.3">
      <c r="A455" s="293"/>
      <c r="B455" s="294"/>
      <c r="C455" s="304"/>
      <c r="D455" s="296"/>
      <c r="E455" s="296"/>
      <c r="F455" s="296"/>
      <c r="G455" s="297"/>
      <c r="H455" s="298"/>
      <c r="I455" s="217">
        <f>IF(G455=Precios!$BL$4,Precios!$BM$4,IF(G455=Precios!$BL$5,Precios!$BM$5,IF(G455=Precios!$BL$6,Precios!$BM$6,IF(G455=Precios!$BL$7,Precios!$BM$7,IF(G455=Precios!$BL$8,Precios!$BM$8,IF(G455=Precios!$BL$9,Precios!$BM$9,IF(G455=Precios!$BL$10,Precios!$BM$10,IF(G455=Precios!$BL$11,Precios!$BM$11,IF(G455=Precios!$BL$12,Precios!$BM$12,IF(G455=Precios!$BL$171,Precios!$BM$171,IF(G455=Precios!$BL$14,Precios!$BM$14,IF(G455=Precios!$BL$15,Precios!$BM$15,IF(G455=Precios!$BL$16,Precios!$BM$16,IF(G455=Precios!$BL$17,Precios!$BM$17,IF(G455=Precios!$BL$18,Precios!$BM$18,0)))))))))))))))</f>
        <v>0</v>
      </c>
      <c r="J455" s="298"/>
      <c r="K455" s="300">
        <f>+IF(J455=1,I455,IF(J455=2,I455*(1-Precios!$BR$3),0))</f>
        <v>0</v>
      </c>
      <c r="L455" s="300">
        <f t="shared" si="61"/>
        <v>0</v>
      </c>
      <c r="M455" s="331"/>
      <c r="N455" s="332"/>
      <c r="O455" s="332"/>
      <c r="P455" s="332"/>
      <c r="Q455" s="332"/>
      <c r="R455" s="332"/>
      <c r="S455" s="332"/>
      <c r="T455" s="332"/>
      <c r="U455" s="332"/>
      <c r="V455" s="333"/>
      <c r="W455" s="332"/>
      <c r="X455" s="332"/>
      <c r="Y455" s="332"/>
      <c r="Z455" s="340">
        <f>IF(G455=Precios!$BL$4,Precios!$BO$4,IF(G455=Precios!$BL$5,Precios!$BO$5,IF(G455=Precios!$BL$6,Precios!$BO$6,IF(G455=Precios!$BL$7,Precios!$BO$7,IF(G455=Precios!$BL$8,Precios!$BO$8,IF(G455=Precios!$BL$9,Precios!$BO$9,IF(G455=Precios!$BL$10,Precios!$BO$10,IF(G455=Precios!$BL$11,Precios!$BO$11,IF(G455=Precios!$BL$12,Precios!$BO$12,IF(G455=Precios!$BL$171,Precios!$BO$171,IF(G455=Precios!$BL$14,Precios!$BO$14,IF(G455=Precios!$BL$15,Precios!$BO$15,IF(G455=Precios!$BL$16,Precios!$BO$16,IF(G455=Precios!$BL$17,Precios!$BO$17,IF(G455=Precios!$BL$18,Precios!$BO$18,0)))))))))))))))*H455</f>
        <v>0</v>
      </c>
      <c r="AA455" s="334"/>
      <c r="AB455" s="335"/>
    </row>
    <row r="456" spans="1:28" s="21" customFormat="1" x14ac:dyDescent="0.25">
      <c r="A456" s="305" t="s">
        <v>154</v>
      </c>
      <c r="B456" s="306">
        <f>COUNT(A366:A455)</f>
        <v>0</v>
      </c>
      <c r="C456" s="91"/>
      <c r="D456" s="91"/>
      <c r="E456" s="91"/>
      <c r="F456" s="91"/>
      <c r="G456" s="92"/>
      <c r="H456" s="92">
        <f>SUM(H366:H455)</f>
        <v>0</v>
      </c>
      <c r="I456" s="91"/>
      <c r="J456" s="92"/>
      <c r="K456" s="91"/>
      <c r="L456" s="91"/>
      <c r="M456" s="91">
        <f t="shared" ref="M456:U456" si="71">SUM(M366:M455)</f>
        <v>0</v>
      </c>
      <c r="N456" s="91">
        <f t="shared" si="71"/>
        <v>0</v>
      </c>
      <c r="O456" s="91">
        <f t="shared" si="71"/>
        <v>0</v>
      </c>
      <c r="P456" s="91">
        <f t="shared" si="71"/>
        <v>0</v>
      </c>
      <c r="Q456" s="91">
        <f t="shared" si="71"/>
        <v>0</v>
      </c>
      <c r="R456" s="91">
        <f t="shared" si="71"/>
        <v>0</v>
      </c>
      <c r="S456" s="91">
        <f t="shared" si="71"/>
        <v>0</v>
      </c>
      <c r="T456" s="91">
        <f t="shared" si="71"/>
        <v>0</v>
      </c>
      <c r="U456" s="91">
        <f t="shared" si="71"/>
        <v>0</v>
      </c>
      <c r="V456" s="336" t="e">
        <f>AVERAGE(V366:V455)</f>
        <v>#DIV/0!</v>
      </c>
      <c r="W456" s="91">
        <f>SUM(W366:W455)</f>
        <v>0</v>
      </c>
      <c r="X456" s="91">
        <f>SUM(X366:X455)</f>
        <v>0</v>
      </c>
      <c r="Y456" s="91">
        <f>SUM(Y366:Y455)</f>
        <v>0</v>
      </c>
      <c r="Z456" s="91">
        <f>SUM(Z366:Z455)</f>
        <v>0</v>
      </c>
      <c r="AA456" s="91">
        <f>SUM(AA366:AA455)</f>
        <v>0</v>
      </c>
      <c r="AB456" s="336" t="e">
        <f>AVERAGE(AB366:AB455)</f>
        <v>#DIV/0!</v>
      </c>
    </row>
    <row r="457" spans="1:28" s="55" customFormat="1" ht="15.75" thickBot="1" x14ac:dyDescent="0.3">
      <c r="A457" s="100" t="s">
        <v>155</v>
      </c>
      <c r="B457" s="70">
        <f>+B365+B456</f>
        <v>0</v>
      </c>
      <c r="C457" s="72"/>
      <c r="D457" s="71"/>
      <c r="E457" s="71"/>
      <c r="F457" s="190"/>
      <c r="G457" s="339"/>
      <c r="H457" s="70">
        <f>+H365+H456</f>
        <v>0</v>
      </c>
      <c r="I457" s="53"/>
      <c r="J457" s="213"/>
      <c r="K457" s="214"/>
      <c r="L457" s="214"/>
      <c r="M457" s="53">
        <f>+M365+M456</f>
        <v>0</v>
      </c>
      <c r="N457" s="53">
        <f>+N365+N456</f>
        <v>0</v>
      </c>
      <c r="O457" s="265">
        <v>2.41E-2</v>
      </c>
      <c r="P457" s="265">
        <v>0.02</v>
      </c>
      <c r="Q457" s="53">
        <f>+Q365+Q456</f>
        <v>0</v>
      </c>
      <c r="R457" s="53">
        <f>+R365+R456</f>
        <v>0</v>
      </c>
      <c r="S457" s="53">
        <f>+S365+S456</f>
        <v>0</v>
      </c>
      <c r="T457" s="53">
        <f>+T365+T456</f>
        <v>0</v>
      </c>
      <c r="U457" s="53">
        <f>+U365+U456</f>
        <v>0</v>
      </c>
      <c r="V457" s="233" t="e">
        <f>AVERAGE(V365,V456)</f>
        <v>#DIV/0!</v>
      </c>
      <c r="W457" s="53">
        <f>+W365+W456</f>
        <v>0</v>
      </c>
      <c r="X457" s="53">
        <f>+X365+X456</f>
        <v>0</v>
      </c>
      <c r="Y457" s="53">
        <f>+Y365+Y456</f>
        <v>0</v>
      </c>
      <c r="Z457" s="53">
        <f>+Z365+Z456</f>
        <v>0</v>
      </c>
      <c r="AA457" s="53">
        <f>+AA365+AA456</f>
        <v>0</v>
      </c>
      <c r="AB457" s="233" t="e">
        <f>AVERAGE(AB365,AB456)</f>
        <v>#DIV/0!</v>
      </c>
    </row>
    <row r="458" spans="1:28" x14ac:dyDescent="0.25">
      <c r="A458" s="282"/>
      <c r="B458" s="283"/>
      <c r="C458" s="284"/>
      <c r="D458" s="285"/>
      <c r="E458" s="285"/>
      <c r="F458" s="286"/>
      <c r="G458" s="287"/>
      <c r="H458" s="288"/>
      <c r="I458" s="289">
        <f>IF(G458=Precios!$CA$4,Precios!$CB$4,IF(G458=Precios!$CA$5,Precios!$CB$5,IF(G458=Precios!$CA$6,Precios!$CB$6,IF(G458=Precios!$CA$7,Precios!$CB$7,IF(G458=Precios!$CA$8,Precios!$CB$8,IF(G458=Precios!$CA$9,Precios!$CB$9,IF(G458=Precios!$CA$10,Precios!$CB$10,IF(G458=Precios!$CA$11,Precios!$CB$11,IF(G458=Precios!$CA$12,Precios!$CB$12,IF(G458=Precios!$CA$188,Precios!$CB$188,IF(G458=Precios!$CA$14,Precios!$CB$14,IF(G458=Precios!$CA$15,Precios!$CB$15,IF(G458=Precios!$CA$16,Precios!$CB$16,IF(G458=Precios!$CA$17,Precios!$CB$17,IF(G458=Precios!$CA$18,Precios!$CB$18,0)))))))))))))))</f>
        <v>0</v>
      </c>
      <c r="J458" s="287"/>
      <c r="K458" s="290">
        <f>+IF(J458=1,I458,IF(J458=2,I458*(1-Precios!$CG$3),0))</f>
        <v>0</v>
      </c>
      <c r="L458" s="290">
        <f>H458*K458</f>
        <v>0</v>
      </c>
      <c r="M458" s="317">
        <f>+SUM(L458:L462)</f>
        <v>0</v>
      </c>
      <c r="N458" s="318">
        <f>+M458+Q458+S458+T458</f>
        <v>0</v>
      </c>
      <c r="O458" s="319">
        <f>+IF(J458=1,N458*$O$457,0)</f>
        <v>0</v>
      </c>
      <c r="P458" s="320">
        <f>+N458*$P$457</f>
        <v>0</v>
      </c>
      <c r="Q458" s="321"/>
      <c r="R458" s="322">
        <f>+N458-SUM(O458:Q458)</f>
        <v>0</v>
      </c>
      <c r="S458" s="321"/>
      <c r="T458" s="321"/>
      <c r="U458" s="321"/>
      <c r="V458" s="323" t="e">
        <f>+(+O458+P458)/M458</f>
        <v>#DIV/0!</v>
      </c>
      <c r="W458" s="324">
        <f>+R458-SUM(S458:U458)</f>
        <v>0</v>
      </c>
      <c r="X458" s="325">
        <f>IF(J458=2,W458,0)</f>
        <v>0</v>
      </c>
      <c r="Y458" s="326">
        <f>IF(J458=1,W458,0)</f>
        <v>0</v>
      </c>
      <c r="Z458" s="327">
        <f>IF(G458=Precios!$CA$4,Precios!$CD$4,IF(G458=Precios!$CA$5,Precios!$CD$5,IF(G458=Precios!$CA$6,Precios!$CD$6,IF(G458=Precios!$CA$7,Precios!$CD$7,IF(G458=Precios!$CA$8,Precios!$CD$8,IF(G458=Precios!$CA$9,Precios!$CD$9,IF(G458=Precios!$CA$10,Precios!$CD$10,IF(G458=Precios!$CA$11,Precios!$CD$11,IF(G458=Precios!$CA$12,Precios!$CD$12,IF(G458=Precios!$CA$188,Precios!$CD$188,IF(G458=Precios!$CA$14,Precios!$CD$14,IF(G458=Precios!$CA$15,Precios!$CD$15,IF(G458=Precios!$CA$16,Precios!$CD$16,IF(G458=Precios!$CA$17,Precios!$CD$17,IF(G458=Precios!$CA$18,Precios!$CD$18,0)))))))))))))))*H458</f>
        <v>0</v>
      </c>
      <c r="AA458" s="328">
        <f>+W458-SUM(Z458:Z462)</f>
        <v>0</v>
      </c>
      <c r="AB458" s="329" t="e">
        <f>+AA458/M458</f>
        <v>#DIV/0!</v>
      </c>
    </row>
    <row r="459" spans="1:28" x14ac:dyDescent="0.25">
      <c r="A459" s="291"/>
      <c r="B459" s="41"/>
      <c r="C459" s="292"/>
      <c r="D459" s="43"/>
      <c r="E459" s="43"/>
      <c r="F459" s="43"/>
      <c r="G459" s="49"/>
      <c r="H459" s="52"/>
      <c r="I459" s="217">
        <f>IF(G459=Precios!$CA$4,Precios!$CB$4,IF(G459=Precios!$CA$5,Precios!$CB$5,IF(G459=Precios!$CA$6,Precios!$CB$6,IF(G459=Precios!$CA$7,Precios!$CB$7,IF(G459=Precios!$CA$8,Precios!$CB$8,IF(G459=Precios!$CA$9,Precios!$CB$9,IF(G459=Precios!$CA$10,Precios!$CB$10,IF(G459=Precios!$CA$11,Precios!$CB$11,IF(G459=Precios!$CA$12,Precios!$CB$12,IF(G459=Precios!$CA$188,Precios!$CB$188,IF(G459=Precios!$CA$14,Precios!$CB$14,IF(G459=Precios!$CA$15,Precios!$CB$15,IF(G459=Precios!$CA$16,Precios!$CB$16,IF(G459=Precios!$CA$17,Precios!$CB$17,IF(G459=Precios!$CA$18,Precios!$CB$18,0)))))))))))))))</f>
        <v>0</v>
      </c>
      <c r="J459" s="52"/>
      <c r="K459" s="218">
        <f>+IF(J459=1,I459,IF(J459=2,I459*(1-Precios!$CG$3),0))</f>
        <v>0</v>
      </c>
      <c r="L459" s="218">
        <f t="shared" ref="L459:L460" si="72">H459*K459</f>
        <v>0</v>
      </c>
      <c r="M459" s="50"/>
      <c r="N459" s="44"/>
      <c r="O459" s="44"/>
      <c r="P459" s="44"/>
      <c r="Q459" s="44"/>
      <c r="R459" s="44"/>
      <c r="S459" s="44"/>
      <c r="T459" s="44"/>
      <c r="U459" s="44"/>
      <c r="V459" s="93"/>
      <c r="W459" s="44"/>
      <c r="X459" s="44"/>
      <c r="Y459" s="44"/>
      <c r="Z459" s="39">
        <f>IF(G459=Precios!$CA$4,Precios!$CD$4,IF(G459=Precios!$CA$5,Precios!$CD$5,IF(G459=Precios!$CA$6,Precios!$CD$6,IF(G459=Precios!$CA$7,Precios!$CD$7,IF(G459=Precios!$CA$8,Precios!$CD$8,IF(G459=Precios!$CA$9,Precios!$CD$9,IF(G459=Precios!$CA$10,Precios!$CD$10,IF(G459=Precios!$CA$11,Precios!$CD$11,IF(G459=Precios!$CA$12,Precios!$CD$12,IF(G459=Precios!$CA$188,Precios!$CD$188,IF(G459=Precios!$CA$14,Precios!$CD$14,IF(G459=Precios!$CA$15,Precios!$CD$15,IF(G459=Precios!$CA$16,Precios!$CD$16,IF(G459=Precios!$CA$17,Precios!$CD$17,IF(G459=Precios!$CA$18,Precios!$CD$18,0)))))))))))))))*H459</f>
        <v>0</v>
      </c>
      <c r="AA459" s="47"/>
      <c r="AB459" s="330"/>
    </row>
    <row r="460" spans="1:28" x14ac:dyDescent="0.25">
      <c r="A460" s="291"/>
      <c r="B460" s="41"/>
      <c r="C460" s="292"/>
      <c r="D460" s="43"/>
      <c r="E460" s="43"/>
      <c r="F460" s="43"/>
      <c r="G460" s="49"/>
      <c r="H460" s="52"/>
      <c r="I460" s="217">
        <f>IF(G460=Precios!$CA$4,Precios!$CB$4,IF(G460=Precios!$CA$5,Precios!$CB$5,IF(G460=Precios!$CA$6,Precios!$CB$6,IF(G460=Precios!$CA$7,Precios!$CB$7,IF(G460=Precios!$CA$8,Precios!$CB$8,IF(G460=Precios!$CA$9,Precios!$CB$9,IF(G460=Precios!$CA$10,Precios!$CB$10,IF(G460=Precios!$CA$11,Precios!$CB$11,IF(G460=Precios!$CA$12,Precios!$CB$12,IF(G460=Precios!$CA$188,Precios!$CB$188,IF(G460=Precios!$CA$14,Precios!$CB$14,IF(G460=Precios!$CA$15,Precios!$CB$15,IF(G460=Precios!$CA$16,Precios!$CB$16,IF(G460=Precios!$CA$17,Precios!$CB$17,IF(G460=Precios!$CA$18,Precios!$CB$18,0)))))))))))))))</f>
        <v>0</v>
      </c>
      <c r="J460" s="52"/>
      <c r="K460" s="218">
        <f>+IF(J460=1,I460,IF(J460=2,I460*(1-Precios!$CG$3),0))</f>
        <v>0</v>
      </c>
      <c r="L460" s="218">
        <f t="shared" si="72"/>
        <v>0</v>
      </c>
      <c r="M460" s="50"/>
      <c r="N460" s="44"/>
      <c r="O460" s="44"/>
      <c r="P460" s="44"/>
      <c r="Q460" s="44"/>
      <c r="R460" s="44"/>
      <c r="S460" s="44"/>
      <c r="T460" s="44"/>
      <c r="U460" s="44"/>
      <c r="V460" s="93"/>
      <c r="W460" s="44"/>
      <c r="X460" s="44"/>
      <c r="Y460" s="44"/>
      <c r="Z460" s="39">
        <f>IF(G460=Precios!$CA$4,Precios!$CD$4,IF(G460=Precios!$CA$5,Precios!$CD$5,IF(G460=Precios!$CA$6,Precios!$CD$6,IF(G460=Precios!$CA$7,Precios!$CD$7,IF(G460=Precios!$CA$8,Precios!$CD$8,IF(G460=Precios!$CA$9,Precios!$CD$9,IF(G460=Precios!$CA$10,Precios!$CD$10,IF(G460=Precios!$CA$11,Precios!$CD$11,IF(G460=Precios!$CA$12,Precios!$CD$12,IF(G460=Precios!$CA$188,Precios!$CD$188,IF(G460=Precios!$CA$14,Precios!$CD$14,IF(G460=Precios!$CA$15,Precios!$CD$15,IF(G460=Precios!$CA$16,Precios!$CD$16,IF(G460=Precios!$CA$17,Precios!$CD$17,IF(G460=Precios!$CA$18,Precios!$CD$18,0)))))))))))))))*H460</f>
        <v>0</v>
      </c>
      <c r="AA460" s="47"/>
      <c r="AB460" s="330"/>
    </row>
    <row r="461" spans="1:28" x14ac:dyDescent="0.25">
      <c r="A461" s="291"/>
      <c r="B461" s="41"/>
      <c r="C461" s="292"/>
      <c r="D461" s="43"/>
      <c r="E461" s="43"/>
      <c r="F461" s="43"/>
      <c r="G461" s="49"/>
      <c r="H461" s="52"/>
      <c r="I461" s="217">
        <f>IF(G461=Precios!$CA$4,Precios!$CB$4,IF(G461=Precios!$CA$5,Precios!$CB$5,IF(G461=Precios!$CA$6,Precios!$CB$6,IF(G461=Precios!$CA$7,Precios!$CB$7,IF(G461=Precios!$CA$8,Precios!$CB$8,IF(G461=Precios!$CA$9,Precios!$CB$9,IF(G461=Precios!$CA$10,Precios!$CB$10,IF(G461=Precios!$CA$11,Precios!$CB$11,IF(G461=Precios!$CA$12,Precios!$CB$12,IF(G461=Precios!$CA$188,Precios!$CB$188,IF(G461=Precios!$CA$14,Precios!$CB$14,IF(G461=Precios!$CA$15,Precios!$CB$15,IF(G461=Precios!$CA$16,Precios!$CB$16,IF(G461=Precios!$CA$17,Precios!$CB$17,IF(G461=Precios!$CA$18,Precios!$CB$18,0)))))))))))))))</f>
        <v>0</v>
      </c>
      <c r="J461" s="52"/>
      <c r="K461" s="218">
        <f>+IF(J461=1,I461,IF(J461=2,I461*(1-Precios!$CG$3),0))</f>
        <v>0</v>
      </c>
      <c r="L461" s="218">
        <f t="shared" ref="L461:L547" si="73">H461*K461</f>
        <v>0</v>
      </c>
      <c r="M461" s="50"/>
      <c r="N461" s="44"/>
      <c r="O461" s="44"/>
      <c r="P461" s="44"/>
      <c r="Q461" s="44"/>
      <c r="R461" s="44"/>
      <c r="S461" s="44"/>
      <c r="T461" s="44"/>
      <c r="U461" s="44"/>
      <c r="V461" s="93"/>
      <c r="W461" s="44"/>
      <c r="X461" s="44"/>
      <c r="Y461" s="44"/>
      <c r="Z461" s="39">
        <f>IF(G461=Precios!$CA$4,Precios!$CD$4,IF(G461=Precios!$CA$5,Precios!$CD$5,IF(G461=Precios!$CA$6,Precios!$CD$6,IF(G461=Precios!$CA$7,Precios!$CD$7,IF(G461=Precios!$CA$8,Precios!$CD$8,IF(G461=Precios!$CA$9,Precios!$CD$9,IF(G461=Precios!$CA$10,Precios!$CD$10,IF(G461=Precios!$CA$11,Precios!$CD$11,IF(G461=Precios!$CA$12,Precios!$CD$12,IF(G461=Precios!$CA$188,Precios!$CD$188,IF(G461=Precios!$CA$14,Precios!$CD$14,IF(G461=Precios!$CA$15,Precios!$CD$15,IF(G461=Precios!$CA$16,Precios!$CD$16,IF(G461=Precios!$CA$17,Precios!$CD$17,IF(G461=Precios!$CA$18,Precios!$CD$18,0)))))))))))))))*H461</f>
        <v>0</v>
      </c>
      <c r="AA461" s="47"/>
      <c r="AB461" s="330"/>
    </row>
    <row r="462" spans="1:28" ht="15.75" thickBot="1" x14ac:dyDescent="0.3">
      <c r="A462" s="293"/>
      <c r="B462" s="294"/>
      <c r="C462" s="295"/>
      <c r="D462" s="296"/>
      <c r="E462" s="296"/>
      <c r="F462" s="296"/>
      <c r="G462" s="297"/>
      <c r="H462" s="298"/>
      <c r="I462" s="299">
        <f>IF(G462=Precios!$CA$4,Precios!$CB$4,IF(G462=Precios!$CA$5,Precios!$CB$5,IF(G462=Precios!$CA$6,Precios!$CB$6,IF(G462=Precios!$CA$7,Precios!$CB$7,IF(G462=Precios!$CA$8,Precios!$CB$8,IF(G462=Precios!$CA$9,Precios!$CB$9,IF(G462=Precios!$CA$10,Precios!$CB$10,IF(G462=Precios!$CA$11,Precios!$CB$11,IF(G462=Precios!$CA$12,Precios!$CB$12,IF(G462=Precios!$CA$188,Precios!$CB$188,IF(G462=Precios!$CA$14,Precios!$CB$14,IF(G462=Precios!$CA$15,Precios!$CB$15,IF(G462=Precios!$CA$16,Precios!$CB$16,IF(G462=Precios!$CA$17,Precios!$CB$17,IF(G462=Precios!$CA$18,Precios!$CB$18,0)))))))))))))))</f>
        <v>0</v>
      </c>
      <c r="J462" s="298"/>
      <c r="K462" s="300">
        <f>+IF(J462=1,I462,IF(J462=2,I462*(1-Precios!$CG$3),0))</f>
        <v>0</v>
      </c>
      <c r="L462" s="300">
        <f t="shared" si="73"/>
        <v>0</v>
      </c>
      <c r="M462" s="331"/>
      <c r="N462" s="332"/>
      <c r="O462" s="332"/>
      <c r="P462" s="332"/>
      <c r="Q462" s="332"/>
      <c r="R462" s="332"/>
      <c r="S462" s="332"/>
      <c r="T462" s="332"/>
      <c r="U462" s="332"/>
      <c r="V462" s="333"/>
      <c r="W462" s="332"/>
      <c r="X462" s="332"/>
      <c r="Y462" s="332"/>
      <c r="Z462" s="340">
        <f>IF(G462=Precios!$CA$4,Precios!$CD$4,IF(G462=Precios!$CA$5,Precios!$CD$5,IF(G462=Precios!$CA$6,Precios!$CD$6,IF(G462=Precios!$CA$7,Precios!$CD$7,IF(G462=Precios!$CA$8,Precios!$CD$8,IF(G462=Precios!$CA$9,Precios!$CD$9,IF(G462=Precios!$CA$10,Precios!$CD$10,IF(G462=Precios!$CA$11,Precios!$CD$11,IF(G462=Precios!$CA$12,Precios!$CD$12,IF(G462=Precios!$CA$188,Precios!$CD$188,IF(G462=Precios!$CA$14,Precios!$CD$14,IF(G462=Precios!$CA$15,Precios!$CD$15,IF(G462=Precios!$CA$16,Precios!$CD$16,IF(G462=Precios!$CA$17,Precios!$CD$17,IF(G462=Precios!$CA$18,Precios!$CD$18,0)))))))))))))))*H462</f>
        <v>0</v>
      </c>
      <c r="AA462" s="334"/>
      <c r="AB462" s="335"/>
    </row>
    <row r="463" spans="1:28" x14ac:dyDescent="0.25">
      <c r="A463" s="337"/>
      <c r="B463" s="257"/>
      <c r="C463" s="276"/>
      <c r="D463" s="277"/>
      <c r="E463" s="277"/>
      <c r="F463" s="278"/>
      <c r="G463" s="279"/>
      <c r="H463" s="280"/>
      <c r="I463" s="289">
        <f>IF(G463=Precios!$CA$4,Precios!$CB$4,IF(G463=Precios!$CA$5,Precios!$CB$5,IF(G463=Precios!$CA$6,Precios!$CB$6,IF(G463=Precios!$CA$7,Precios!$CB$7,IF(G463=Precios!$CA$8,Precios!$CB$8,IF(G463=Precios!$CA$9,Precios!$CB$9,IF(G463=Precios!$CA$10,Precios!$CB$10,IF(G463=Precios!$CA$11,Precios!$CB$11,IF(G463=Precios!$CA$12,Precios!$CB$12,IF(G463=Precios!$CA$188,Precios!$CB$188,IF(G463=Precios!$CA$14,Precios!$CB$14,IF(G463=Precios!$CA$15,Precios!$CB$15,IF(G463=Precios!$CA$16,Precios!$CB$16,IF(G463=Precios!$CA$17,Precios!$CB$17,IF(G463=Precios!$CA$18,Precios!$CB$18,0)))))))))))))))</f>
        <v>0</v>
      </c>
      <c r="J463" s="279"/>
      <c r="K463" s="281">
        <f>+IF(J463=1,I463,IF(J463=2,I463*(1-Precios!$CG$3),0))</f>
        <v>0</v>
      </c>
      <c r="L463" s="281">
        <f t="shared" si="73"/>
        <v>0</v>
      </c>
      <c r="M463" s="308">
        <f>+SUM(L463:L467)</f>
        <v>0</v>
      </c>
      <c r="N463" s="309">
        <f>+M463+Q463+S463+T463</f>
        <v>0</v>
      </c>
      <c r="O463" s="310">
        <f>+IF(J463=1,N463*$O$457,0)</f>
        <v>0</v>
      </c>
      <c r="P463" s="311">
        <f>+N463*$P$457</f>
        <v>0</v>
      </c>
      <c r="Q463" s="40"/>
      <c r="R463" s="29">
        <f>+N463-SUM(O463:Q463)</f>
        <v>0</v>
      </c>
      <c r="S463" s="40"/>
      <c r="T463" s="40"/>
      <c r="U463" s="40"/>
      <c r="V463" s="312" t="e">
        <f>+(+O463+P463)/M463</f>
        <v>#DIV/0!</v>
      </c>
      <c r="W463" s="313">
        <f>+R463-SUM(S463:U463)</f>
        <v>0</v>
      </c>
      <c r="X463" s="314">
        <f>IF(J463=2,W463,0)</f>
        <v>0</v>
      </c>
      <c r="Y463" s="315">
        <f>IF(J463=1,W463,0)</f>
        <v>0</v>
      </c>
      <c r="Z463" s="327">
        <f>IF(G463=Precios!$CA$4,Precios!$CD$4,IF(G463=Precios!$CA$5,Precios!$CD$5,IF(G463=Precios!$CA$6,Precios!$CD$6,IF(G463=Precios!$CA$7,Precios!$CD$7,IF(G463=Precios!$CA$8,Precios!$CD$8,IF(G463=Precios!$CA$9,Precios!$CD$9,IF(G463=Precios!$CA$10,Precios!$CD$10,IF(G463=Precios!$CA$11,Precios!$CD$11,IF(G463=Precios!$CA$12,Precios!$CD$12,IF(G463=Precios!$CA$188,Precios!$CD$188,IF(G463=Precios!$CA$14,Precios!$CD$14,IF(G463=Precios!$CA$15,Precios!$CD$15,IF(G463=Precios!$CA$16,Precios!$CD$16,IF(G463=Precios!$CA$17,Precios!$CD$17,IF(G463=Precios!$CA$18,Precios!$CD$18,0)))))))))))))))*H463</f>
        <v>0</v>
      </c>
      <c r="AA463" s="316">
        <f>+W463-SUM(Z463:Z467)</f>
        <v>0</v>
      </c>
      <c r="AB463" s="338" t="e">
        <f>+AA463/M463</f>
        <v>#DIV/0!</v>
      </c>
    </row>
    <row r="464" spans="1:28" x14ac:dyDescent="0.25">
      <c r="A464" s="291"/>
      <c r="B464" s="41"/>
      <c r="C464" s="42"/>
      <c r="D464" s="43"/>
      <c r="E464" s="43"/>
      <c r="F464" s="43"/>
      <c r="G464" s="49"/>
      <c r="H464" s="52"/>
      <c r="I464" s="217">
        <f>IF(G464=Precios!$CA$4,Precios!$CB$4,IF(G464=Precios!$CA$5,Precios!$CB$5,IF(G464=Precios!$CA$6,Precios!$CB$6,IF(G464=Precios!$CA$7,Precios!$CB$7,IF(G464=Precios!$CA$8,Precios!$CB$8,IF(G464=Precios!$CA$9,Precios!$CB$9,IF(G464=Precios!$CA$10,Precios!$CB$10,IF(G464=Precios!$CA$11,Precios!$CB$11,IF(G464=Precios!$CA$12,Precios!$CB$12,IF(G464=Precios!$CA$188,Precios!$CB$188,IF(G464=Precios!$CA$14,Precios!$CB$14,IF(G464=Precios!$CA$15,Precios!$CB$15,IF(G464=Precios!$CA$16,Precios!$CB$16,IF(G464=Precios!$CA$17,Precios!$CB$17,IF(G464=Precios!$CA$18,Precios!$CB$18,0)))))))))))))))</f>
        <v>0</v>
      </c>
      <c r="J464" s="52"/>
      <c r="K464" s="218">
        <f>+IF(J464=1,I464,IF(J464=2,I464*(1-Precios!$CG$3),0))</f>
        <v>0</v>
      </c>
      <c r="L464" s="218">
        <f t="shared" ref="L464:L465" si="74">H464*K464</f>
        <v>0</v>
      </c>
      <c r="M464" s="50"/>
      <c r="N464" s="44"/>
      <c r="O464" s="44"/>
      <c r="P464" s="44"/>
      <c r="Q464" s="44"/>
      <c r="R464" s="44"/>
      <c r="S464" s="44"/>
      <c r="T464" s="44"/>
      <c r="U464" s="44"/>
      <c r="V464" s="93"/>
      <c r="W464" s="44"/>
      <c r="X464" s="44"/>
      <c r="Y464" s="44"/>
      <c r="Z464" s="39">
        <f>IF(G464=Precios!$CA$4,Precios!$CD$4,IF(G464=Precios!$CA$5,Precios!$CD$5,IF(G464=Precios!$CA$6,Precios!$CD$6,IF(G464=Precios!$CA$7,Precios!$CD$7,IF(G464=Precios!$CA$8,Precios!$CD$8,IF(G464=Precios!$CA$9,Precios!$CD$9,IF(G464=Precios!$CA$10,Precios!$CD$10,IF(G464=Precios!$CA$11,Precios!$CD$11,IF(G464=Precios!$CA$12,Precios!$CD$12,IF(G464=Precios!$CA$188,Precios!$CD$188,IF(G464=Precios!$CA$14,Precios!$CD$14,IF(G464=Precios!$CA$15,Precios!$CD$15,IF(G464=Precios!$CA$16,Precios!$CD$16,IF(G464=Precios!$CA$17,Precios!$CD$17,IF(G464=Precios!$CA$18,Precios!$CD$18,0)))))))))))))))*H464</f>
        <v>0</v>
      </c>
      <c r="AA464" s="47"/>
      <c r="AB464" s="330"/>
    </row>
    <row r="465" spans="1:28" x14ac:dyDescent="0.25">
      <c r="A465" s="291"/>
      <c r="B465" s="41"/>
      <c r="C465" s="42"/>
      <c r="D465" s="43"/>
      <c r="E465" s="43"/>
      <c r="F465" s="43"/>
      <c r="G465" s="49"/>
      <c r="H465" s="52"/>
      <c r="I465" s="217">
        <f>IF(G465=Precios!$CA$4,Precios!$CB$4,IF(G465=Precios!$CA$5,Precios!$CB$5,IF(G465=Precios!$CA$6,Precios!$CB$6,IF(G465=Precios!$CA$7,Precios!$CB$7,IF(G465=Precios!$CA$8,Precios!$CB$8,IF(G465=Precios!$CA$9,Precios!$CB$9,IF(G465=Precios!$CA$10,Precios!$CB$10,IF(G465=Precios!$CA$11,Precios!$CB$11,IF(G465=Precios!$CA$12,Precios!$CB$12,IF(G465=Precios!$CA$188,Precios!$CB$188,IF(G465=Precios!$CA$14,Precios!$CB$14,IF(G465=Precios!$CA$15,Precios!$CB$15,IF(G465=Precios!$CA$16,Precios!$CB$16,IF(G465=Precios!$CA$17,Precios!$CB$17,IF(G465=Precios!$CA$18,Precios!$CB$18,0)))))))))))))))</f>
        <v>0</v>
      </c>
      <c r="J465" s="52"/>
      <c r="K465" s="218">
        <f>+IF(J465=1,I465,IF(J465=2,I465*(1-Precios!$CG$3),0))</f>
        <v>0</v>
      </c>
      <c r="L465" s="218">
        <f t="shared" si="74"/>
        <v>0</v>
      </c>
      <c r="M465" s="50"/>
      <c r="N465" s="44"/>
      <c r="O465" s="44"/>
      <c r="P465" s="44"/>
      <c r="Q465" s="44"/>
      <c r="R465" s="44"/>
      <c r="S465" s="44"/>
      <c r="T465" s="44"/>
      <c r="U465" s="44"/>
      <c r="V465" s="93"/>
      <c r="W465" s="44"/>
      <c r="X465" s="44"/>
      <c r="Y465" s="44"/>
      <c r="Z465" s="39">
        <f>IF(G465=Precios!$CA$4,Precios!$CD$4,IF(G465=Precios!$CA$5,Precios!$CD$5,IF(G465=Precios!$CA$6,Precios!$CD$6,IF(G465=Precios!$CA$7,Precios!$CD$7,IF(G465=Precios!$CA$8,Precios!$CD$8,IF(G465=Precios!$CA$9,Precios!$CD$9,IF(G465=Precios!$CA$10,Precios!$CD$10,IF(G465=Precios!$CA$11,Precios!$CD$11,IF(G465=Precios!$CA$12,Precios!$CD$12,IF(G465=Precios!$CA$188,Precios!$CD$188,IF(G465=Precios!$CA$14,Precios!$CD$14,IF(G465=Precios!$CA$15,Precios!$CD$15,IF(G465=Precios!$CA$16,Precios!$CD$16,IF(G465=Precios!$CA$17,Precios!$CD$17,IF(G465=Precios!$CA$18,Precios!$CD$18,0)))))))))))))))*H465</f>
        <v>0</v>
      </c>
      <c r="AA465" s="47"/>
      <c r="AB465" s="330"/>
    </row>
    <row r="466" spans="1:28" x14ac:dyDescent="0.25">
      <c r="A466" s="291"/>
      <c r="B466" s="41"/>
      <c r="C466" s="42"/>
      <c r="D466" s="43"/>
      <c r="E466" s="43"/>
      <c r="F466" s="43"/>
      <c r="G466" s="49"/>
      <c r="H466" s="52"/>
      <c r="I466" s="217">
        <f>IF(G466=Precios!$CA$4,Precios!$CB$4,IF(G466=Precios!$CA$5,Precios!$CB$5,IF(G466=Precios!$CA$6,Precios!$CB$6,IF(G466=Precios!$CA$7,Precios!$CB$7,IF(G466=Precios!$CA$8,Precios!$CB$8,IF(G466=Precios!$CA$9,Precios!$CB$9,IF(G466=Precios!$CA$10,Precios!$CB$10,IF(G466=Precios!$CA$11,Precios!$CB$11,IF(G466=Precios!$CA$12,Precios!$CB$12,IF(G466=Precios!$CA$188,Precios!$CB$188,IF(G466=Precios!$CA$14,Precios!$CB$14,IF(G466=Precios!$CA$15,Precios!$CB$15,IF(G466=Precios!$CA$16,Precios!$CB$16,IF(G466=Precios!$CA$17,Precios!$CB$17,IF(G466=Precios!$CA$18,Precios!$CB$18,0)))))))))))))))</f>
        <v>0</v>
      </c>
      <c r="J466" s="52"/>
      <c r="K466" s="218">
        <f>+IF(J466=1,I466,IF(J466=2,I466*(1-Precios!$CG$3),0))</f>
        <v>0</v>
      </c>
      <c r="L466" s="218">
        <f t="shared" si="73"/>
        <v>0</v>
      </c>
      <c r="M466" s="50"/>
      <c r="N466" s="44"/>
      <c r="O466" s="44"/>
      <c r="P466" s="44"/>
      <c r="Q466" s="44"/>
      <c r="R466" s="44"/>
      <c r="S466" s="44"/>
      <c r="T466" s="44"/>
      <c r="U466" s="44"/>
      <c r="V466" s="93"/>
      <c r="W466" s="44"/>
      <c r="X466" s="44"/>
      <c r="Y466" s="44"/>
      <c r="Z466" s="39">
        <f>IF(G466=Precios!$CA$4,Precios!$CD$4,IF(G466=Precios!$CA$5,Precios!$CD$5,IF(G466=Precios!$CA$6,Precios!$CD$6,IF(G466=Precios!$CA$7,Precios!$CD$7,IF(G466=Precios!$CA$8,Precios!$CD$8,IF(G466=Precios!$CA$9,Precios!$CD$9,IF(G466=Precios!$CA$10,Precios!$CD$10,IF(G466=Precios!$CA$11,Precios!$CD$11,IF(G466=Precios!$CA$12,Precios!$CD$12,IF(G466=Precios!$CA$188,Precios!$CD$188,IF(G466=Precios!$CA$14,Precios!$CD$14,IF(G466=Precios!$CA$15,Precios!$CD$15,IF(G466=Precios!$CA$16,Precios!$CD$16,IF(G466=Precios!$CA$17,Precios!$CD$17,IF(G466=Precios!$CA$18,Precios!$CD$18,0)))))))))))))))*H466</f>
        <v>0</v>
      </c>
      <c r="AA466" s="47"/>
      <c r="AB466" s="330"/>
    </row>
    <row r="467" spans="1:28" ht="15.75" thickBot="1" x14ac:dyDescent="0.3">
      <c r="A467" s="291"/>
      <c r="B467" s="41"/>
      <c r="C467" s="42"/>
      <c r="D467" s="43"/>
      <c r="E467" s="43"/>
      <c r="F467" s="43"/>
      <c r="G467" s="301"/>
      <c r="H467" s="302"/>
      <c r="I467" s="299">
        <f>IF(G467=Precios!$CA$4,Precios!$CB$4,IF(G467=Precios!$CA$5,Precios!$CB$5,IF(G467=Precios!$CA$6,Precios!$CB$6,IF(G467=Precios!$CA$7,Precios!$CB$7,IF(G467=Precios!$CA$8,Precios!$CB$8,IF(G467=Precios!$CA$9,Precios!$CB$9,IF(G467=Precios!$CA$10,Precios!$CB$10,IF(G467=Precios!$CA$11,Precios!$CB$11,IF(G467=Precios!$CA$12,Precios!$CB$12,IF(G467=Precios!$CA$188,Precios!$CB$188,IF(G467=Precios!$CA$14,Precios!$CB$14,IF(G467=Precios!$CA$15,Precios!$CB$15,IF(G467=Precios!$CA$16,Precios!$CB$16,IF(G467=Precios!$CA$17,Precios!$CB$17,IF(G467=Precios!$CA$18,Precios!$CB$18,0)))))))))))))))</f>
        <v>0</v>
      </c>
      <c r="J467" s="302"/>
      <c r="K467" s="303">
        <f>+IF(J467=1,I467,IF(J467=2,I467*(1-Precios!$CG$3),0))</f>
        <v>0</v>
      </c>
      <c r="L467" s="303">
        <f t="shared" si="73"/>
        <v>0</v>
      </c>
      <c r="M467" s="50"/>
      <c r="N467" s="44"/>
      <c r="O467" s="44"/>
      <c r="P467" s="44"/>
      <c r="Q467" s="44"/>
      <c r="R467" s="44"/>
      <c r="S467" s="44"/>
      <c r="T467" s="44"/>
      <c r="U467" s="44"/>
      <c r="V467" s="93"/>
      <c r="W467" s="44"/>
      <c r="X467" s="44"/>
      <c r="Y467" s="44"/>
      <c r="Z467" s="340">
        <f>IF(G467=Precios!$CA$4,Precios!$CD$4,IF(G467=Precios!$CA$5,Precios!$CD$5,IF(G467=Precios!$CA$6,Precios!$CD$6,IF(G467=Precios!$CA$7,Precios!$CD$7,IF(G467=Precios!$CA$8,Precios!$CD$8,IF(G467=Precios!$CA$9,Precios!$CD$9,IF(G467=Precios!$CA$10,Precios!$CD$10,IF(G467=Precios!$CA$11,Precios!$CD$11,IF(G467=Precios!$CA$12,Precios!$CD$12,IF(G467=Precios!$CA$188,Precios!$CD$188,IF(G467=Precios!$CA$14,Precios!$CD$14,IF(G467=Precios!$CA$15,Precios!$CD$15,IF(G467=Precios!$CA$16,Precios!$CD$16,IF(G467=Precios!$CA$17,Precios!$CD$17,IF(G467=Precios!$CA$18,Precios!$CD$18,0)))))))))))))))*H467</f>
        <v>0</v>
      </c>
      <c r="AA467" s="47"/>
      <c r="AB467" s="330"/>
    </row>
    <row r="468" spans="1:28" x14ac:dyDescent="0.25">
      <c r="A468" s="282"/>
      <c r="B468" s="283"/>
      <c r="C468" s="284"/>
      <c r="D468" s="285"/>
      <c r="E468" s="285"/>
      <c r="F468" s="285"/>
      <c r="G468" s="287"/>
      <c r="H468" s="288"/>
      <c r="I468" s="289">
        <f>IF(G468=Precios!$CA$4,Precios!$CB$4,IF(G468=Precios!$CA$5,Precios!$CB$5,IF(G468=Precios!$CA$6,Precios!$CB$6,IF(G468=Precios!$CA$7,Precios!$CB$7,IF(G468=Precios!$CA$8,Precios!$CB$8,IF(G468=Precios!$CA$9,Precios!$CB$9,IF(G468=Precios!$CA$10,Precios!$CB$10,IF(G468=Precios!$CA$11,Precios!$CB$11,IF(G468=Precios!$CA$12,Precios!$CB$12,IF(G468=Precios!$CA$188,Precios!$CB$188,IF(G468=Precios!$CA$14,Precios!$CB$14,IF(G468=Precios!$CA$15,Precios!$CB$15,IF(G468=Precios!$CA$16,Precios!$CB$16,IF(G468=Precios!$CA$17,Precios!$CB$17,IF(G468=Precios!$CA$18,Precios!$CB$18,0)))))))))))))))</f>
        <v>0</v>
      </c>
      <c r="J468" s="287"/>
      <c r="K468" s="290">
        <f>+IF(J468=1,I468,IF(J468=2,I468*(1-Precios!$CG$3),0))</f>
        <v>0</v>
      </c>
      <c r="L468" s="290">
        <f t="shared" si="73"/>
        <v>0</v>
      </c>
      <c r="M468" s="317">
        <f>+SUM(L468:L472)</f>
        <v>0</v>
      </c>
      <c r="N468" s="318">
        <f>+M468+Q468+S468+T468</f>
        <v>0</v>
      </c>
      <c r="O468" s="319">
        <f>+IF(J468=1,N468*$O$457,0)</f>
        <v>0</v>
      </c>
      <c r="P468" s="320">
        <f>+N468*$P$457</f>
        <v>0</v>
      </c>
      <c r="Q468" s="321"/>
      <c r="R468" s="322">
        <f>+N468-SUM(O468:Q468)</f>
        <v>0</v>
      </c>
      <c r="S468" s="321"/>
      <c r="T468" s="321"/>
      <c r="U468" s="321"/>
      <c r="V468" s="323" t="e">
        <f>+(+O468+P468)/M468</f>
        <v>#DIV/0!</v>
      </c>
      <c r="W468" s="324">
        <f>+R468-SUM(S468:U468)</f>
        <v>0</v>
      </c>
      <c r="X468" s="325">
        <f>IF(J468=2,W468,0)</f>
        <v>0</v>
      </c>
      <c r="Y468" s="326">
        <f>IF(J468=1,W468,0)</f>
        <v>0</v>
      </c>
      <c r="Z468" s="327">
        <f>IF(G468=Precios!$CA$4,Precios!$CD$4,IF(G468=Precios!$CA$5,Precios!$CD$5,IF(G468=Precios!$CA$6,Precios!$CD$6,IF(G468=Precios!$CA$7,Precios!$CD$7,IF(G468=Precios!$CA$8,Precios!$CD$8,IF(G468=Precios!$CA$9,Precios!$CD$9,IF(G468=Precios!$CA$10,Precios!$CD$10,IF(G468=Precios!$CA$11,Precios!$CD$11,IF(G468=Precios!$CA$12,Precios!$CD$12,IF(G468=Precios!$CA$188,Precios!$CD$188,IF(G468=Precios!$CA$14,Precios!$CD$14,IF(G468=Precios!$CA$15,Precios!$CD$15,IF(G468=Precios!$CA$16,Precios!$CD$16,IF(G468=Precios!$CA$17,Precios!$CD$17,IF(G468=Precios!$CA$18,Precios!$CD$18,0)))))))))))))))*H468</f>
        <v>0</v>
      </c>
      <c r="AA468" s="328">
        <f>+W468-SUM(Z468:Z472)</f>
        <v>0</v>
      </c>
      <c r="AB468" s="329" t="e">
        <f>+AA468/M468</f>
        <v>#DIV/0!</v>
      </c>
    </row>
    <row r="469" spans="1:28" x14ac:dyDescent="0.25">
      <c r="A469" s="291"/>
      <c r="B469" s="41"/>
      <c r="C469" s="42"/>
      <c r="D469" s="43"/>
      <c r="E469" s="43"/>
      <c r="F469" s="43"/>
      <c r="G469" s="49"/>
      <c r="H469" s="52"/>
      <c r="I469" s="217">
        <f>IF(G469=Precios!$CA$4,Precios!$CB$4,IF(G469=Precios!$CA$5,Precios!$CB$5,IF(G469=Precios!$CA$6,Precios!$CB$6,IF(G469=Precios!$CA$7,Precios!$CB$7,IF(G469=Precios!$CA$8,Precios!$CB$8,IF(G469=Precios!$CA$9,Precios!$CB$9,IF(G469=Precios!$CA$10,Precios!$CB$10,IF(G469=Precios!$CA$11,Precios!$CB$11,IF(G469=Precios!$CA$12,Precios!$CB$12,IF(G469=Precios!$CA$188,Precios!$CB$188,IF(G469=Precios!$CA$14,Precios!$CB$14,IF(G469=Precios!$CA$15,Precios!$CB$15,IF(G469=Precios!$CA$16,Precios!$CB$16,IF(G469=Precios!$CA$17,Precios!$CB$17,IF(G469=Precios!$CA$18,Precios!$CB$18,0)))))))))))))))</f>
        <v>0</v>
      </c>
      <c r="J469" s="52"/>
      <c r="K469" s="218">
        <f>+IF(J469=1,I469,IF(J469=2,I469*(1-Precios!$CG$3),0))</f>
        <v>0</v>
      </c>
      <c r="L469" s="218">
        <f t="shared" ref="L469:L470" si="75">H469*K469</f>
        <v>0</v>
      </c>
      <c r="M469" s="50"/>
      <c r="N469" s="44"/>
      <c r="O469" s="44"/>
      <c r="P469" s="44"/>
      <c r="Q469" s="44"/>
      <c r="R469" s="44"/>
      <c r="S469" s="44"/>
      <c r="T469" s="44"/>
      <c r="U469" s="44"/>
      <c r="V469" s="93"/>
      <c r="W469" s="44"/>
      <c r="X469" s="44"/>
      <c r="Y469" s="44"/>
      <c r="Z469" s="39">
        <f>IF(G469=Precios!$CA$4,Precios!$CD$4,IF(G469=Precios!$CA$5,Precios!$CD$5,IF(G469=Precios!$CA$6,Precios!$CD$6,IF(G469=Precios!$CA$7,Precios!$CD$7,IF(G469=Precios!$CA$8,Precios!$CD$8,IF(G469=Precios!$CA$9,Precios!$CD$9,IF(G469=Precios!$CA$10,Precios!$CD$10,IF(G469=Precios!$CA$11,Precios!$CD$11,IF(G469=Precios!$CA$12,Precios!$CD$12,IF(G469=Precios!$CA$188,Precios!$CD$188,IF(G469=Precios!$CA$14,Precios!$CD$14,IF(G469=Precios!$CA$15,Precios!$CD$15,IF(G469=Precios!$CA$16,Precios!$CD$16,IF(G469=Precios!$CA$17,Precios!$CD$17,IF(G469=Precios!$CA$18,Precios!$CD$18,0)))))))))))))))*H469</f>
        <v>0</v>
      </c>
      <c r="AA469" s="47"/>
      <c r="AB469" s="330"/>
    </row>
    <row r="470" spans="1:28" x14ac:dyDescent="0.25">
      <c r="A470" s="291"/>
      <c r="B470" s="41"/>
      <c r="C470" s="42"/>
      <c r="D470" s="43"/>
      <c r="E470" s="43"/>
      <c r="F470" s="43"/>
      <c r="G470" s="49"/>
      <c r="H470" s="52"/>
      <c r="I470" s="217">
        <f>IF(G470=Precios!$CA$4,Precios!$CB$4,IF(G470=Precios!$CA$5,Precios!$CB$5,IF(G470=Precios!$CA$6,Precios!$CB$6,IF(G470=Precios!$CA$7,Precios!$CB$7,IF(G470=Precios!$CA$8,Precios!$CB$8,IF(G470=Precios!$CA$9,Precios!$CB$9,IF(G470=Precios!$CA$10,Precios!$CB$10,IF(G470=Precios!$CA$11,Precios!$CB$11,IF(G470=Precios!$CA$12,Precios!$CB$12,IF(G470=Precios!$CA$188,Precios!$CB$188,IF(G470=Precios!$CA$14,Precios!$CB$14,IF(G470=Precios!$CA$15,Precios!$CB$15,IF(G470=Precios!$CA$16,Precios!$CB$16,IF(G470=Precios!$CA$17,Precios!$CB$17,IF(G470=Precios!$CA$18,Precios!$CB$18,0)))))))))))))))</f>
        <v>0</v>
      </c>
      <c r="J470" s="52"/>
      <c r="K470" s="218">
        <f>+IF(J470=1,I470,IF(J470=2,I470*(1-Precios!$CG$3),0))</f>
        <v>0</v>
      </c>
      <c r="L470" s="218">
        <f t="shared" si="75"/>
        <v>0</v>
      </c>
      <c r="M470" s="50"/>
      <c r="N470" s="44"/>
      <c r="O470" s="44"/>
      <c r="P470" s="44"/>
      <c r="Q470" s="44"/>
      <c r="R470" s="44"/>
      <c r="S470" s="44"/>
      <c r="T470" s="44"/>
      <c r="U470" s="44"/>
      <c r="V470" s="93"/>
      <c r="W470" s="44"/>
      <c r="X470" s="44"/>
      <c r="Y470" s="44"/>
      <c r="Z470" s="39">
        <f>IF(G470=Precios!$CA$4,Precios!$CD$4,IF(G470=Precios!$CA$5,Precios!$CD$5,IF(G470=Precios!$CA$6,Precios!$CD$6,IF(G470=Precios!$CA$7,Precios!$CD$7,IF(G470=Precios!$CA$8,Precios!$CD$8,IF(G470=Precios!$CA$9,Precios!$CD$9,IF(G470=Precios!$CA$10,Precios!$CD$10,IF(G470=Precios!$CA$11,Precios!$CD$11,IF(G470=Precios!$CA$12,Precios!$CD$12,IF(G470=Precios!$CA$188,Precios!$CD$188,IF(G470=Precios!$CA$14,Precios!$CD$14,IF(G470=Precios!$CA$15,Precios!$CD$15,IF(G470=Precios!$CA$16,Precios!$CD$16,IF(G470=Precios!$CA$17,Precios!$CD$17,IF(G470=Precios!$CA$18,Precios!$CD$18,0)))))))))))))))*H470</f>
        <v>0</v>
      </c>
      <c r="AA470" s="47"/>
      <c r="AB470" s="330"/>
    </row>
    <row r="471" spans="1:28" x14ac:dyDescent="0.25">
      <c r="A471" s="291"/>
      <c r="B471" s="41"/>
      <c r="C471" s="42"/>
      <c r="D471" s="43"/>
      <c r="E471" s="43"/>
      <c r="F471" s="43"/>
      <c r="G471" s="49"/>
      <c r="H471" s="52"/>
      <c r="I471" s="217">
        <f>IF(G471=Precios!$CA$4,Precios!$CB$4,IF(G471=Precios!$CA$5,Precios!$CB$5,IF(G471=Precios!$CA$6,Precios!$CB$6,IF(G471=Precios!$CA$7,Precios!$CB$7,IF(G471=Precios!$CA$8,Precios!$CB$8,IF(G471=Precios!$CA$9,Precios!$CB$9,IF(G471=Precios!$CA$10,Precios!$CB$10,IF(G471=Precios!$CA$11,Precios!$CB$11,IF(G471=Precios!$CA$12,Precios!$CB$12,IF(G471=Precios!$CA$188,Precios!$CB$188,IF(G471=Precios!$CA$14,Precios!$CB$14,IF(G471=Precios!$CA$15,Precios!$CB$15,IF(G471=Precios!$CA$16,Precios!$CB$16,IF(G471=Precios!$CA$17,Precios!$CB$17,IF(G471=Precios!$CA$18,Precios!$CB$18,0)))))))))))))))</f>
        <v>0</v>
      </c>
      <c r="J471" s="52"/>
      <c r="K471" s="218">
        <f>+IF(J471=1,I471,IF(J471=2,I471*(1-Precios!$CG$3),0))</f>
        <v>0</v>
      </c>
      <c r="L471" s="218">
        <f t="shared" si="73"/>
        <v>0</v>
      </c>
      <c r="M471" s="50"/>
      <c r="N471" s="44"/>
      <c r="O471" s="44"/>
      <c r="P471" s="44"/>
      <c r="Q471" s="44"/>
      <c r="R471" s="44"/>
      <c r="S471" s="44"/>
      <c r="T471" s="44"/>
      <c r="U471" s="44"/>
      <c r="V471" s="93"/>
      <c r="W471" s="44"/>
      <c r="X471" s="44"/>
      <c r="Y471" s="44"/>
      <c r="Z471" s="39">
        <f>IF(G471=Precios!$CA$4,Precios!$CD$4,IF(G471=Precios!$CA$5,Precios!$CD$5,IF(G471=Precios!$CA$6,Precios!$CD$6,IF(G471=Precios!$CA$7,Precios!$CD$7,IF(G471=Precios!$CA$8,Precios!$CD$8,IF(G471=Precios!$CA$9,Precios!$CD$9,IF(G471=Precios!$CA$10,Precios!$CD$10,IF(G471=Precios!$CA$11,Precios!$CD$11,IF(G471=Precios!$CA$12,Precios!$CD$12,IF(G471=Precios!$CA$188,Precios!$CD$188,IF(G471=Precios!$CA$14,Precios!$CD$14,IF(G471=Precios!$CA$15,Precios!$CD$15,IF(G471=Precios!$CA$16,Precios!$CD$16,IF(G471=Precios!$CA$17,Precios!$CD$17,IF(G471=Precios!$CA$18,Precios!$CD$18,0)))))))))))))))*H471</f>
        <v>0</v>
      </c>
      <c r="AA471" s="47"/>
      <c r="AB471" s="330"/>
    </row>
    <row r="472" spans="1:28" ht="15.75" thickBot="1" x14ac:dyDescent="0.3">
      <c r="A472" s="293"/>
      <c r="B472" s="294"/>
      <c r="C472" s="304"/>
      <c r="D472" s="296"/>
      <c r="E472" s="296"/>
      <c r="F472" s="296"/>
      <c r="G472" s="297"/>
      <c r="H472" s="298"/>
      <c r="I472" s="299">
        <f>IF(G472=Precios!$CA$4,Precios!$CB$4,IF(G472=Precios!$CA$5,Precios!$CB$5,IF(G472=Precios!$CA$6,Precios!$CB$6,IF(G472=Precios!$CA$7,Precios!$CB$7,IF(G472=Precios!$CA$8,Precios!$CB$8,IF(G472=Precios!$CA$9,Precios!$CB$9,IF(G472=Precios!$CA$10,Precios!$CB$10,IF(G472=Precios!$CA$11,Precios!$CB$11,IF(G472=Precios!$CA$12,Precios!$CB$12,IF(G472=Precios!$CA$188,Precios!$CB$188,IF(G472=Precios!$CA$14,Precios!$CB$14,IF(G472=Precios!$CA$15,Precios!$CB$15,IF(G472=Precios!$CA$16,Precios!$CB$16,IF(G472=Precios!$CA$17,Precios!$CB$17,IF(G472=Precios!$CA$18,Precios!$CB$18,0)))))))))))))))</f>
        <v>0</v>
      </c>
      <c r="J472" s="298"/>
      <c r="K472" s="300">
        <f>+IF(J472=1,I472,IF(J472=2,I472*(1-Precios!$CG$3),0))</f>
        <v>0</v>
      </c>
      <c r="L472" s="300">
        <f t="shared" si="73"/>
        <v>0</v>
      </c>
      <c r="M472" s="331"/>
      <c r="N472" s="332"/>
      <c r="O472" s="332"/>
      <c r="P472" s="332"/>
      <c r="Q472" s="332"/>
      <c r="R472" s="332"/>
      <c r="S472" s="332"/>
      <c r="T472" s="332"/>
      <c r="U472" s="332"/>
      <c r="V472" s="333"/>
      <c r="W472" s="332"/>
      <c r="X472" s="332"/>
      <c r="Y472" s="332"/>
      <c r="Z472" s="340">
        <f>IF(G472=Precios!$CA$4,Precios!$CD$4,IF(G472=Precios!$CA$5,Precios!$CD$5,IF(G472=Precios!$CA$6,Precios!$CD$6,IF(G472=Precios!$CA$7,Precios!$CD$7,IF(G472=Precios!$CA$8,Precios!$CD$8,IF(G472=Precios!$CA$9,Precios!$CD$9,IF(G472=Precios!$CA$10,Precios!$CD$10,IF(G472=Precios!$CA$11,Precios!$CD$11,IF(G472=Precios!$CA$12,Precios!$CD$12,IF(G472=Precios!$CA$188,Precios!$CD$188,IF(G472=Precios!$CA$14,Precios!$CD$14,IF(G472=Precios!$CA$15,Precios!$CD$15,IF(G472=Precios!$CA$16,Precios!$CD$16,IF(G472=Precios!$CA$17,Precios!$CD$17,IF(G472=Precios!$CA$18,Precios!$CD$18,0)))))))))))))))*H472</f>
        <v>0</v>
      </c>
      <c r="AA472" s="334"/>
      <c r="AB472" s="335"/>
    </row>
    <row r="473" spans="1:28" x14ac:dyDescent="0.25">
      <c r="A473" s="337"/>
      <c r="B473" s="257"/>
      <c r="C473" s="276"/>
      <c r="D473" s="277"/>
      <c r="E473" s="277"/>
      <c r="F473" s="277"/>
      <c r="G473" s="279"/>
      <c r="H473" s="280"/>
      <c r="I473" s="289">
        <f>IF(G473=Precios!$CA$4,Precios!$CB$4,IF(G473=Precios!$CA$5,Precios!$CB$5,IF(G473=Precios!$CA$6,Precios!$CB$6,IF(G473=Precios!$CA$7,Precios!$CB$7,IF(G473=Precios!$CA$8,Precios!$CB$8,IF(G473=Precios!$CA$9,Precios!$CB$9,IF(G473=Precios!$CA$10,Precios!$CB$10,IF(G473=Precios!$CA$11,Precios!$CB$11,IF(G473=Precios!$CA$12,Precios!$CB$12,IF(G473=Precios!$CA$188,Precios!$CB$188,IF(G473=Precios!$CA$14,Precios!$CB$14,IF(G473=Precios!$CA$15,Precios!$CB$15,IF(G473=Precios!$CA$16,Precios!$CB$16,IF(G473=Precios!$CA$17,Precios!$CB$17,IF(G473=Precios!$CA$18,Precios!$CB$18,0)))))))))))))))</f>
        <v>0</v>
      </c>
      <c r="J473" s="279"/>
      <c r="K473" s="281">
        <f>+IF(J473=1,I473,IF(J473=2,I473*(1-Precios!$CG$3),0))</f>
        <v>0</v>
      </c>
      <c r="L473" s="281">
        <f t="shared" si="73"/>
        <v>0</v>
      </c>
      <c r="M473" s="308">
        <f>+SUM(L473:L477)</f>
        <v>0</v>
      </c>
      <c r="N473" s="309">
        <f>+M473+Q473+S473+T473</f>
        <v>0</v>
      </c>
      <c r="O473" s="310">
        <f>+IF(J473=1,N473*$O$457,0)</f>
        <v>0</v>
      </c>
      <c r="P473" s="311">
        <f>+N473*$P$457</f>
        <v>0</v>
      </c>
      <c r="Q473" s="40"/>
      <c r="R473" s="29">
        <f>+N473-SUM(O473:Q473)</f>
        <v>0</v>
      </c>
      <c r="S473" s="40"/>
      <c r="T473" s="40"/>
      <c r="U473" s="40"/>
      <c r="V473" s="312" t="e">
        <f>+(+O473+P473)/M473</f>
        <v>#DIV/0!</v>
      </c>
      <c r="W473" s="313">
        <f>+R473-SUM(S473:U473)</f>
        <v>0</v>
      </c>
      <c r="X473" s="314">
        <f>IF(J473=2,W473,0)</f>
        <v>0</v>
      </c>
      <c r="Y473" s="315">
        <f>IF(J473=1,W473,0)</f>
        <v>0</v>
      </c>
      <c r="Z473" s="327">
        <f>IF(G473=Precios!$CA$4,Precios!$CD$4,IF(G473=Precios!$CA$5,Precios!$CD$5,IF(G473=Precios!$CA$6,Precios!$CD$6,IF(G473=Precios!$CA$7,Precios!$CD$7,IF(G473=Precios!$CA$8,Precios!$CD$8,IF(G473=Precios!$CA$9,Precios!$CD$9,IF(G473=Precios!$CA$10,Precios!$CD$10,IF(G473=Precios!$CA$11,Precios!$CD$11,IF(G473=Precios!$CA$12,Precios!$CD$12,IF(G473=Precios!$CA$188,Precios!$CD$188,IF(G473=Precios!$CA$14,Precios!$CD$14,IF(G473=Precios!$CA$15,Precios!$CD$15,IF(G473=Precios!$CA$16,Precios!$CD$16,IF(G473=Precios!$CA$17,Precios!$CD$17,IF(G473=Precios!$CA$18,Precios!$CD$18,0)))))))))))))))*H473</f>
        <v>0</v>
      </c>
      <c r="AA473" s="316">
        <f>+W473-SUM(Z473:Z477)</f>
        <v>0</v>
      </c>
      <c r="AB473" s="338" t="e">
        <f>+AA473/M473</f>
        <v>#DIV/0!</v>
      </c>
    </row>
    <row r="474" spans="1:28" x14ac:dyDescent="0.25">
      <c r="A474" s="291"/>
      <c r="B474" s="41"/>
      <c r="C474" s="42"/>
      <c r="D474" s="43"/>
      <c r="E474" s="43"/>
      <c r="F474" s="43"/>
      <c r="G474" s="49"/>
      <c r="H474" s="52"/>
      <c r="I474" s="217">
        <f>IF(G474=Precios!$CA$4,Precios!$CB$4,IF(G474=Precios!$CA$5,Precios!$CB$5,IF(G474=Precios!$CA$6,Precios!$CB$6,IF(G474=Precios!$CA$7,Precios!$CB$7,IF(G474=Precios!$CA$8,Precios!$CB$8,IF(G474=Precios!$CA$9,Precios!$CB$9,IF(G474=Precios!$CA$10,Precios!$CB$10,IF(G474=Precios!$CA$11,Precios!$CB$11,IF(G474=Precios!$CA$12,Precios!$CB$12,IF(G474=Precios!$CA$188,Precios!$CB$188,IF(G474=Precios!$CA$14,Precios!$CB$14,IF(G474=Precios!$CA$15,Precios!$CB$15,IF(G474=Precios!$CA$16,Precios!$CB$16,IF(G474=Precios!$CA$17,Precios!$CB$17,IF(G474=Precios!$CA$18,Precios!$CB$18,0)))))))))))))))</f>
        <v>0</v>
      </c>
      <c r="J474" s="52"/>
      <c r="K474" s="218">
        <f>+IF(J474=1,I474,IF(J474=2,I474*(1-Precios!$CG$3),0))</f>
        <v>0</v>
      </c>
      <c r="L474" s="218">
        <f t="shared" ref="L474:L475" si="76">H474*K474</f>
        <v>0</v>
      </c>
      <c r="M474" s="50"/>
      <c r="N474" s="44"/>
      <c r="O474" s="44"/>
      <c r="P474" s="44"/>
      <c r="Q474" s="44"/>
      <c r="R474" s="44"/>
      <c r="S474" s="44"/>
      <c r="T474" s="44"/>
      <c r="U474" s="44"/>
      <c r="V474" s="93"/>
      <c r="W474" s="44"/>
      <c r="X474" s="44"/>
      <c r="Y474" s="44"/>
      <c r="Z474" s="39">
        <f>IF(G474=Precios!$CA$4,Precios!$CD$4,IF(G474=Precios!$CA$5,Precios!$CD$5,IF(G474=Precios!$CA$6,Precios!$CD$6,IF(G474=Precios!$CA$7,Precios!$CD$7,IF(G474=Precios!$CA$8,Precios!$CD$8,IF(G474=Precios!$CA$9,Precios!$CD$9,IF(G474=Precios!$CA$10,Precios!$CD$10,IF(G474=Precios!$CA$11,Precios!$CD$11,IF(G474=Precios!$CA$12,Precios!$CD$12,IF(G474=Precios!$CA$188,Precios!$CD$188,IF(G474=Precios!$CA$14,Precios!$CD$14,IF(G474=Precios!$CA$15,Precios!$CD$15,IF(G474=Precios!$CA$16,Precios!$CD$16,IF(G474=Precios!$CA$17,Precios!$CD$17,IF(G474=Precios!$CA$18,Precios!$CD$18,0)))))))))))))))*H474</f>
        <v>0</v>
      </c>
      <c r="AA474" s="47"/>
      <c r="AB474" s="330"/>
    </row>
    <row r="475" spans="1:28" x14ac:dyDescent="0.25">
      <c r="A475" s="291"/>
      <c r="B475" s="41"/>
      <c r="C475" s="42"/>
      <c r="D475" s="43"/>
      <c r="E475" s="43"/>
      <c r="F475" s="43"/>
      <c r="G475" s="49"/>
      <c r="H475" s="52"/>
      <c r="I475" s="217">
        <f>IF(G475=Precios!$CA$4,Precios!$CB$4,IF(G475=Precios!$CA$5,Precios!$CB$5,IF(G475=Precios!$CA$6,Precios!$CB$6,IF(G475=Precios!$CA$7,Precios!$CB$7,IF(G475=Precios!$CA$8,Precios!$CB$8,IF(G475=Precios!$CA$9,Precios!$CB$9,IF(G475=Precios!$CA$10,Precios!$CB$10,IF(G475=Precios!$CA$11,Precios!$CB$11,IF(G475=Precios!$CA$12,Precios!$CB$12,IF(G475=Precios!$CA$188,Precios!$CB$188,IF(G475=Precios!$CA$14,Precios!$CB$14,IF(G475=Precios!$CA$15,Precios!$CB$15,IF(G475=Precios!$CA$16,Precios!$CB$16,IF(G475=Precios!$CA$17,Precios!$CB$17,IF(G475=Precios!$CA$18,Precios!$CB$18,0)))))))))))))))</f>
        <v>0</v>
      </c>
      <c r="J475" s="52"/>
      <c r="K475" s="218">
        <f>+IF(J475=1,I475,IF(J475=2,I475*(1-Precios!$CG$3),0))</f>
        <v>0</v>
      </c>
      <c r="L475" s="218">
        <f t="shared" si="76"/>
        <v>0</v>
      </c>
      <c r="M475" s="50"/>
      <c r="N475" s="44"/>
      <c r="O475" s="44"/>
      <c r="P475" s="44"/>
      <c r="Q475" s="44"/>
      <c r="R475" s="44"/>
      <c r="S475" s="44"/>
      <c r="T475" s="44"/>
      <c r="U475" s="44"/>
      <c r="V475" s="93"/>
      <c r="W475" s="44"/>
      <c r="X475" s="44"/>
      <c r="Y475" s="44"/>
      <c r="Z475" s="39">
        <f>IF(G475=Precios!$CA$4,Precios!$CD$4,IF(G475=Precios!$CA$5,Precios!$CD$5,IF(G475=Precios!$CA$6,Precios!$CD$6,IF(G475=Precios!$CA$7,Precios!$CD$7,IF(G475=Precios!$CA$8,Precios!$CD$8,IF(G475=Precios!$CA$9,Precios!$CD$9,IF(G475=Precios!$CA$10,Precios!$CD$10,IF(G475=Precios!$CA$11,Precios!$CD$11,IF(G475=Precios!$CA$12,Precios!$CD$12,IF(G475=Precios!$CA$188,Precios!$CD$188,IF(G475=Precios!$CA$14,Precios!$CD$14,IF(G475=Precios!$CA$15,Precios!$CD$15,IF(G475=Precios!$CA$16,Precios!$CD$16,IF(G475=Precios!$CA$17,Precios!$CD$17,IF(G475=Precios!$CA$18,Precios!$CD$18,0)))))))))))))))*H475</f>
        <v>0</v>
      </c>
      <c r="AA475" s="47"/>
      <c r="AB475" s="330"/>
    </row>
    <row r="476" spans="1:28" x14ac:dyDescent="0.25">
      <c r="A476" s="291"/>
      <c r="B476" s="41"/>
      <c r="C476" s="42"/>
      <c r="D476" s="43"/>
      <c r="E476" s="43"/>
      <c r="F476" s="43"/>
      <c r="G476" s="49"/>
      <c r="H476" s="52"/>
      <c r="I476" s="217">
        <f>IF(G476=Precios!$CA$4,Precios!$CB$4,IF(G476=Precios!$CA$5,Precios!$CB$5,IF(G476=Precios!$CA$6,Precios!$CB$6,IF(G476=Precios!$CA$7,Precios!$CB$7,IF(G476=Precios!$CA$8,Precios!$CB$8,IF(G476=Precios!$CA$9,Precios!$CB$9,IF(G476=Precios!$CA$10,Precios!$CB$10,IF(G476=Precios!$CA$11,Precios!$CB$11,IF(G476=Precios!$CA$12,Precios!$CB$12,IF(G476=Precios!$CA$188,Precios!$CB$188,IF(G476=Precios!$CA$14,Precios!$CB$14,IF(G476=Precios!$CA$15,Precios!$CB$15,IF(G476=Precios!$CA$16,Precios!$CB$16,IF(G476=Precios!$CA$17,Precios!$CB$17,IF(G476=Precios!$CA$18,Precios!$CB$18,0)))))))))))))))</f>
        <v>0</v>
      </c>
      <c r="J476" s="52"/>
      <c r="K476" s="218">
        <f>+IF(J476=1,I476,IF(J476=2,I476*(1-Precios!$CG$3),0))</f>
        <v>0</v>
      </c>
      <c r="L476" s="218">
        <f t="shared" si="73"/>
        <v>0</v>
      </c>
      <c r="M476" s="50"/>
      <c r="N476" s="44"/>
      <c r="O476" s="44"/>
      <c r="P476" s="44"/>
      <c r="Q476" s="44"/>
      <c r="R476" s="44"/>
      <c r="S476" s="44"/>
      <c r="T476" s="44"/>
      <c r="U476" s="44"/>
      <c r="V476" s="93"/>
      <c r="W476" s="44"/>
      <c r="X476" s="44"/>
      <c r="Y476" s="44"/>
      <c r="Z476" s="39">
        <f>IF(G476=Precios!$CA$4,Precios!$CD$4,IF(G476=Precios!$CA$5,Precios!$CD$5,IF(G476=Precios!$CA$6,Precios!$CD$6,IF(G476=Precios!$CA$7,Precios!$CD$7,IF(G476=Precios!$CA$8,Precios!$CD$8,IF(G476=Precios!$CA$9,Precios!$CD$9,IF(G476=Precios!$CA$10,Precios!$CD$10,IF(G476=Precios!$CA$11,Precios!$CD$11,IF(G476=Precios!$CA$12,Precios!$CD$12,IF(G476=Precios!$CA$188,Precios!$CD$188,IF(G476=Precios!$CA$14,Precios!$CD$14,IF(G476=Precios!$CA$15,Precios!$CD$15,IF(G476=Precios!$CA$16,Precios!$CD$16,IF(G476=Precios!$CA$17,Precios!$CD$17,IF(G476=Precios!$CA$18,Precios!$CD$18,0)))))))))))))))*H476</f>
        <v>0</v>
      </c>
      <c r="AA476" s="47"/>
      <c r="AB476" s="330"/>
    </row>
    <row r="477" spans="1:28" ht="15.75" thickBot="1" x14ac:dyDescent="0.3">
      <c r="A477" s="291"/>
      <c r="B477" s="41"/>
      <c r="C477" s="42"/>
      <c r="D477" s="43"/>
      <c r="E477" s="43"/>
      <c r="F477" s="43"/>
      <c r="G477" s="301"/>
      <c r="H477" s="302"/>
      <c r="I477" s="299">
        <f>IF(G477=Precios!$CA$4,Precios!$CB$4,IF(G477=Precios!$CA$5,Precios!$CB$5,IF(G477=Precios!$CA$6,Precios!$CB$6,IF(G477=Precios!$CA$7,Precios!$CB$7,IF(G477=Precios!$CA$8,Precios!$CB$8,IF(G477=Precios!$CA$9,Precios!$CB$9,IF(G477=Precios!$CA$10,Precios!$CB$10,IF(G477=Precios!$CA$11,Precios!$CB$11,IF(G477=Precios!$CA$12,Precios!$CB$12,IF(G477=Precios!$CA$188,Precios!$CB$188,IF(G477=Precios!$CA$14,Precios!$CB$14,IF(G477=Precios!$CA$15,Precios!$CB$15,IF(G477=Precios!$CA$16,Precios!$CB$16,IF(G477=Precios!$CA$17,Precios!$CB$17,IF(G477=Precios!$CA$18,Precios!$CB$18,0)))))))))))))))</f>
        <v>0</v>
      </c>
      <c r="J477" s="302"/>
      <c r="K477" s="303">
        <f>+IF(J477=1,I477,IF(J477=2,I477*(1-Precios!$CG$3),0))</f>
        <v>0</v>
      </c>
      <c r="L477" s="303">
        <f t="shared" si="73"/>
        <v>0</v>
      </c>
      <c r="M477" s="50"/>
      <c r="N477" s="44"/>
      <c r="O477" s="44"/>
      <c r="P477" s="44"/>
      <c r="Q477" s="44"/>
      <c r="R477" s="44"/>
      <c r="S477" s="44"/>
      <c r="T477" s="44"/>
      <c r="U477" s="44"/>
      <c r="V477" s="93"/>
      <c r="W477" s="44"/>
      <c r="X477" s="44"/>
      <c r="Y477" s="44"/>
      <c r="Z477" s="340">
        <f>IF(G477=Precios!$CA$4,Precios!$CD$4,IF(G477=Precios!$CA$5,Precios!$CD$5,IF(G477=Precios!$CA$6,Precios!$CD$6,IF(G477=Precios!$CA$7,Precios!$CD$7,IF(G477=Precios!$CA$8,Precios!$CD$8,IF(G477=Precios!$CA$9,Precios!$CD$9,IF(G477=Precios!$CA$10,Precios!$CD$10,IF(G477=Precios!$CA$11,Precios!$CD$11,IF(G477=Precios!$CA$12,Precios!$CD$12,IF(G477=Precios!$CA$188,Precios!$CD$188,IF(G477=Precios!$CA$14,Precios!$CD$14,IF(G477=Precios!$CA$15,Precios!$CD$15,IF(G477=Precios!$CA$16,Precios!$CD$16,IF(G477=Precios!$CA$17,Precios!$CD$17,IF(G477=Precios!$CA$18,Precios!$CD$18,0)))))))))))))))*H477</f>
        <v>0</v>
      </c>
      <c r="AA477" s="47"/>
      <c r="AB477" s="330"/>
    </row>
    <row r="478" spans="1:28" x14ac:dyDescent="0.25">
      <c r="A478" s="282"/>
      <c r="B478" s="283"/>
      <c r="C478" s="284"/>
      <c r="D478" s="285"/>
      <c r="E478" s="285"/>
      <c r="F478" s="285"/>
      <c r="G478" s="287"/>
      <c r="H478" s="288"/>
      <c r="I478" s="289">
        <f>IF(G478=Precios!$CA$4,Precios!$CB$4,IF(G478=Precios!$CA$5,Precios!$CB$5,IF(G478=Precios!$CA$6,Precios!$CB$6,IF(G478=Precios!$CA$7,Precios!$CB$7,IF(G478=Precios!$CA$8,Precios!$CB$8,IF(G478=Precios!$CA$9,Precios!$CB$9,IF(G478=Precios!$CA$10,Precios!$CB$10,IF(G478=Precios!$CA$11,Precios!$CB$11,IF(G478=Precios!$CA$12,Precios!$CB$12,IF(G478=Precios!$CA$188,Precios!$CB$188,IF(G478=Precios!$CA$14,Precios!$CB$14,IF(G478=Precios!$CA$15,Precios!$CB$15,IF(G478=Precios!$CA$16,Precios!$CB$16,IF(G478=Precios!$CA$17,Precios!$CB$17,IF(G478=Precios!$CA$18,Precios!$CB$18,0)))))))))))))))</f>
        <v>0</v>
      </c>
      <c r="J478" s="287"/>
      <c r="K478" s="290">
        <f>+IF(J478=1,I478,IF(J478=2,I478*(1-Precios!$CG$3),0))</f>
        <v>0</v>
      </c>
      <c r="L478" s="290">
        <f t="shared" ref="L478:L542" si="77">H478*K478</f>
        <v>0</v>
      </c>
      <c r="M478" s="317">
        <f>+SUM(L478:L482)</f>
        <v>0</v>
      </c>
      <c r="N478" s="318">
        <f>+M478+Q478+S478+T478</f>
        <v>0</v>
      </c>
      <c r="O478" s="319">
        <f>+IF(J478=1,N478*$O$457,0)</f>
        <v>0</v>
      </c>
      <c r="P478" s="320">
        <f>+N478*$P$457</f>
        <v>0</v>
      </c>
      <c r="Q478" s="321"/>
      <c r="R478" s="322">
        <f>+N478-SUM(O478:Q478)</f>
        <v>0</v>
      </c>
      <c r="S478" s="321"/>
      <c r="T478" s="321"/>
      <c r="U478" s="321"/>
      <c r="V478" s="323" t="e">
        <f>+(+O478+P478)/M478</f>
        <v>#DIV/0!</v>
      </c>
      <c r="W478" s="324">
        <f>+R478-SUM(S478:U478)</f>
        <v>0</v>
      </c>
      <c r="X478" s="325">
        <f>IF(J478=2,W478,0)</f>
        <v>0</v>
      </c>
      <c r="Y478" s="326">
        <f>IF(J478=1,W478,0)</f>
        <v>0</v>
      </c>
      <c r="Z478" s="327">
        <f>IF(G478=Precios!$CA$4,Precios!$CD$4,IF(G478=Precios!$CA$5,Precios!$CD$5,IF(G478=Precios!$CA$6,Precios!$CD$6,IF(G478=Precios!$CA$7,Precios!$CD$7,IF(G478=Precios!$CA$8,Precios!$CD$8,IF(G478=Precios!$CA$9,Precios!$CD$9,IF(G478=Precios!$CA$10,Precios!$CD$10,IF(G478=Precios!$CA$11,Precios!$CD$11,IF(G478=Precios!$CA$12,Precios!$CD$12,IF(G478=Precios!$CA$188,Precios!$CD$188,IF(G478=Precios!$CA$14,Precios!$CD$14,IF(G478=Precios!$CA$15,Precios!$CD$15,IF(G478=Precios!$CA$16,Precios!$CD$16,IF(G478=Precios!$CA$17,Precios!$CD$17,IF(G478=Precios!$CA$18,Precios!$CD$18,0)))))))))))))))*H478</f>
        <v>0</v>
      </c>
      <c r="AA478" s="328">
        <f>+W478-SUM(Z478:Z482)</f>
        <v>0</v>
      </c>
      <c r="AB478" s="329" t="e">
        <f>+AA478/M478</f>
        <v>#DIV/0!</v>
      </c>
    </row>
    <row r="479" spans="1:28" x14ac:dyDescent="0.25">
      <c r="A479" s="291"/>
      <c r="B479" s="41"/>
      <c r="C479" s="42"/>
      <c r="D479" s="43"/>
      <c r="E479" s="43"/>
      <c r="F479" s="43"/>
      <c r="G479" s="49"/>
      <c r="H479" s="52"/>
      <c r="I479" s="217">
        <f>IF(G479=Precios!$CA$4,Precios!$CB$4,IF(G479=Precios!$CA$5,Precios!$CB$5,IF(G479=Precios!$CA$6,Precios!$CB$6,IF(G479=Precios!$CA$7,Precios!$CB$7,IF(G479=Precios!$CA$8,Precios!$CB$8,IF(G479=Precios!$CA$9,Precios!$CB$9,IF(G479=Precios!$CA$10,Precios!$CB$10,IF(G479=Precios!$CA$11,Precios!$CB$11,IF(G479=Precios!$CA$12,Precios!$CB$12,IF(G479=Precios!$CA$188,Precios!$CB$188,IF(G479=Precios!$CA$14,Precios!$CB$14,IF(G479=Precios!$CA$15,Precios!$CB$15,IF(G479=Precios!$CA$16,Precios!$CB$16,IF(G479=Precios!$CA$17,Precios!$CB$17,IF(G479=Precios!$CA$18,Precios!$CB$18,0)))))))))))))))</f>
        <v>0</v>
      </c>
      <c r="J479" s="52"/>
      <c r="K479" s="218">
        <f>+IF(J479=1,I479,IF(J479=2,I479*(1-Precios!$CG$3),0))</f>
        <v>0</v>
      </c>
      <c r="L479" s="218">
        <f t="shared" si="77"/>
        <v>0</v>
      </c>
      <c r="M479" s="50"/>
      <c r="N479" s="44"/>
      <c r="O479" s="44"/>
      <c r="P479" s="44"/>
      <c r="Q479" s="44"/>
      <c r="R479" s="44"/>
      <c r="S479" s="44"/>
      <c r="T479" s="44"/>
      <c r="U479" s="44"/>
      <c r="V479" s="93"/>
      <c r="W479" s="44"/>
      <c r="X479" s="44"/>
      <c r="Y479" s="44"/>
      <c r="Z479" s="39">
        <f>IF(G479=Precios!$CA$4,Precios!$CD$4,IF(G479=Precios!$CA$5,Precios!$CD$5,IF(G479=Precios!$CA$6,Precios!$CD$6,IF(G479=Precios!$CA$7,Precios!$CD$7,IF(G479=Precios!$CA$8,Precios!$CD$8,IF(G479=Precios!$CA$9,Precios!$CD$9,IF(G479=Precios!$CA$10,Precios!$CD$10,IF(G479=Precios!$CA$11,Precios!$CD$11,IF(G479=Precios!$CA$12,Precios!$CD$12,IF(G479=Precios!$CA$188,Precios!$CD$188,IF(G479=Precios!$CA$14,Precios!$CD$14,IF(G479=Precios!$CA$15,Precios!$CD$15,IF(G479=Precios!$CA$16,Precios!$CD$16,IF(G479=Precios!$CA$17,Precios!$CD$17,IF(G479=Precios!$CA$18,Precios!$CD$18,0)))))))))))))))*H479</f>
        <v>0</v>
      </c>
      <c r="AA479" s="47"/>
      <c r="AB479" s="330"/>
    </row>
    <row r="480" spans="1:28" x14ac:dyDescent="0.25">
      <c r="A480" s="291"/>
      <c r="B480" s="41"/>
      <c r="C480" s="42"/>
      <c r="D480" s="43"/>
      <c r="E480" s="43"/>
      <c r="F480" s="43"/>
      <c r="G480" s="49"/>
      <c r="H480" s="52"/>
      <c r="I480" s="217">
        <f>IF(G480=Precios!$CA$4,Precios!$CB$4,IF(G480=Precios!$CA$5,Precios!$CB$5,IF(G480=Precios!$CA$6,Precios!$CB$6,IF(G480=Precios!$CA$7,Precios!$CB$7,IF(G480=Precios!$CA$8,Precios!$CB$8,IF(G480=Precios!$CA$9,Precios!$CB$9,IF(G480=Precios!$CA$10,Precios!$CB$10,IF(G480=Precios!$CA$11,Precios!$CB$11,IF(G480=Precios!$CA$12,Precios!$CB$12,IF(G480=Precios!$CA$188,Precios!$CB$188,IF(G480=Precios!$CA$14,Precios!$CB$14,IF(G480=Precios!$CA$15,Precios!$CB$15,IF(G480=Precios!$CA$16,Precios!$CB$16,IF(G480=Precios!$CA$17,Precios!$CB$17,IF(G480=Precios!$CA$18,Precios!$CB$18,0)))))))))))))))</f>
        <v>0</v>
      </c>
      <c r="J480" s="52"/>
      <c r="K480" s="218">
        <f>+IF(J480=1,I480,IF(J480=2,I480*(1-Precios!$CG$3),0))</f>
        <v>0</v>
      </c>
      <c r="L480" s="218">
        <f t="shared" si="77"/>
        <v>0</v>
      </c>
      <c r="M480" s="50"/>
      <c r="N480" s="44"/>
      <c r="O480" s="44"/>
      <c r="P480" s="44"/>
      <c r="Q480" s="44"/>
      <c r="R480" s="44"/>
      <c r="S480" s="44"/>
      <c r="T480" s="44"/>
      <c r="U480" s="44"/>
      <c r="V480" s="93"/>
      <c r="W480" s="44"/>
      <c r="X480" s="44"/>
      <c r="Y480" s="44"/>
      <c r="Z480" s="39">
        <f>IF(G480=Precios!$CA$4,Precios!$CD$4,IF(G480=Precios!$CA$5,Precios!$CD$5,IF(G480=Precios!$CA$6,Precios!$CD$6,IF(G480=Precios!$CA$7,Precios!$CD$7,IF(G480=Precios!$CA$8,Precios!$CD$8,IF(G480=Precios!$CA$9,Precios!$CD$9,IF(G480=Precios!$CA$10,Precios!$CD$10,IF(G480=Precios!$CA$11,Precios!$CD$11,IF(G480=Precios!$CA$12,Precios!$CD$12,IF(G480=Precios!$CA$188,Precios!$CD$188,IF(G480=Precios!$CA$14,Precios!$CD$14,IF(G480=Precios!$CA$15,Precios!$CD$15,IF(G480=Precios!$CA$16,Precios!$CD$16,IF(G480=Precios!$CA$17,Precios!$CD$17,IF(G480=Precios!$CA$18,Precios!$CD$18,0)))))))))))))))*H480</f>
        <v>0</v>
      </c>
      <c r="AA480" s="47"/>
      <c r="AB480" s="330"/>
    </row>
    <row r="481" spans="1:28" x14ac:dyDescent="0.25">
      <c r="A481" s="291"/>
      <c r="B481" s="41"/>
      <c r="C481" s="42"/>
      <c r="D481" s="43"/>
      <c r="E481" s="43"/>
      <c r="F481" s="43"/>
      <c r="G481" s="49"/>
      <c r="H481" s="52"/>
      <c r="I481" s="217">
        <f>IF(G481=Precios!$CA$4,Precios!$CB$4,IF(G481=Precios!$CA$5,Precios!$CB$5,IF(G481=Precios!$CA$6,Precios!$CB$6,IF(G481=Precios!$CA$7,Precios!$CB$7,IF(G481=Precios!$CA$8,Precios!$CB$8,IF(G481=Precios!$CA$9,Precios!$CB$9,IF(G481=Precios!$CA$10,Precios!$CB$10,IF(G481=Precios!$CA$11,Precios!$CB$11,IF(G481=Precios!$CA$12,Precios!$CB$12,IF(G481=Precios!$CA$188,Precios!$CB$188,IF(G481=Precios!$CA$14,Precios!$CB$14,IF(G481=Precios!$CA$15,Precios!$CB$15,IF(G481=Precios!$CA$16,Precios!$CB$16,IF(G481=Precios!$CA$17,Precios!$CB$17,IF(G481=Precios!$CA$18,Precios!$CB$18,0)))))))))))))))</f>
        <v>0</v>
      </c>
      <c r="J481" s="52"/>
      <c r="K481" s="218">
        <f>+IF(J481=1,I481,IF(J481=2,I481*(1-Precios!$CG$3),0))</f>
        <v>0</v>
      </c>
      <c r="L481" s="218">
        <f t="shared" si="77"/>
        <v>0</v>
      </c>
      <c r="M481" s="50"/>
      <c r="N481" s="44"/>
      <c r="O481" s="44"/>
      <c r="P481" s="44"/>
      <c r="Q481" s="44"/>
      <c r="R481" s="44"/>
      <c r="S481" s="44"/>
      <c r="T481" s="44"/>
      <c r="U481" s="44"/>
      <c r="V481" s="93"/>
      <c r="W481" s="44"/>
      <c r="X481" s="44"/>
      <c r="Y481" s="44"/>
      <c r="Z481" s="39">
        <f>IF(G481=Precios!$CA$4,Precios!$CD$4,IF(G481=Precios!$CA$5,Precios!$CD$5,IF(G481=Precios!$CA$6,Precios!$CD$6,IF(G481=Precios!$CA$7,Precios!$CD$7,IF(G481=Precios!$CA$8,Precios!$CD$8,IF(G481=Precios!$CA$9,Precios!$CD$9,IF(G481=Precios!$CA$10,Precios!$CD$10,IF(G481=Precios!$CA$11,Precios!$CD$11,IF(G481=Precios!$CA$12,Precios!$CD$12,IF(G481=Precios!$CA$188,Precios!$CD$188,IF(G481=Precios!$CA$14,Precios!$CD$14,IF(G481=Precios!$CA$15,Precios!$CD$15,IF(G481=Precios!$CA$16,Precios!$CD$16,IF(G481=Precios!$CA$17,Precios!$CD$17,IF(G481=Precios!$CA$18,Precios!$CD$18,0)))))))))))))))*H481</f>
        <v>0</v>
      </c>
      <c r="AA481" s="47"/>
      <c r="AB481" s="330"/>
    </row>
    <row r="482" spans="1:28" ht="15.75" thickBot="1" x14ac:dyDescent="0.3">
      <c r="A482" s="293"/>
      <c r="B482" s="294"/>
      <c r="C482" s="304"/>
      <c r="D482" s="296"/>
      <c r="E482" s="296"/>
      <c r="F482" s="296"/>
      <c r="G482" s="297"/>
      <c r="H482" s="298"/>
      <c r="I482" s="299">
        <f>IF(G482=Precios!$CA$4,Precios!$CB$4,IF(G482=Precios!$CA$5,Precios!$CB$5,IF(G482=Precios!$CA$6,Precios!$CB$6,IF(G482=Precios!$CA$7,Precios!$CB$7,IF(G482=Precios!$CA$8,Precios!$CB$8,IF(G482=Precios!$CA$9,Precios!$CB$9,IF(G482=Precios!$CA$10,Precios!$CB$10,IF(G482=Precios!$CA$11,Precios!$CB$11,IF(G482=Precios!$CA$12,Precios!$CB$12,IF(G482=Precios!$CA$188,Precios!$CB$188,IF(G482=Precios!$CA$14,Precios!$CB$14,IF(G482=Precios!$CA$15,Precios!$CB$15,IF(G482=Precios!$CA$16,Precios!$CB$16,IF(G482=Precios!$CA$17,Precios!$CB$17,IF(G482=Precios!$CA$18,Precios!$CB$18,0)))))))))))))))</f>
        <v>0</v>
      </c>
      <c r="J482" s="298"/>
      <c r="K482" s="300">
        <f>+IF(J482=1,I482,IF(J482=2,I482*(1-Precios!$CG$3),0))</f>
        <v>0</v>
      </c>
      <c r="L482" s="300">
        <f t="shared" si="77"/>
        <v>0</v>
      </c>
      <c r="M482" s="331"/>
      <c r="N482" s="332"/>
      <c r="O482" s="332"/>
      <c r="P482" s="332"/>
      <c r="Q482" s="332"/>
      <c r="R482" s="332"/>
      <c r="S482" s="332"/>
      <c r="T482" s="332"/>
      <c r="U482" s="332"/>
      <c r="V482" s="333"/>
      <c r="W482" s="332"/>
      <c r="X482" s="332"/>
      <c r="Y482" s="332"/>
      <c r="Z482" s="340">
        <f>IF(G482=Precios!$CA$4,Precios!$CD$4,IF(G482=Precios!$CA$5,Precios!$CD$5,IF(G482=Precios!$CA$6,Precios!$CD$6,IF(G482=Precios!$CA$7,Precios!$CD$7,IF(G482=Precios!$CA$8,Precios!$CD$8,IF(G482=Precios!$CA$9,Precios!$CD$9,IF(G482=Precios!$CA$10,Precios!$CD$10,IF(G482=Precios!$CA$11,Precios!$CD$11,IF(G482=Precios!$CA$12,Precios!$CD$12,IF(G482=Precios!$CA$188,Precios!$CD$188,IF(G482=Precios!$CA$14,Precios!$CD$14,IF(G482=Precios!$CA$15,Precios!$CD$15,IF(G482=Precios!$CA$16,Precios!$CD$16,IF(G482=Precios!$CA$17,Precios!$CD$17,IF(G482=Precios!$CA$18,Precios!$CD$18,0)))))))))))))))*H482</f>
        <v>0</v>
      </c>
      <c r="AA482" s="334"/>
      <c r="AB482" s="335"/>
    </row>
    <row r="483" spans="1:28" x14ac:dyDescent="0.25">
      <c r="A483" s="282"/>
      <c r="B483" s="283"/>
      <c r="C483" s="284"/>
      <c r="D483" s="285"/>
      <c r="E483" s="285"/>
      <c r="F483" s="285"/>
      <c r="G483" s="287"/>
      <c r="H483" s="288"/>
      <c r="I483" s="289">
        <f>IF(G483=Precios!$CA$4,Precios!$CB$4,IF(G483=Precios!$CA$5,Precios!$CB$5,IF(G483=Precios!$CA$6,Precios!$CB$6,IF(G483=Precios!$CA$7,Precios!$CB$7,IF(G483=Precios!$CA$8,Precios!$CB$8,IF(G483=Precios!$CA$9,Precios!$CB$9,IF(G483=Precios!$CA$10,Precios!$CB$10,IF(G483=Precios!$CA$11,Precios!$CB$11,IF(G483=Precios!$CA$12,Precios!$CB$12,IF(G483=Precios!$CA$188,Precios!$CB$188,IF(G483=Precios!$CA$14,Precios!$CB$14,IF(G483=Precios!$CA$15,Precios!$CB$15,IF(G483=Precios!$CA$16,Precios!$CB$16,IF(G483=Precios!$CA$17,Precios!$CB$17,IF(G483=Precios!$CA$18,Precios!$CB$18,0)))))))))))))))</f>
        <v>0</v>
      </c>
      <c r="J483" s="287"/>
      <c r="K483" s="290">
        <f>+IF(J483=1,I483,IF(J483=2,I483*(1-Precios!$CG$3),0))</f>
        <v>0</v>
      </c>
      <c r="L483" s="290">
        <f t="shared" ref="L483:L502" si="78">H483*K483</f>
        <v>0</v>
      </c>
      <c r="M483" s="317">
        <f>+SUM(L483:L487)</f>
        <v>0</v>
      </c>
      <c r="N483" s="318">
        <f>+M483+Q483+S483+T483</f>
        <v>0</v>
      </c>
      <c r="O483" s="319">
        <f>+IF(J483=1,N483*$O$457,0)</f>
        <v>0</v>
      </c>
      <c r="P483" s="320">
        <f>+N483*$P$457</f>
        <v>0</v>
      </c>
      <c r="Q483" s="321"/>
      <c r="R483" s="322">
        <f>+N483-SUM(O483:Q483)</f>
        <v>0</v>
      </c>
      <c r="S483" s="321"/>
      <c r="T483" s="321"/>
      <c r="U483" s="321"/>
      <c r="V483" s="323" t="e">
        <f>+(+O483+P483)/M483</f>
        <v>#DIV/0!</v>
      </c>
      <c r="W483" s="324">
        <f>+R483-SUM(S483:U483)</f>
        <v>0</v>
      </c>
      <c r="X483" s="325">
        <f>IF(J483=2,W483,0)</f>
        <v>0</v>
      </c>
      <c r="Y483" s="326">
        <f>IF(J483=1,W483,0)</f>
        <v>0</v>
      </c>
      <c r="Z483" s="327">
        <f>IF(G483=Precios!$CA$4,Precios!$CD$4,IF(G483=Precios!$CA$5,Precios!$CD$5,IF(G483=Precios!$CA$6,Precios!$CD$6,IF(G483=Precios!$CA$7,Precios!$CD$7,IF(G483=Precios!$CA$8,Precios!$CD$8,IF(G483=Precios!$CA$9,Precios!$CD$9,IF(G483=Precios!$CA$10,Precios!$CD$10,IF(G483=Precios!$CA$11,Precios!$CD$11,IF(G483=Precios!$CA$12,Precios!$CD$12,IF(G483=Precios!$CA$188,Precios!$CD$188,IF(G483=Precios!$CA$14,Precios!$CD$14,IF(G483=Precios!$CA$15,Precios!$CD$15,IF(G483=Precios!$CA$16,Precios!$CD$16,IF(G483=Precios!$CA$17,Precios!$CD$17,IF(G483=Precios!$CA$18,Precios!$CD$18,0)))))))))))))))*H483</f>
        <v>0</v>
      </c>
      <c r="AA483" s="328">
        <f>+W483-SUM(Z483:Z487)</f>
        <v>0</v>
      </c>
      <c r="AB483" s="329" t="e">
        <f>+AA483/M483</f>
        <v>#DIV/0!</v>
      </c>
    </row>
    <row r="484" spans="1:28" x14ac:dyDescent="0.25">
      <c r="A484" s="291"/>
      <c r="B484" s="41"/>
      <c r="C484" s="42"/>
      <c r="D484" s="43"/>
      <c r="E484" s="43"/>
      <c r="F484" s="43"/>
      <c r="G484" s="49"/>
      <c r="H484" s="52"/>
      <c r="I484" s="217">
        <f>IF(G484=Precios!$CA$4,Precios!$CB$4,IF(G484=Precios!$CA$5,Precios!$CB$5,IF(G484=Precios!$CA$6,Precios!$CB$6,IF(G484=Precios!$CA$7,Precios!$CB$7,IF(G484=Precios!$CA$8,Precios!$CB$8,IF(G484=Precios!$CA$9,Precios!$CB$9,IF(G484=Precios!$CA$10,Precios!$CB$10,IF(G484=Precios!$CA$11,Precios!$CB$11,IF(G484=Precios!$CA$12,Precios!$CB$12,IF(G484=Precios!$CA$188,Precios!$CB$188,IF(G484=Precios!$CA$14,Precios!$CB$14,IF(G484=Precios!$CA$15,Precios!$CB$15,IF(G484=Precios!$CA$16,Precios!$CB$16,IF(G484=Precios!$CA$17,Precios!$CB$17,IF(G484=Precios!$CA$18,Precios!$CB$18,0)))))))))))))))</f>
        <v>0</v>
      </c>
      <c r="J484" s="52"/>
      <c r="K484" s="218">
        <f>+IF(J484=1,I484,IF(J484=2,I484*(1-Precios!$CG$3),0))</f>
        <v>0</v>
      </c>
      <c r="L484" s="218">
        <f t="shared" si="78"/>
        <v>0</v>
      </c>
      <c r="M484" s="50"/>
      <c r="N484" s="44"/>
      <c r="O484" s="44"/>
      <c r="P484" s="44"/>
      <c r="Q484" s="44"/>
      <c r="R484" s="44"/>
      <c r="S484" s="44"/>
      <c r="T484" s="44"/>
      <c r="U484" s="44"/>
      <c r="V484" s="93"/>
      <c r="W484" s="44"/>
      <c r="X484" s="44"/>
      <c r="Y484" s="44"/>
      <c r="Z484" s="39">
        <f>IF(G484=Precios!$CA$4,Precios!$CD$4,IF(G484=Precios!$CA$5,Precios!$CD$5,IF(G484=Precios!$CA$6,Precios!$CD$6,IF(G484=Precios!$CA$7,Precios!$CD$7,IF(G484=Precios!$CA$8,Precios!$CD$8,IF(G484=Precios!$CA$9,Precios!$CD$9,IF(G484=Precios!$CA$10,Precios!$CD$10,IF(G484=Precios!$CA$11,Precios!$CD$11,IF(G484=Precios!$CA$12,Precios!$CD$12,IF(G484=Precios!$CA$188,Precios!$CD$188,IF(G484=Precios!$CA$14,Precios!$CD$14,IF(G484=Precios!$CA$15,Precios!$CD$15,IF(G484=Precios!$CA$16,Precios!$CD$16,IF(G484=Precios!$CA$17,Precios!$CD$17,IF(G484=Precios!$CA$18,Precios!$CD$18,0)))))))))))))))*H484</f>
        <v>0</v>
      </c>
      <c r="AA484" s="47"/>
      <c r="AB484" s="330"/>
    </row>
    <row r="485" spans="1:28" x14ac:dyDescent="0.25">
      <c r="A485" s="291"/>
      <c r="B485" s="41"/>
      <c r="C485" s="42"/>
      <c r="D485" s="43"/>
      <c r="E485" s="43"/>
      <c r="F485" s="43"/>
      <c r="G485" s="49"/>
      <c r="H485" s="52"/>
      <c r="I485" s="217">
        <f>IF(G485=Precios!$CA$4,Precios!$CB$4,IF(G485=Precios!$CA$5,Precios!$CB$5,IF(G485=Precios!$CA$6,Precios!$CB$6,IF(G485=Precios!$CA$7,Precios!$CB$7,IF(G485=Precios!$CA$8,Precios!$CB$8,IF(G485=Precios!$CA$9,Precios!$CB$9,IF(G485=Precios!$CA$10,Precios!$CB$10,IF(G485=Precios!$CA$11,Precios!$CB$11,IF(G485=Precios!$CA$12,Precios!$CB$12,IF(G485=Precios!$CA$188,Precios!$CB$188,IF(G485=Precios!$CA$14,Precios!$CB$14,IF(G485=Precios!$CA$15,Precios!$CB$15,IF(G485=Precios!$CA$16,Precios!$CB$16,IF(G485=Precios!$CA$17,Precios!$CB$17,IF(G485=Precios!$CA$18,Precios!$CB$18,0)))))))))))))))</f>
        <v>0</v>
      </c>
      <c r="J485" s="52"/>
      <c r="K485" s="218">
        <f>+IF(J485=1,I485,IF(J485=2,I485*(1-Precios!$CG$3),0))</f>
        <v>0</v>
      </c>
      <c r="L485" s="218">
        <f t="shared" si="78"/>
        <v>0</v>
      </c>
      <c r="M485" s="50"/>
      <c r="N485" s="44"/>
      <c r="O485" s="44"/>
      <c r="P485" s="44"/>
      <c r="Q485" s="44"/>
      <c r="R485" s="44"/>
      <c r="S485" s="44"/>
      <c r="T485" s="44"/>
      <c r="U485" s="44"/>
      <c r="V485" s="93"/>
      <c r="W485" s="44"/>
      <c r="X485" s="44"/>
      <c r="Y485" s="44"/>
      <c r="Z485" s="39">
        <f>IF(G485=Precios!$CA$4,Precios!$CD$4,IF(G485=Precios!$CA$5,Precios!$CD$5,IF(G485=Precios!$CA$6,Precios!$CD$6,IF(G485=Precios!$CA$7,Precios!$CD$7,IF(G485=Precios!$CA$8,Precios!$CD$8,IF(G485=Precios!$CA$9,Precios!$CD$9,IF(G485=Precios!$CA$10,Precios!$CD$10,IF(G485=Precios!$CA$11,Precios!$CD$11,IF(G485=Precios!$CA$12,Precios!$CD$12,IF(G485=Precios!$CA$188,Precios!$CD$188,IF(G485=Precios!$CA$14,Precios!$CD$14,IF(G485=Precios!$CA$15,Precios!$CD$15,IF(G485=Precios!$CA$16,Precios!$CD$16,IF(G485=Precios!$CA$17,Precios!$CD$17,IF(G485=Precios!$CA$18,Precios!$CD$18,0)))))))))))))))*H485</f>
        <v>0</v>
      </c>
      <c r="AA485" s="47"/>
      <c r="AB485" s="330"/>
    </row>
    <row r="486" spans="1:28" x14ac:dyDescent="0.25">
      <c r="A486" s="291"/>
      <c r="B486" s="41"/>
      <c r="C486" s="42"/>
      <c r="D486" s="43"/>
      <c r="E486" s="43"/>
      <c r="F486" s="43"/>
      <c r="G486" s="49"/>
      <c r="H486" s="52"/>
      <c r="I486" s="217">
        <f>IF(G486=Precios!$CA$4,Precios!$CB$4,IF(G486=Precios!$CA$5,Precios!$CB$5,IF(G486=Precios!$CA$6,Precios!$CB$6,IF(G486=Precios!$CA$7,Precios!$CB$7,IF(G486=Precios!$CA$8,Precios!$CB$8,IF(G486=Precios!$CA$9,Precios!$CB$9,IF(G486=Precios!$CA$10,Precios!$CB$10,IF(G486=Precios!$CA$11,Precios!$CB$11,IF(G486=Precios!$CA$12,Precios!$CB$12,IF(G486=Precios!$CA$188,Precios!$CB$188,IF(G486=Precios!$CA$14,Precios!$CB$14,IF(G486=Precios!$CA$15,Precios!$CB$15,IF(G486=Precios!$CA$16,Precios!$CB$16,IF(G486=Precios!$CA$17,Precios!$CB$17,IF(G486=Precios!$CA$18,Precios!$CB$18,0)))))))))))))))</f>
        <v>0</v>
      </c>
      <c r="J486" s="52"/>
      <c r="K486" s="218">
        <f>+IF(J486=1,I486,IF(J486=2,I486*(1-Precios!$CG$3),0))</f>
        <v>0</v>
      </c>
      <c r="L486" s="218">
        <f t="shared" si="78"/>
        <v>0</v>
      </c>
      <c r="M486" s="50"/>
      <c r="N486" s="44"/>
      <c r="O486" s="44"/>
      <c r="P486" s="44"/>
      <c r="Q486" s="44"/>
      <c r="R486" s="44"/>
      <c r="S486" s="44"/>
      <c r="T486" s="44"/>
      <c r="U486" s="44"/>
      <c r="V486" s="93"/>
      <c r="W486" s="44"/>
      <c r="X486" s="44"/>
      <c r="Y486" s="44"/>
      <c r="Z486" s="39">
        <f>IF(G486=Precios!$CA$4,Precios!$CD$4,IF(G486=Precios!$CA$5,Precios!$CD$5,IF(G486=Precios!$CA$6,Precios!$CD$6,IF(G486=Precios!$CA$7,Precios!$CD$7,IF(G486=Precios!$CA$8,Precios!$CD$8,IF(G486=Precios!$CA$9,Precios!$CD$9,IF(G486=Precios!$CA$10,Precios!$CD$10,IF(G486=Precios!$CA$11,Precios!$CD$11,IF(G486=Precios!$CA$12,Precios!$CD$12,IF(G486=Precios!$CA$188,Precios!$CD$188,IF(G486=Precios!$CA$14,Precios!$CD$14,IF(G486=Precios!$CA$15,Precios!$CD$15,IF(G486=Precios!$CA$16,Precios!$CD$16,IF(G486=Precios!$CA$17,Precios!$CD$17,IF(G486=Precios!$CA$18,Precios!$CD$18,0)))))))))))))))*H486</f>
        <v>0</v>
      </c>
      <c r="AA486" s="47"/>
      <c r="AB486" s="330"/>
    </row>
    <row r="487" spans="1:28" ht="15.75" thickBot="1" x14ac:dyDescent="0.3">
      <c r="A487" s="293"/>
      <c r="B487" s="294"/>
      <c r="C487" s="304"/>
      <c r="D487" s="296"/>
      <c r="E487" s="296"/>
      <c r="F487" s="296"/>
      <c r="G487" s="297"/>
      <c r="H487" s="298"/>
      <c r="I487" s="299">
        <f>IF(G487=Precios!$CA$4,Precios!$CB$4,IF(G487=Precios!$CA$5,Precios!$CB$5,IF(G487=Precios!$CA$6,Precios!$CB$6,IF(G487=Precios!$CA$7,Precios!$CB$7,IF(G487=Precios!$CA$8,Precios!$CB$8,IF(G487=Precios!$CA$9,Precios!$CB$9,IF(G487=Precios!$CA$10,Precios!$CB$10,IF(G487=Precios!$CA$11,Precios!$CB$11,IF(G487=Precios!$CA$12,Precios!$CB$12,IF(G487=Precios!$CA$188,Precios!$CB$188,IF(G487=Precios!$CA$14,Precios!$CB$14,IF(G487=Precios!$CA$15,Precios!$CB$15,IF(G487=Precios!$CA$16,Precios!$CB$16,IF(G487=Precios!$CA$17,Precios!$CB$17,IF(G487=Precios!$CA$18,Precios!$CB$18,0)))))))))))))))</f>
        <v>0</v>
      </c>
      <c r="J487" s="298"/>
      <c r="K487" s="300">
        <f>+IF(J487=1,I487,IF(J487=2,I487*(1-Precios!$CG$3),0))</f>
        <v>0</v>
      </c>
      <c r="L487" s="300">
        <f t="shared" si="78"/>
        <v>0</v>
      </c>
      <c r="M487" s="331"/>
      <c r="N487" s="332"/>
      <c r="O487" s="332"/>
      <c r="P487" s="332"/>
      <c r="Q487" s="332"/>
      <c r="R487" s="332"/>
      <c r="S487" s="332"/>
      <c r="T487" s="332"/>
      <c r="U487" s="332"/>
      <c r="V487" s="333"/>
      <c r="W487" s="332"/>
      <c r="X487" s="332"/>
      <c r="Y487" s="332"/>
      <c r="Z487" s="340">
        <f>IF(G487=Precios!$CA$4,Precios!$CD$4,IF(G487=Precios!$CA$5,Precios!$CD$5,IF(G487=Precios!$CA$6,Precios!$CD$6,IF(G487=Precios!$CA$7,Precios!$CD$7,IF(G487=Precios!$CA$8,Precios!$CD$8,IF(G487=Precios!$CA$9,Precios!$CD$9,IF(G487=Precios!$CA$10,Precios!$CD$10,IF(G487=Precios!$CA$11,Precios!$CD$11,IF(G487=Precios!$CA$12,Precios!$CD$12,IF(G487=Precios!$CA$188,Precios!$CD$188,IF(G487=Precios!$CA$14,Precios!$CD$14,IF(G487=Precios!$CA$15,Precios!$CD$15,IF(G487=Precios!$CA$16,Precios!$CD$16,IF(G487=Precios!$CA$17,Precios!$CD$17,IF(G487=Precios!$CA$18,Precios!$CD$18,0)))))))))))))))*H487</f>
        <v>0</v>
      </c>
      <c r="AA487" s="334"/>
      <c r="AB487" s="335"/>
    </row>
    <row r="488" spans="1:28" x14ac:dyDescent="0.25">
      <c r="A488" s="282"/>
      <c r="B488" s="283"/>
      <c r="C488" s="284"/>
      <c r="D488" s="285"/>
      <c r="E488" s="285"/>
      <c r="F488" s="285"/>
      <c r="G488" s="287"/>
      <c r="H488" s="288"/>
      <c r="I488" s="289">
        <f>IF(G488=Precios!$CA$4,Precios!$CB$4,IF(G488=Precios!$CA$5,Precios!$CB$5,IF(G488=Precios!$CA$6,Precios!$CB$6,IF(G488=Precios!$CA$7,Precios!$CB$7,IF(G488=Precios!$CA$8,Precios!$CB$8,IF(G488=Precios!$CA$9,Precios!$CB$9,IF(G488=Precios!$CA$10,Precios!$CB$10,IF(G488=Precios!$CA$11,Precios!$CB$11,IF(G488=Precios!$CA$12,Precios!$CB$12,IF(G488=Precios!$CA$188,Precios!$CB$188,IF(G488=Precios!$CA$14,Precios!$CB$14,IF(G488=Precios!$CA$15,Precios!$CB$15,IF(G488=Precios!$CA$16,Precios!$CB$16,IF(G488=Precios!$CA$17,Precios!$CB$17,IF(G488=Precios!$CA$18,Precios!$CB$18,0)))))))))))))))</f>
        <v>0</v>
      </c>
      <c r="J488" s="287"/>
      <c r="K488" s="290">
        <f>+IF(J488=1,I488,IF(J488=2,I488*(1-Precios!$CG$3),0))</f>
        <v>0</v>
      </c>
      <c r="L488" s="290">
        <f t="shared" si="78"/>
        <v>0</v>
      </c>
      <c r="M488" s="317">
        <f>+SUM(L488:L492)</f>
        <v>0</v>
      </c>
      <c r="N488" s="318">
        <f>+M488+Q488+S488+T488</f>
        <v>0</v>
      </c>
      <c r="O488" s="319">
        <f>+IF(J488=1,N488*$O$457,0)</f>
        <v>0</v>
      </c>
      <c r="P488" s="320">
        <f>+N488*$P$457</f>
        <v>0</v>
      </c>
      <c r="Q488" s="321"/>
      <c r="R488" s="322">
        <f>+N488-SUM(O488:Q488)</f>
        <v>0</v>
      </c>
      <c r="S488" s="321"/>
      <c r="T488" s="321"/>
      <c r="U488" s="321"/>
      <c r="V488" s="323" t="e">
        <f>+(+O488+P488)/M488</f>
        <v>#DIV/0!</v>
      </c>
      <c r="W488" s="324">
        <f>+R488-SUM(S488:U488)</f>
        <v>0</v>
      </c>
      <c r="X488" s="325">
        <f>IF(J488=2,W488,0)</f>
        <v>0</v>
      </c>
      <c r="Y488" s="326">
        <f>IF(J488=1,W488,0)</f>
        <v>0</v>
      </c>
      <c r="Z488" s="327">
        <f>IF(G488=Precios!$CA$4,Precios!$CD$4,IF(G488=Precios!$CA$5,Precios!$CD$5,IF(G488=Precios!$CA$6,Precios!$CD$6,IF(G488=Precios!$CA$7,Precios!$CD$7,IF(G488=Precios!$CA$8,Precios!$CD$8,IF(G488=Precios!$CA$9,Precios!$CD$9,IF(G488=Precios!$CA$10,Precios!$CD$10,IF(G488=Precios!$CA$11,Precios!$CD$11,IF(G488=Precios!$CA$12,Precios!$CD$12,IF(G488=Precios!$CA$188,Precios!$CD$188,IF(G488=Precios!$CA$14,Precios!$CD$14,IF(G488=Precios!$CA$15,Precios!$CD$15,IF(G488=Precios!$CA$16,Precios!$CD$16,IF(G488=Precios!$CA$17,Precios!$CD$17,IF(G488=Precios!$CA$18,Precios!$CD$18,0)))))))))))))))*H488</f>
        <v>0</v>
      </c>
      <c r="AA488" s="328">
        <f>+W488-SUM(Z488:Z492)</f>
        <v>0</v>
      </c>
      <c r="AB488" s="329" t="e">
        <f>+AA488/M488</f>
        <v>#DIV/0!</v>
      </c>
    </row>
    <row r="489" spans="1:28" x14ac:dyDescent="0.25">
      <c r="A489" s="291"/>
      <c r="B489" s="41"/>
      <c r="C489" s="42"/>
      <c r="D489" s="43"/>
      <c r="E489" s="43"/>
      <c r="F489" s="43"/>
      <c r="G489" s="49"/>
      <c r="H489" s="52"/>
      <c r="I489" s="217">
        <f>IF(G489=Precios!$CA$4,Precios!$CB$4,IF(G489=Precios!$CA$5,Precios!$CB$5,IF(G489=Precios!$CA$6,Precios!$CB$6,IF(G489=Precios!$CA$7,Precios!$CB$7,IF(G489=Precios!$CA$8,Precios!$CB$8,IF(G489=Precios!$CA$9,Precios!$CB$9,IF(G489=Precios!$CA$10,Precios!$CB$10,IF(G489=Precios!$CA$11,Precios!$CB$11,IF(G489=Precios!$CA$12,Precios!$CB$12,IF(G489=Precios!$CA$188,Precios!$CB$188,IF(G489=Precios!$CA$14,Precios!$CB$14,IF(G489=Precios!$CA$15,Precios!$CB$15,IF(G489=Precios!$CA$16,Precios!$CB$16,IF(G489=Precios!$CA$17,Precios!$CB$17,IF(G489=Precios!$CA$18,Precios!$CB$18,0)))))))))))))))</f>
        <v>0</v>
      </c>
      <c r="J489" s="52"/>
      <c r="K489" s="218">
        <f>+IF(J489=1,I489,IF(J489=2,I489*(1-Precios!$CG$3),0))</f>
        <v>0</v>
      </c>
      <c r="L489" s="218">
        <f t="shared" si="78"/>
        <v>0</v>
      </c>
      <c r="M489" s="50"/>
      <c r="N489" s="44"/>
      <c r="O489" s="44"/>
      <c r="P489" s="44"/>
      <c r="Q489" s="44"/>
      <c r="R489" s="44"/>
      <c r="S489" s="44"/>
      <c r="T489" s="44"/>
      <c r="U489" s="44"/>
      <c r="V489" s="93"/>
      <c r="W489" s="44"/>
      <c r="X489" s="44"/>
      <c r="Y489" s="44"/>
      <c r="Z489" s="39">
        <f>IF(G489=Precios!$CA$4,Precios!$CD$4,IF(G489=Precios!$CA$5,Precios!$CD$5,IF(G489=Precios!$CA$6,Precios!$CD$6,IF(G489=Precios!$CA$7,Precios!$CD$7,IF(G489=Precios!$CA$8,Precios!$CD$8,IF(G489=Precios!$CA$9,Precios!$CD$9,IF(G489=Precios!$CA$10,Precios!$CD$10,IF(G489=Precios!$CA$11,Precios!$CD$11,IF(G489=Precios!$CA$12,Precios!$CD$12,IF(G489=Precios!$CA$188,Precios!$CD$188,IF(G489=Precios!$CA$14,Precios!$CD$14,IF(G489=Precios!$CA$15,Precios!$CD$15,IF(G489=Precios!$CA$16,Precios!$CD$16,IF(G489=Precios!$CA$17,Precios!$CD$17,IF(G489=Precios!$CA$18,Precios!$CD$18,0)))))))))))))))*H489</f>
        <v>0</v>
      </c>
      <c r="AA489" s="47"/>
      <c r="AB489" s="330"/>
    </row>
    <row r="490" spans="1:28" x14ac:dyDescent="0.25">
      <c r="A490" s="291"/>
      <c r="B490" s="41"/>
      <c r="C490" s="42"/>
      <c r="D490" s="43"/>
      <c r="E490" s="43"/>
      <c r="F490" s="43"/>
      <c r="G490" s="49"/>
      <c r="H490" s="52"/>
      <c r="I490" s="217">
        <f>IF(G490=Precios!$CA$4,Precios!$CB$4,IF(G490=Precios!$CA$5,Precios!$CB$5,IF(G490=Precios!$CA$6,Precios!$CB$6,IF(G490=Precios!$CA$7,Precios!$CB$7,IF(G490=Precios!$CA$8,Precios!$CB$8,IF(G490=Precios!$CA$9,Precios!$CB$9,IF(G490=Precios!$CA$10,Precios!$CB$10,IF(G490=Precios!$CA$11,Precios!$CB$11,IF(G490=Precios!$CA$12,Precios!$CB$12,IF(G490=Precios!$CA$188,Precios!$CB$188,IF(G490=Precios!$CA$14,Precios!$CB$14,IF(G490=Precios!$CA$15,Precios!$CB$15,IF(G490=Precios!$CA$16,Precios!$CB$16,IF(G490=Precios!$CA$17,Precios!$CB$17,IF(G490=Precios!$CA$18,Precios!$CB$18,0)))))))))))))))</f>
        <v>0</v>
      </c>
      <c r="J490" s="52"/>
      <c r="K490" s="218">
        <f>+IF(J490=1,I490,IF(J490=2,I490*(1-Precios!$CG$3),0))</f>
        <v>0</v>
      </c>
      <c r="L490" s="218">
        <f t="shared" si="78"/>
        <v>0</v>
      </c>
      <c r="M490" s="50"/>
      <c r="N490" s="44"/>
      <c r="O490" s="44"/>
      <c r="P490" s="44"/>
      <c r="Q490" s="44"/>
      <c r="R490" s="44"/>
      <c r="S490" s="44"/>
      <c r="T490" s="44"/>
      <c r="U490" s="44"/>
      <c r="V490" s="93"/>
      <c r="W490" s="44"/>
      <c r="X490" s="44"/>
      <c r="Y490" s="44"/>
      <c r="Z490" s="39">
        <f>IF(G490=Precios!$CA$4,Precios!$CD$4,IF(G490=Precios!$CA$5,Precios!$CD$5,IF(G490=Precios!$CA$6,Precios!$CD$6,IF(G490=Precios!$CA$7,Precios!$CD$7,IF(G490=Precios!$CA$8,Precios!$CD$8,IF(G490=Precios!$CA$9,Precios!$CD$9,IF(G490=Precios!$CA$10,Precios!$CD$10,IF(G490=Precios!$CA$11,Precios!$CD$11,IF(G490=Precios!$CA$12,Precios!$CD$12,IF(G490=Precios!$CA$188,Precios!$CD$188,IF(G490=Precios!$CA$14,Precios!$CD$14,IF(G490=Precios!$CA$15,Precios!$CD$15,IF(G490=Precios!$CA$16,Precios!$CD$16,IF(G490=Precios!$CA$17,Precios!$CD$17,IF(G490=Precios!$CA$18,Precios!$CD$18,0)))))))))))))))*H490</f>
        <v>0</v>
      </c>
      <c r="AA490" s="47"/>
      <c r="AB490" s="330"/>
    </row>
    <row r="491" spans="1:28" x14ac:dyDescent="0.25">
      <c r="A491" s="291"/>
      <c r="B491" s="41"/>
      <c r="C491" s="42"/>
      <c r="D491" s="43"/>
      <c r="E491" s="43"/>
      <c r="F491" s="43"/>
      <c r="G491" s="49"/>
      <c r="H491" s="52"/>
      <c r="I491" s="217">
        <f>IF(G491=Precios!$CA$4,Precios!$CB$4,IF(G491=Precios!$CA$5,Precios!$CB$5,IF(G491=Precios!$CA$6,Precios!$CB$6,IF(G491=Precios!$CA$7,Precios!$CB$7,IF(G491=Precios!$CA$8,Precios!$CB$8,IF(G491=Precios!$CA$9,Precios!$CB$9,IF(G491=Precios!$CA$10,Precios!$CB$10,IF(G491=Precios!$CA$11,Precios!$CB$11,IF(G491=Precios!$CA$12,Precios!$CB$12,IF(G491=Precios!$CA$188,Precios!$CB$188,IF(G491=Precios!$CA$14,Precios!$CB$14,IF(G491=Precios!$CA$15,Precios!$CB$15,IF(G491=Precios!$CA$16,Precios!$CB$16,IF(G491=Precios!$CA$17,Precios!$CB$17,IF(G491=Precios!$CA$18,Precios!$CB$18,0)))))))))))))))</f>
        <v>0</v>
      </c>
      <c r="J491" s="52"/>
      <c r="K491" s="218">
        <f>+IF(J491=1,I491,IF(J491=2,I491*(1-Precios!$CG$3),0))</f>
        <v>0</v>
      </c>
      <c r="L491" s="218">
        <f t="shared" si="78"/>
        <v>0</v>
      </c>
      <c r="M491" s="50"/>
      <c r="N491" s="44"/>
      <c r="O491" s="44"/>
      <c r="P491" s="44"/>
      <c r="Q491" s="44"/>
      <c r="R491" s="44"/>
      <c r="S491" s="44"/>
      <c r="T491" s="44"/>
      <c r="U491" s="44"/>
      <c r="V491" s="93"/>
      <c r="W491" s="44"/>
      <c r="X491" s="44"/>
      <c r="Y491" s="44"/>
      <c r="Z491" s="39">
        <f>IF(G491=Precios!$CA$4,Precios!$CD$4,IF(G491=Precios!$CA$5,Precios!$CD$5,IF(G491=Precios!$CA$6,Precios!$CD$6,IF(G491=Precios!$CA$7,Precios!$CD$7,IF(G491=Precios!$CA$8,Precios!$CD$8,IF(G491=Precios!$CA$9,Precios!$CD$9,IF(G491=Precios!$CA$10,Precios!$CD$10,IF(G491=Precios!$CA$11,Precios!$CD$11,IF(G491=Precios!$CA$12,Precios!$CD$12,IF(G491=Precios!$CA$188,Precios!$CD$188,IF(G491=Precios!$CA$14,Precios!$CD$14,IF(G491=Precios!$CA$15,Precios!$CD$15,IF(G491=Precios!$CA$16,Precios!$CD$16,IF(G491=Precios!$CA$17,Precios!$CD$17,IF(G491=Precios!$CA$18,Precios!$CD$18,0)))))))))))))))*H491</f>
        <v>0</v>
      </c>
      <c r="AA491" s="47"/>
      <c r="AB491" s="330"/>
    </row>
    <row r="492" spans="1:28" ht="15.75" thickBot="1" x14ac:dyDescent="0.3">
      <c r="A492" s="293"/>
      <c r="B492" s="294"/>
      <c r="C492" s="304"/>
      <c r="D492" s="296"/>
      <c r="E492" s="296"/>
      <c r="F492" s="296"/>
      <c r="G492" s="297"/>
      <c r="H492" s="298"/>
      <c r="I492" s="299">
        <f>IF(G492=Precios!$CA$4,Precios!$CB$4,IF(G492=Precios!$CA$5,Precios!$CB$5,IF(G492=Precios!$CA$6,Precios!$CB$6,IF(G492=Precios!$CA$7,Precios!$CB$7,IF(G492=Precios!$CA$8,Precios!$CB$8,IF(G492=Precios!$CA$9,Precios!$CB$9,IF(G492=Precios!$CA$10,Precios!$CB$10,IF(G492=Precios!$CA$11,Precios!$CB$11,IF(G492=Precios!$CA$12,Precios!$CB$12,IF(G492=Precios!$CA$188,Precios!$CB$188,IF(G492=Precios!$CA$14,Precios!$CB$14,IF(G492=Precios!$CA$15,Precios!$CB$15,IF(G492=Precios!$CA$16,Precios!$CB$16,IF(G492=Precios!$CA$17,Precios!$CB$17,IF(G492=Precios!$CA$18,Precios!$CB$18,0)))))))))))))))</f>
        <v>0</v>
      </c>
      <c r="J492" s="298"/>
      <c r="K492" s="300">
        <f>+IF(J492=1,I492,IF(J492=2,I492*(1-Precios!$CG$3),0))</f>
        <v>0</v>
      </c>
      <c r="L492" s="300">
        <f t="shared" si="78"/>
        <v>0</v>
      </c>
      <c r="M492" s="331"/>
      <c r="N492" s="332"/>
      <c r="O492" s="332"/>
      <c r="P492" s="332"/>
      <c r="Q492" s="332"/>
      <c r="R492" s="332"/>
      <c r="S492" s="332"/>
      <c r="T492" s="332"/>
      <c r="U492" s="332"/>
      <c r="V492" s="333"/>
      <c r="W492" s="332"/>
      <c r="X492" s="332"/>
      <c r="Y492" s="332"/>
      <c r="Z492" s="340">
        <f>IF(G492=Precios!$CA$4,Precios!$CD$4,IF(G492=Precios!$CA$5,Precios!$CD$5,IF(G492=Precios!$CA$6,Precios!$CD$6,IF(G492=Precios!$CA$7,Precios!$CD$7,IF(G492=Precios!$CA$8,Precios!$CD$8,IF(G492=Precios!$CA$9,Precios!$CD$9,IF(G492=Precios!$CA$10,Precios!$CD$10,IF(G492=Precios!$CA$11,Precios!$CD$11,IF(G492=Precios!$CA$12,Precios!$CD$12,IF(G492=Precios!$CA$188,Precios!$CD$188,IF(G492=Precios!$CA$14,Precios!$CD$14,IF(G492=Precios!$CA$15,Precios!$CD$15,IF(G492=Precios!$CA$16,Precios!$CD$16,IF(G492=Precios!$CA$17,Precios!$CD$17,IF(G492=Precios!$CA$18,Precios!$CD$18,0)))))))))))))))*H492</f>
        <v>0</v>
      </c>
      <c r="AA492" s="334"/>
      <c r="AB492" s="335"/>
    </row>
    <row r="493" spans="1:28" x14ac:dyDescent="0.25">
      <c r="A493" s="282"/>
      <c r="B493" s="283"/>
      <c r="C493" s="284"/>
      <c r="D493" s="285"/>
      <c r="E493" s="285"/>
      <c r="F493" s="285"/>
      <c r="G493" s="287"/>
      <c r="H493" s="288"/>
      <c r="I493" s="289">
        <f>IF(G493=Precios!$CA$4,Precios!$CB$4,IF(G493=Precios!$CA$5,Precios!$CB$5,IF(G493=Precios!$CA$6,Precios!$CB$6,IF(G493=Precios!$CA$7,Precios!$CB$7,IF(G493=Precios!$CA$8,Precios!$CB$8,IF(G493=Precios!$CA$9,Precios!$CB$9,IF(G493=Precios!$CA$10,Precios!$CB$10,IF(G493=Precios!$CA$11,Precios!$CB$11,IF(G493=Precios!$CA$12,Precios!$CB$12,IF(G493=Precios!$CA$188,Precios!$CB$188,IF(G493=Precios!$CA$14,Precios!$CB$14,IF(G493=Precios!$CA$15,Precios!$CB$15,IF(G493=Precios!$CA$16,Precios!$CB$16,IF(G493=Precios!$CA$17,Precios!$CB$17,IF(G493=Precios!$CA$18,Precios!$CB$18,0)))))))))))))))</f>
        <v>0</v>
      </c>
      <c r="J493" s="287"/>
      <c r="K493" s="290">
        <f>+IF(J493=1,I493,IF(J493=2,I493*(1-Precios!$CG$3),0))</f>
        <v>0</v>
      </c>
      <c r="L493" s="290">
        <f t="shared" si="78"/>
        <v>0</v>
      </c>
      <c r="M493" s="317">
        <f>+SUM(L493:L497)</f>
        <v>0</v>
      </c>
      <c r="N493" s="318">
        <f>+M493+Q493+S493+T493</f>
        <v>0</v>
      </c>
      <c r="O493" s="319">
        <f>+IF(J493=1,N493*$O$457,0)</f>
        <v>0</v>
      </c>
      <c r="P493" s="320">
        <f>+N493*$P$457</f>
        <v>0</v>
      </c>
      <c r="Q493" s="321"/>
      <c r="R493" s="322">
        <f>+N493-SUM(O493:Q493)</f>
        <v>0</v>
      </c>
      <c r="S493" s="321"/>
      <c r="T493" s="321"/>
      <c r="U493" s="321"/>
      <c r="V493" s="323" t="e">
        <f>+(+O493+P493)/M493</f>
        <v>#DIV/0!</v>
      </c>
      <c r="W493" s="324">
        <f>+R493-SUM(S493:U493)</f>
        <v>0</v>
      </c>
      <c r="X493" s="325">
        <f>IF(J493=2,W493,0)</f>
        <v>0</v>
      </c>
      <c r="Y493" s="326">
        <f>IF(J493=1,W493,0)</f>
        <v>0</v>
      </c>
      <c r="Z493" s="327">
        <f>IF(G493=Precios!$CA$4,Precios!$CD$4,IF(G493=Precios!$CA$5,Precios!$CD$5,IF(G493=Precios!$CA$6,Precios!$CD$6,IF(G493=Precios!$CA$7,Precios!$CD$7,IF(G493=Precios!$CA$8,Precios!$CD$8,IF(G493=Precios!$CA$9,Precios!$CD$9,IF(G493=Precios!$CA$10,Precios!$CD$10,IF(G493=Precios!$CA$11,Precios!$CD$11,IF(G493=Precios!$CA$12,Precios!$CD$12,IF(G493=Precios!$CA$188,Precios!$CD$188,IF(G493=Precios!$CA$14,Precios!$CD$14,IF(G493=Precios!$CA$15,Precios!$CD$15,IF(G493=Precios!$CA$16,Precios!$CD$16,IF(G493=Precios!$CA$17,Precios!$CD$17,IF(G493=Precios!$CA$18,Precios!$CD$18,0)))))))))))))))*H493</f>
        <v>0</v>
      </c>
      <c r="AA493" s="328">
        <f>+W493-SUM(Z493:Z497)</f>
        <v>0</v>
      </c>
      <c r="AB493" s="329" t="e">
        <f>+AA493/M493</f>
        <v>#DIV/0!</v>
      </c>
    </row>
    <row r="494" spans="1:28" x14ac:dyDescent="0.25">
      <c r="A494" s="291"/>
      <c r="B494" s="41"/>
      <c r="C494" s="42"/>
      <c r="D494" s="43"/>
      <c r="E494" s="43"/>
      <c r="F494" s="43"/>
      <c r="G494" s="49"/>
      <c r="H494" s="52"/>
      <c r="I494" s="217">
        <f>IF(G494=Precios!$CA$4,Precios!$CB$4,IF(G494=Precios!$CA$5,Precios!$CB$5,IF(G494=Precios!$CA$6,Precios!$CB$6,IF(G494=Precios!$CA$7,Precios!$CB$7,IF(G494=Precios!$CA$8,Precios!$CB$8,IF(G494=Precios!$CA$9,Precios!$CB$9,IF(G494=Precios!$CA$10,Precios!$CB$10,IF(G494=Precios!$CA$11,Precios!$CB$11,IF(G494=Precios!$CA$12,Precios!$CB$12,IF(G494=Precios!$CA$188,Precios!$CB$188,IF(G494=Precios!$CA$14,Precios!$CB$14,IF(G494=Precios!$CA$15,Precios!$CB$15,IF(G494=Precios!$CA$16,Precios!$CB$16,IF(G494=Precios!$CA$17,Precios!$CB$17,IF(G494=Precios!$CA$18,Precios!$CB$18,0)))))))))))))))</f>
        <v>0</v>
      </c>
      <c r="J494" s="52"/>
      <c r="K494" s="218">
        <f>+IF(J494=1,I494,IF(J494=2,I494*(1-Precios!$CG$3),0))</f>
        <v>0</v>
      </c>
      <c r="L494" s="218">
        <f t="shared" si="78"/>
        <v>0</v>
      </c>
      <c r="M494" s="50"/>
      <c r="N494" s="44"/>
      <c r="O494" s="44"/>
      <c r="P494" s="44"/>
      <c r="Q494" s="44"/>
      <c r="R494" s="44"/>
      <c r="S494" s="44"/>
      <c r="T494" s="44"/>
      <c r="U494" s="44"/>
      <c r="V494" s="93"/>
      <c r="W494" s="44"/>
      <c r="X494" s="44"/>
      <c r="Y494" s="44"/>
      <c r="Z494" s="39">
        <f>IF(G494=Precios!$CA$4,Precios!$CD$4,IF(G494=Precios!$CA$5,Precios!$CD$5,IF(G494=Precios!$CA$6,Precios!$CD$6,IF(G494=Precios!$CA$7,Precios!$CD$7,IF(G494=Precios!$CA$8,Precios!$CD$8,IF(G494=Precios!$CA$9,Precios!$CD$9,IF(G494=Precios!$CA$10,Precios!$CD$10,IF(G494=Precios!$CA$11,Precios!$CD$11,IF(G494=Precios!$CA$12,Precios!$CD$12,IF(G494=Precios!$CA$188,Precios!$CD$188,IF(G494=Precios!$CA$14,Precios!$CD$14,IF(G494=Precios!$CA$15,Precios!$CD$15,IF(G494=Precios!$CA$16,Precios!$CD$16,IF(G494=Precios!$CA$17,Precios!$CD$17,IF(G494=Precios!$CA$18,Precios!$CD$18,0)))))))))))))))*H494</f>
        <v>0</v>
      </c>
      <c r="AA494" s="47"/>
      <c r="AB494" s="330"/>
    </row>
    <row r="495" spans="1:28" x14ac:dyDescent="0.25">
      <c r="A495" s="291"/>
      <c r="B495" s="41"/>
      <c r="C495" s="42"/>
      <c r="D495" s="43"/>
      <c r="E495" s="43"/>
      <c r="F495" s="43"/>
      <c r="G495" s="49"/>
      <c r="H495" s="52"/>
      <c r="I495" s="217">
        <f>IF(G495=Precios!$CA$4,Precios!$CB$4,IF(G495=Precios!$CA$5,Precios!$CB$5,IF(G495=Precios!$CA$6,Precios!$CB$6,IF(G495=Precios!$CA$7,Precios!$CB$7,IF(G495=Precios!$CA$8,Precios!$CB$8,IF(G495=Precios!$CA$9,Precios!$CB$9,IF(G495=Precios!$CA$10,Precios!$CB$10,IF(G495=Precios!$CA$11,Precios!$CB$11,IF(G495=Precios!$CA$12,Precios!$CB$12,IF(G495=Precios!$CA$188,Precios!$CB$188,IF(G495=Precios!$CA$14,Precios!$CB$14,IF(G495=Precios!$CA$15,Precios!$CB$15,IF(G495=Precios!$CA$16,Precios!$CB$16,IF(G495=Precios!$CA$17,Precios!$CB$17,IF(G495=Precios!$CA$18,Precios!$CB$18,0)))))))))))))))</f>
        <v>0</v>
      </c>
      <c r="J495" s="52"/>
      <c r="K495" s="218">
        <f>+IF(J495=1,I495,IF(J495=2,I495*(1-Precios!$CG$3),0))</f>
        <v>0</v>
      </c>
      <c r="L495" s="218">
        <f t="shared" si="78"/>
        <v>0</v>
      </c>
      <c r="M495" s="50"/>
      <c r="N495" s="44"/>
      <c r="O495" s="44"/>
      <c r="P495" s="44"/>
      <c r="Q495" s="44"/>
      <c r="R495" s="44"/>
      <c r="S495" s="44"/>
      <c r="T495" s="44"/>
      <c r="U495" s="44"/>
      <c r="V495" s="93"/>
      <c r="W495" s="44"/>
      <c r="X495" s="44"/>
      <c r="Y495" s="44"/>
      <c r="Z495" s="39">
        <f>IF(G495=Precios!$CA$4,Precios!$CD$4,IF(G495=Precios!$CA$5,Precios!$CD$5,IF(G495=Precios!$CA$6,Precios!$CD$6,IF(G495=Precios!$CA$7,Precios!$CD$7,IF(G495=Precios!$CA$8,Precios!$CD$8,IF(G495=Precios!$CA$9,Precios!$CD$9,IF(G495=Precios!$CA$10,Precios!$CD$10,IF(G495=Precios!$CA$11,Precios!$CD$11,IF(G495=Precios!$CA$12,Precios!$CD$12,IF(G495=Precios!$CA$188,Precios!$CD$188,IF(G495=Precios!$CA$14,Precios!$CD$14,IF(G495=Precios!$CA$15,Precios!$CD$15,IF(G495=Precios!$CA$16,Precios!$CD$16,IF(G495=Precios!$CA$17,Precios!$CD$17,IF(G495=Precios!$CA$18,Precios!$CD$18,0)))))))))))))))*H495</f>
        <v>0</v>
      </c>
      <c r="AA495" s="47"/>
      <c r="AB495" s="330"/>
    </row>
    <row r="496" spans="1:28" x14ac:dyDescent="0.25">
      <c r="A496" s="291"/>
      <c r="B496" s="41"/>
      <c r="C496" s="42"/>
      <c r="D496" s="43"/>
      <c r="E496" s="43"/>
      <c r="F496" s="43"/>
      <c r="G496" s="49"/>
      <c r="H496" s="52"/>
      <c r="I496" s="217">
        <f>IF(G496=Precios!$CA$4,Precios!$CB$4,IF(G496=Precios!$CA$5,Precios!$CB$5,IF(G496=Precios!$CA$6,Precios!$CB$6,IF(G496=Precios!$CA$7,Precios!$CB$7,IF(G496=Precios!$CA$8,Precios!$CB$8,IF(G496=Precios!$CA$9,Precios!$CB$9,IF(G496=Precios!$CA$10,Precios!$CB$10,IF(G496=Precios!$CA$11,Precios!$CB$11,IF(G496=Precios!$CA$12,Precios!$CB$12,IF(G496=Precios!$CA$188,Precios!$CB$188,IF(G496=Precios!$CA$14,Precios!$CB$14,IF(G496=Precios!$CA$15,Precios!$CB$15,IF(G496=Precios!$CA$16,Precios!$CB$16,IF(G496=Precios!$CA$17,Precios!$CB$17,IF(G496=Precios!$CA$18,Precios!$CB$18,0)))))))))))))))</f>
        <v>0</v>
      </c>
      <c r="J496" s="52"/>
      <c r="K496" s="218">
        <f>+IF(J496=1,I496,IF(J496=2,I496*(1-Precios!$CG$3),0))</f>
        <v>0</v>
      </c>
      <c r="L496" s="218">
        <f t="shared" si="78"/>
        <v>0</v>
      </c>
      <c r="M496" s="50"/>
      <c r="N496" s="44"/>
      <c r="O496" s="44"/>
      <c r="P496" s="44"/>
      <c r="Q496" s="44"/>
      <c r="R496" s="44"/>
      <c r="S496" s="44"/>
      <c r="T496" s="44"/>
      <c r="U496" s="44"/>
      <c r="V496" s="93"/>
      <c r="W496" s="44"/>
      <c r="X496" s="44"/>
      <c r="Y496" s="44"/>
      <c r="Z496" s="39">
        <f>IF(G496=Precios!$CA$4,Precios!$CD$4,IF(G496=Precios!$CA$5,Precios!$CD$5,IF(G496=Precios!$CA$6,Precios!$CD$6,IF(G496=Precios!$CA$7,Precios!$CD$7,IF(G496=Precios!$CA$8,Precios!$CD$8,IF(G496=Precios!$CA$9,Precios!$CD$9,IF(G496=Precios!$CA$10,Precios!$CD$10,IF(G496=Precios!$CA$11,Precios!$CD$11,IF(G496=Precios!$CA$12,Precios!$CD$12,IF(G496=Precios!$CA$188,Precios!$CD$188,IF(G496=Precios!$CA$14,Precios!$CD$14,IF(G496=Precios!$CA$15,Precios!$CD$15,IF(G496=Precios!$CA$16,Precios!$CD$16,IF(G496=Precios!$CA$17,Precios!$CD$17,IF(G496=Precios!$CA$18,Precios!$CD$18,0)))))))))))))))*H496</f>
        <v>0</v>
      </c>
      <c r="AA496" s="47"/>
      <c r="AB496" s="330"/>
    </row>
    <row r="497" spans="1:28" ht="15.75" thickBot="1" x14ac:dyDescent="0.3">
      <c r="A497" s="293"/>
      <c r="B497" s="294"/>
      <c r="C497" s="304"/>
      <c r="D497" s="296"/>
      <c r="E497" s="296"/>
      <c r="F497" s="296"/>
      <c r="G497" s="297"/>
      <c r="H497" s="298"/>
      <c r="I497" s="299">
        <f>IF(G497=Precios!$CA$4,Precios!$CB$4,IF(G497=Precios!$CA$5,Precios!$CB$5,IF(G497=Precios!$CA$6,Precios!$CB$6,IF(G497=Precios!$CA$7,Precios!$CB$7,IF(G497=Precios!$CA$8,Precios!$CB$8,IF(G497=Precios!$CA$9,Precios!$CB$9,IF(G497=Precios!$CA$10,Precios!$CB$10,IF(G497=Precios!$CA$11,Precios!$CB$11,IF(G497=Precios!$CA$12,Precios!$CB$12,IF(G497=Precios!$CA$188,Precios!$CB$188,IF(G497=Precios!$CA$14,Precios!$CB$14,IF(G497=Precios!$CA$15,Precios!$CB$15,IF(G497=Precios!$CA$16,Precios!$CB$16,IF(G497=Precios!$CA$17,Precios!$CB$17,IF(G497=Precios!$CA$18,Precios!$CB$18,0)))))))))))))))</f>
        <v>0</v>
      </c>
      <c r="J497" s="298"/>
      <c r="K497" s="300">
        <f>+IF(J497=1,I497,IF(J497=2,I497*(1-Precios!$CG$3),0))</f>
        <v>0</v>
      </c>
      <c r="L497" s="300">
        <f t="shared" si="78"/>
        <v>0</v>
      </c>
      <c r="M497" s="331"/>
      <c r="N497" s="332"/>
      <c r="O497" s="332"/>
      <c r="P497" s="332"/>
      <c r="Q497" s="332"/>
      <c r="R497" s="332"/>
      <c r="S497" s="332"/>
      <c r="T497" s="332"/>
      <c r="U497" s="332"/>
      <c r="V497" s="333"/>
      <c r="W497" s="332"/>
      <c r="X497" s="332"/>
      <c r="Y497" s="332"/>
      <c r="Z497" s="340">
        <f>IF(G497=Precios!$CA$4,Precios!$CD$4,IF(G497=Precios!$CA$5,Precios!$CD$5,IF(G497=Precios!$CA$6,Precios!$CD$6,IF(G497=Precios!$CA$7,Precios!$CD$7,IF(G497=Precios!$CA$8,Precios!$CD$8,IF(G497=Precios!$CA$9,Precios!$CD$9,IF(G497=Precios!$CA$10,Precios!$CD$10,IF(G497=Precios!$CA$11,Precios!$CD$11,IF(G497=Precios!$CA$12,Precios!$CD$12,IF(G497=Precios!$CA$188,Precios!$CD$188,IF(G497=Precios!$CA$14,Precios!$CD$14,IF(G497=Precios!$CA$15,Precios!$CD$15,IF(G497=Precios!$CA$16,Precios!$CD$16,IF(G497=Precios!$CA$17,Precios!$CD$17,IF(G497=Precios!$CA$18,Precios!$CD$18,0)))))))))))))))*H497</f>
        <v>0</v>
      </c>
      <c r="AA497" s="334"/>
      <c r="AB497" s="335"/>
    </row>
    <row r="498" spans="1:28" x14ac:dyDescent="0.25">
      <c r="A498" s="282"/>
      <c r="B498" s="283"/>
      <c r="C498" s="284"/>
      <c r="D498" s="285"/>
      <c r="E498" s="285"/>
      <c r="F498" s="285"/>
      <c r="G498" s="287"/>
      <c r="H498" s="288"/>
      <c r="I498" s="289">
        <f>IF(G498=Precios!$CA$4,Precios!$CB$4,IF(G498=Precios!$CA$5,Precios!$CB$5,IF(G498=Precios!$CA$6,Precios!$CB$6,IF(G498=Precios!$CA$7,Precios!$CB$7,IF(G498=Precios!$CA$8,Precios!$CB$8,IF(G498=Precios!$CA$9,Precios!$CB$9,IF(G498=Precios!$CA$10,Precios!$CB$10,IF(G498=Precios!$CA$11,Precios!$CB$11,IF(G498=Precios!$CA$12,Precios!$CB$12,IF(G498=Precios!$CA$188,Precios!$CB$188,IF(G498=Precios!$CA$14,Precios!$CB$14,IF(G498=Precios!$CA$15,Precios!$CB$15,IF(G498=Precios!$CA$16,Precios!$CB$16,IF(G498=Precios!$CA$17,Precios!$CB$17,IF(G498=Precios!$CA$18,Precios!$CB$18,0)))))))))))))))</f>
        <v>0</v>
      </c>
      <c r="J498" s="287"/>
      <c r="K498" s="290">
        <f>+IF(J498=1,I498,IF(J498=2,I498*(1-Precios!$CG$3),0))</f>
        <v>0</v>
      </c>
      <c r="L498" s="290">
        <f t="shared" si="78"/>
        <v>0</v>
      </c>
      <c r="M498" s="317">
        <f>+SUM(L498:L502)</f>
        <v>0</v>
      </c>
      <c r="N498" s="318">
        <f>+M498+Q498+S498+T498</f>
        <v>0</v>
      </c>
      <c r="O498" s="319">
        <f>+IF(J498=1,N498*$O$457,0)</f>
        <v>0</v>
      </c>
      <c r="P498" s="320">
        <f>+N498*$P$457</f>
        <v>0</v>
      </c>
      <c r="Q498" s="321"/>
      <c r="R498" s="322">
        <f>+N498-SUM(O498:Q498)</f>
        <v>0</v>
      </c>
      <c r="S498" s="321"/>
      <c r="T498" s="321"/>
      <c r="U498" s="321"/>
      <c r="V498" s="323" t="e">
        <f>+(+O498+P498)/M498</f>
        <v>#DIV/0!</v>
      </c>
      <c r="W498" s="324">
        <f>+R498-SUM(S498:U498)</f>
        <v>0</v>
      </c>
      <c r="X498" s="325">
        <f>IF(J498=2,W498,0)</f>
        <v>0</v>
      </c>
      <c r="Y498" s="326">
        <f>IF(J498=1,W498,0)</f>
        <v>0</v>
      </c>
      <c r="Z498" s="327">
        <f>IF(G498=Precios!$CA$4,Precios!$CD$4,IF(G498=Precios!$CA$5,Precios!$CD$5,IF(G498=Precios!$CA$6,Precios!$CD$6,IF(G498=Precios!$CA$7,Precios!$CD$7,IF(G498=Precios!$CA$8,Precios!$CD$8,IF(G498=Precios!$CA$9,Precios!$CD$9,IF(G498=Precios!$CA$10,Precios!$CD$10,IF(G498=Precios!$CA$11,Precios!$CD$11,IF(G498=Precios!$CA$12,Precios!$CD$12,IF(G498=Precios!$CA$188,Precios!$CD$188,IF(G498=Precios!$CA$14,Precios!$CD$14,IF(G498=Precios!$CA$15,Precios!$CD$15,IF(G498=Precios!$CA$16,Precios!$CD$16,IF(G498=Precios!$CA$17,Precios!$CD$17,IF(G498=Precios!$CA$18,Precios!$CD$18,0)))))))))))))))*H498</f>
        <v>0</v>
      </c>
      <c r="AA498" s="328">
        <f>+W498-SUM(Z498:Z502)</f>
        <v>0</v>
      </c>
      <c r="AB498" s="329" t="e">
        <f>+AA498/M498</f>
        <v>#DIV/0!</v>
      </c>
    </row>
    <row r="499" spans="1:28" x14ac:dyDescent="0.25">
      <c r="A499" s="291"/>
      <c r="B499" s="41"/>
      <c r="C499" s="42"/>
      <c r="D499" s="43"/>
      <c r="E499" s="43"/>
      <c r="F499" s="43"/>
      <c r="G499" s="49"/>
      <c r="H499" s="52"/>
      <c r="I499" s="217">
        <f>IF(G499=Precios!$CA$4,Precios!$CB$4,IF(G499=Precios!$CA$5,Precios!$CB$5,IF(G499=Precios!$CA$6,Precios!$CB$6,IF(G499=Precios!$CA$7,Precios!$CB$7,IF(G499=Precios!$CA$8,Precios!$CB$8,IF(G499=Precios!$CA$9,Precios!$CB$9,IF(G499=Precios!$CA$10,Precios!$CB$10,IF(G499=Precios!$CA$11,Precios!$CB$11,IF(G499=Precios!$CA$12,Precios!$CB$12,IF(G499=Precios!$CA$188,Precios!$CB$188,IF(G499=Precios!$CA$14,Precios!$CB$14,IF(G499=Precios!$CA$15,Precios!$CB$15,IF(G499=Precios!$CA$16,Precios!$CB$16,IF(G499=Precios!$CA$17,Precios!$CB$17,IF(G499=Precios!$CA$18,Precios!$CB$18,0)))))))))))))))</f>
        <v>0</v>
      </c>
      <c r="J499" s="52"/>
      <c r="K499" s="218">
        <f>+IF(J499=1,I499,IF(J499=2,I499*(1-Precios!$CG$3),0))</f>
        <v>0</v>
      </c>
      <c r="L499" s="218">
        <f t="shared" si="78"/>
        <v>0</v>
      </c>
      <c r="M499" s="50"/>
      <c r="N499" s="44"/>
      <c r="O499" s="44"/>
      <c r="P499" s="44"/>
      <c r="Q499" s="44"/>
      <c r="R499" s="44"/>
      <c r="S499" s="44"/>
      <c r="T499" s="44"/>
      <c r="U499" s="44"/>
      <c r="V499" s="93"/>
      <c r="W499" s="44"/>
      <c r="X499" s="44"/>
      <c r="Y499" s="44"/>
      <c r="Z499" s="39">
        <f>IF(G499=Precios!$CA$4,Precios!$CD$4,IF(G499=Precios!$CA$5,Precios!$CD$5,IF(G499=Precios!$CA$6,Precios!$CD$6,IF(G499=Precios!$CA$7,Precios!$CD$7,IF(G499=Precios!$CA$8,Precios!$CD$8,IF(G499=Precios!$CA$9,Precios!$CD$9,IF(G499=Precios!$CA$10,Precios!$CD$10,IF(G499=Precios!$CA$11,Precios!$CD$11,IF(G499=Precios!$CA$12,Precios!$CD$12,IF(G499=Precios!$CA$188,Precios!$CD$188,IF(G499=Precios!$CA$14,Precios!$CD$14,IF(G499=Precios!$CA$15,Precios!$CD$15,IF(G499=Precios!$CA$16,Precios!$CD$16,IF(G499=Precios!$CA$17,Precios!$CD$17,IF(G499=Precios!$CA$18,Precios!$CD$18,0)))))))))))))))*H499</f>
        <v>0</v>
      </c>
      <c r="AA499" s="47"/>
      <c r="AB499" s="330"/>
    </row>
    <row r="500" spans="1:28" x14ac:dyDescent="0.25">
      <c r="A500" s="291"/>
      <c r="B500" s="41"/>
      <c r="C500" s="42"/>
      <c r="D500" s="43"/>
      <c r="E500" s="43"/>
      <c r="F500" s="43"/>
      <c r="G500" s="49"/>
      <c r="H500" s="52"/>
      <c r="I500" s="217">
        <f>IF(G500=Precios!$CA$4,Precios!$CB$4,IF(G500=Precios!$CA$5,Precios!$CB$5,IF(G500=Precios!$CA$6,Precios!$CB$6,IF(G500=Precios!$CA$7,Precios!$CB$7,IF(G500=Precios!$CA$8,Precios!$CB$8,IF(G500=Precios!$CA$9,Precios!$CB$9,IF(G500=Precios!$CA$10,Precios!$CB$10,IF(G500=Precios!$CA$11,Precios!$CB$11,IF(G500=Precios!$CA$12,Precios!$CB$12,IF(G500=Precios!$CA$188,Precios!$CB$188,IF(G500=Precios!$CA$14,Precios!$CB$14,IF(G500=Precios!$CA$15,Precios!$CB$15,IF(G500=Precios!$CA$16,Precios!$CB$16,IF(G500=Precios!$CA$17,Precios!$CB$17,IF(G500=Precios!$CA$18,Precios!$CB$18,0)))))))))))))))</f>
        <v>0</v>
      </c>
      <c r="J500" s="52"/>
      <c r="K500" s="218">
        <f>+IF(J500=1,I500,IF(J500=2,I500*(1-Precios!$CG$3),0))</f>
        <v>0</v>
      </c>
      <c r="L500" s="218">
        <f t="shared" si="78"/>
        <v>0</v>
      </c>
      <c r="M500" s="50"/>
      <c r="N500" s="44"/>
      <c r="O500" s="44"/>
      <c r="P500" s="44"/>
      <c r="Q500" s="44"/>
      <c r="R500" s="44"/>
      <c r="S500" s="44"/>
      <c r="T500" s="44"/>
      <c r="U500" s="44"/>
      <c r="V500" s="93"/>
      <c r="W500" s="44"/>
      <c r="X500" s="44"/>
      <c r="Y500" s="44"/>
      <c r="Z500" s="39">
        <f>IF(G500=Precios!$CA$4,Precios!$CD$4,IF(G500=Precios!$CA$5,Precios!$CD$5,IF(G500=Precios!$CA$6,Precios!$CD$6,IF(G500=Precios!$CA$7,Precios!$CD$7,IF(G500=Precios!$CA$8,Precios!$CD$8,IF(G500=Precios!$CA$9,Precios!$CD$9,IF(G500=Precios!$CA$10,Precios!$CD$10,IF(G500=Precios!$CA$11,Precios!$CD$11,IF(G500=Precios!$CA$12,Precios!$CD$12,IF(G500=Precios!$CA$188,Precios!$CD$188,IF(G500=Precios!$CA$14,Precios!$CD$14,IF(G500=Precios!$CA$15,Precios!$CD$15,IF(G500=Precios!$CA$16,Precios!$CD$16,IF(G500=Precios!$CA$17,Precios!$CD$17,IF(G500=Precios!$CA$18,Precios!$CD$18,0)))))))))))))))*H500</f>
        <v>0</v>
      </c>
      <c r="AA500" s="47"/>
      <c r="AB500" s="330"/>
    </row>
    <row r="501" spans="1:28" x14ac:dyDescent="0.25">
      <c r="A501" s="291"/>
      <c r="B501" s="41"/>
      <c r="C501" s="42"/>
      <c r="D501" s="43"/>
      <c r="E501" s="43"/>
      <c r="F501" s="43"/>
      <c r="G501" s="49"/>
      <c r="H501" s="52"/>
      <c r="I501" s="217">
        <f>IF(G501=Precios!$CA$4,Precios!$CB$4,IF(G501=Precios!$CA$5,Precios!$CB$5,IF(G501=Precios!$CA$6,Precios!$CB$6,IF(G501=Precios!$CA$7,Precios!$CB$7,IF(G501=Precios!$CA$8,Precios!$CB$8,IF(G501=Precios!$CA$9,Precios!$CB$9,IF(G501=Precios!$CA$10,Precios!$CB$10,IF(G501=Precios!$CA$11,Precios!$CB$11,IF(G501=Precios!$CA$12,Precios!$CB$12,IF(G501=Precios!$CA$188,Precios!$CB$188,IF(G501=Precios!$CA$14,Precios!$CB$14,IF(G501=Precios!$CA$15,Precios!$CB$15,IF(G501=Precios!$CA$16,Precios!$CB$16,IF(G501=Precios!$CA$17,Precios!$CB$17,IF(G501=Precios!$CA$18,Precios!$CB$18,0)))))))))))))))</f>
        <v>0</v>
      </c>
      <c r="J501" s="52"/>
      <c r="K501" s="218">
        <f>+IF(J501=1,I501,IF(J501=2,I501*(1-Precios!$CG$3),0))</f>
        <v>0</v>
      </c>
      <c r="L501" s="218">
        <f t="shared" si="78"/>
        <v>0</v>
      </c>
      <c r="M501" s="50"/>
      <c r="N501" s="44"/>
      <c r="O501" s="44"/>
      <c r="P501" s="44"/>
      <c r="Q501" s="44"/>
      <c r="R501" s="44"/>
      <c r="S501" s="44"/>
      <c r="T501" s="44"/>
      <c r="U501" s="44"/>
      <c r="V501" s="93"/>
      <c r="W501" s="44"/>
      <c r="X501" s="44"/>
      <c r="Y501" s="44"/>
      <c r="Z501" s="39">
        <f>IF(G501=Precios!$CA$4,Precios!$CD$4,IF(G501=Precios!$CA$5,Precios!$CD$5,IF(G501=Precios!$CA$6,Precios!$CD$6,IF(G501=Precios!$CA$7,Precios!$CD$7,IF(G501=Precios!$CA$8,Precios!$CD$8,IF(G501=Precios!$CA$9,Precios!$CD$9,IF(G501=Precios!$CA$10,Precios!$CD$10,IF(G501=Precios!$CA$11,Precios!$CD$11,IF(G501=Precios!$CA$12,Precios!$CD$12,IF(G501=Precios!$CA$188,Precios!$CD$188,IF(G501=Precios!$CA$14,Precios!$CD$14,IF(G501=Precios!$CA$15,Precios!$CD$15,IF(G501=Precios!$CA$16,Precios!$CD$16,IF(G501=Precios!$CA$17,Precios!$CD$17,IF(G501=Precios!$CA$18,Precios!$CD$18,0)))))))))))))))*H501</f>
        <v>0</v>
      </c>
      <c r="AA501" s="47"/>
      <c r="AB501" s="330"/>
    </row>
    <row r="502" spans="1:28" ht="15.75" thickBot="1" x14ac:dyDescent="0.3">
      <c r="A502" s="293"/>
      <c r="B502" s="294"/>
      <c r="C502" s="304"/>
      <c r="D502" s="296"/>
      <c r="E502" s="296"/>
      <c r="F502" s="296"/>
      <c r="G502" s="297"/>
      <c r="H502" s="298"/>
      <c r="I502" s="299">
        <f>IF(G502=Precios!$CA$4,Precios!$CB$4,IF(G502=Precios!$CA$5,Precios!$CB$5,IF(G502=Precios!$CA$6,Precios!$CB$6,IF(G502=Precios!$CA$7,Precios!$CB$7,IF(G502=Precios!$CA$8,Precios!$CB$8,IF(G502=Precios!$CA$9,Precios!$CB$9,IF(G502=Precios!$CA$10,Precios!$CB$10,IF(G502=Precios!$CA$11,Precios!$CB$11,IF(G502=Precios!$CA$12,Precios!$CB$12,IF(G502=Precios!$CA$188,Precios!$CB$188,IF(G502=Precios!$CA$14,Precios!$CB$14,IF(G502=Precios!$CA$15,Precios!$CB$15,IF(G502=Precios!$CA$16,Precios!$CB$16,IF(G502=Precios!$CA$17,Precios!$CB$17,IF(G502=Precios!$CA$18,Precios!$CB$18,0)))))))))))))))</f>
        <v>0</v>
      </c>
      <c r="J502" s="298"/>
      <c r="K502" s="300">
        <f>+IF(J502=1,I502,IF(J502=2,I502*(1-Precios!$CG$3),0))</f>
        <v>0</v>
      </c>
      <c r="L502" s="300">
        <f t="shared" si="78"/>
        <v>0</v>
      </c>
      <c r="M502" s="331"/>
      <c r="N502" s="332"/>
      <c r="O502" s="332"/>
      <c r="P502" s="332"/>
      <c r="Q502" s="332"/>
      <c r="R502" s="332"/>
      <c r="S502" s="332"/>
      <c r="T502" s="332"/>
      <c r="U502" s="332"/>
      <c r="V502" s="333"/>
      <c r="W502" s="332"/>
      <c r="X502" s="332"/>
      <c r="Y502" s="332"/>
      <c r="Z502" s="340">
        <f>IF(G502=Precios!$CA$4,Precios!$CD$4,IF(G502=Precios!$CA$5,Precios!$CD$5,IF(G502=Precios!$CA$6,Precios!$CD$6,IF(G502=Precios!$CA$7,Precios!$CD$7,IF(G502=Precios!$CA$8,Precios!$CD$8,IF(G502=Precios!$CA$9,Precios!$CD$9,IF(G502=Precios!$CA$10,Precios!$CD$10,IF(G502=Precios!$CA$11,Precios!$CD$11,IF(G502=Precios!$CA$12,Precios!$CD$12,IF(G502=Precios!$CA$188,Precios!$CD$188,IF(G502=Precios!$CA$14,Precios!$CD$14,IF(G502=Precios!$CA$15,Precios!$CD$15,IF(G502=Precios!$CA$16,Precios!$CD$16,IF(G502=Precios!$CA$17,Precios!$CD$17,IF(G502=Precios!$CA$18,Precios!$CD$18,0)))))))))))))))*H502</f>
        <v>0</v>
      </c>
      <c r="AA502" s="334"/>
      <c r="AB502" s="335"/>
    </row>
    <row r="503" spans="1:28" x14ac:dyDescent="0.25">
      <c r="A503" s="282"/>
      <c r="B503" s="283"/>
      <c r="C503" s="284"/>
      <c r="D503" s="285"/>
      <c r="E503" s="285"/>
      <c r="F503" s="285"/>
      <c r="G503" s="287"/>
      <c r="H503" s="288"/>
      <c r="I503" s="289">
        <f>IF(G503=Precios!$CA$4,Precios!$CB$4,IF(G503=Precios!$CA$5,Precios!$CB$5,IF(G503=Precios!$CA$6,Precios!$CB$6,IF(G503=Precios!$CA$7,Precios!$CB$7,IF(G503=Precios!$CA$8,Precios!$CB$8,IF(G503=Precios!$CA$9,Precios!$CB$9,IF(G503=Precios!$CA$10,Precios!$CB$10,IF(G503=Precios!$CA$11,Precios!$CB$11,IF(G503=Precios!$CA$12,Precios!$CB$12,IF(G503=Precios!$CA$188,Precios!$CB$188,IF(G503=Precios!$CA$14,Precios!$CB$14,IF(G503=Precios!$CA$15,Precios!$CB$15,IF(G503=Precios!$CA$16,Precios!$CB$16,IF(G503=Precios!$CA$17,Precios!$CB$17,IF(G503=Precios!$CA$18,Precios!$CB$18,0)))))))))))))))</f>
        <v>0</v>
      </c>
      <c r="J503" s="287"/>
      <c r="K503" s="290">
        <f>+IF(J503=1,I503,IF(J503=2,I503*(1-Precios!$CG$3),0))</f>
        <v>0</v>
      </c>
      <c r="L503" s="290">
        <f t="shared" si="77"/>
        <v>0</v>
      </c>
      <c r="M503" s="317">
        <f>+SUM(L503:L507)</f>
        <v>0</v>
      </c>
      <c r="N503" s="318">
        <f>+M503+Q503+S503+T503</f>
        <v>0</v>
      </c>
      <c r="O503" s="319">
        <f>+IF(J503=1,N503*$O$457,0)</f>
        <v>0</v>
      </c>
      <c r="P503" s="320">
        <f>+N503*$P$457</f>
        <v>0</v>
      </c>
      <c r="Q503" s="321"/>
      <c r="R503" s="322">
        <f>+N503-SUM(O503:Q503)</f>
        <v>0</v>
      </c>
      <c r="S503" s="321"/>
      <c r="T503" s="321"/>
      <c r="U503" s="321"/>
      <c r="V503" s="323" t="e">
        <f>+(+O503+P503)/M503</f>
        <v>#DIV/0!</v>
      </c>
      <c r="W503" s="324">
        <f>+R503-SUM(S503:U503)</f>
        <v>0</v>
      </c>
      <c r="X503" s="325">
        <f>IF(J503=2,W503,0)</f>
        <v>0</v>
      </c>
      <c r="Y503" s="326">
        <f>IF(J503=1,W503,0)</f>
        <v>0</v>
      </c>
      <c r="Z503" s="327">
        <f>IF(G503=Precios!$CA$4,Precios!$CD$4,IF(G503=Precios!$CA$5,Precios!$CD$5,IF(G503=Precios!$CA$6,Precios!$CD$6,IF(G503=Precios!$CA$7,Precios!$CD$7,IF(G503=Precios!$CA$8,Precios!$CD$8,IF(G503=Precios!$CA$9,Precios!$CD$9,IF(G503=Precios!$CA$10,Precios!$CD$10,IF(G503=Precios!$CA$11,Precios!$CD$11,IF(G503=Precios!$CA$12,Precios!$CD$12,IF(G503=Precios!$CA$188,Precios!$CD$188,IF(G503=Precios!$CA$14,Precios!$CD$14,IF(G503=Precios!$CA$15,Precios!$CD$15,IF(G503=Precios!$CA$16,Precios!$CD$16,IF(G503=Precios!$CA$17,Precios!$CD$17,IF(G503=Precios!$CA$18,Precios!$CD$18,0)))))))))))))))*H503</f>
        <v>0</v>
      </c>
      <c r="AA503" s="328">
        <f>+W503-SUM(Z503:Z507)</f>
        <v>0</v>
      </c>
      <c r="AB503" s="329" t="e">
        <f>+AA503/M503</f>
        <v>#DIV/0!</v>
      </c>
    </row>
    <row r="504" spans="1:28" x14ac:dyDescent="0.25">
      <c r="A504" s="291"/>
      <c r="B504" s="41"/>
      <c r="C504" s="42"/>
      <c r="D504" s="43"/>
      <c r="E504" s="43"/>
      <c r="F504" s="43"/>
      <c r="G504" s="49"/>
      <c r="H504" s="52"/>
      <c r="I504" s="217">
        <f>IF(G504=Precios!$CA$4,Precios!$CB$4,IF(G504=Precios!$CA$5,Precios!$CB$5,IF(G504=Precios!$CA$6,Precios!$CB$6,IF(G504=Precios!$CA$7,Precios!$CB$7,IF(G504=Precios!$CA$8,Precios!$CB$8,IF(G504=Precios!$CA$9,Precios!$CB$9,IF(G504=Precios!$CA$10,Precios!$CB$10,IF(G504=Precios!$CA$11,Precios!$CB$11,IF(G504=Precios!$CA$12,Precios!$CB$12,IF(G504=Precios!$CA$188,Precios!$CB$188,IF(G504=Precios!$CA$14,Precios!$CB$14,IF(G504=Precios!$CA$15,Precios!$CB$15,IF(G504=Precios!$CA$16,Precios!$CB$16,IF(G504=Precios!$CA$17,Precios!$CB$17,IF(G504=Precios!$CA$18,Precios!$CB$18,0)))))))))))))))</f>
        <v>0</v>
      </c>
      <c r="J504" s="52"/>
      <c r="K504" s="218">
        <f>+IF(J504=1,I504,IF(J504=2,I504*(1-Precios!$CG$3),0))</f>
        <v>0</v>
      </c>
      <c r="L504" s="218">
        <f t="shared" si="77"/>
        <v>0</v>
      </c>
      <c r="M504" s="50"/>
      <c r="N504" s="44"/>
      <c r="O504" s="44"/>
      <c r="P504" s="44"/>
      <c r="Q504" s="44"/>
      <c r="R504" s="44"/>
      <c r="S504" s="44"/>
      <c r="T504" s="44"/>
      <c r="U504" s="44"/>
      <c r="V504" s="93"/>
      <c r="W504" s="44"/>
      <c r="X504" s="44"/>
      <c r="Y504" s="44"/>
      <c r="Z504" s="39">
        <f>IF(G504=Precios!$CA$4,Precios!$CD$4,IF(G504=Precios!$CA$5,Precios!$CD$5,IF(G504=Precios!$CA$6,Precios!$CD$6,IF(G504=Precios!$CA$7,Precios!$CD$7,IF(G504=Precios!$CA$8,Precios!$CD$8,IF(G504=Precios!$CA$9,Precios!$CD$9,IF(G504=Precios!$CA$10,Precios!$CD$10,IF(G504=Precios!$CA$11,Precios!$CD$11,IF(G504=Precios!$CA$12,Precios!$CD$12,IF(G504=Precios!$CA$188,Precios!$CD$188,IF(G504=Precios!$CA$14,Precios!$CD$14,IF(G504=Precios!$CA$15,Precios!$CD$15,IF(G504=Precios!$CA$16,Precios!$CD$16,IF(G504=Precios!$CA$17,Precios!$CD$17,IF(G504=Precios!$CA$18,Precios!$CD$18,0)))))))))))))))*H504</f>
        <v>0</v>
      </c>
      <c r="AA504" s="47"/>
      <c r="AB504" s="330"/>
    </row>
    <row r="505" spans="1:28" x14ac:dyDescent="0.25">
      <c r="A505" s="291"/>
      <c r="B505" s="41"/>
      <c r="C505" s="42"/>
      <c r="D505" s="43"/>
      <c r="E505" s="43"/>
      <c r="F505" s="43"/>
      <c r="G505" s="49"/>
      <c r="H505" s="52"/>
      <c r="I505" s="217">
        <f>IF(G505=Precios!$CA$4,Precios!$CB$4,IF(G505=Precios!$CA$5,Precios!$CB$5,IF(G505=Precios!$CA$6,Precios!$CB$6,IF(G505=Precios!$CA$7,Precios!$CB$7,IF(G505=Precios!$CA$8,Precios!$CB$8,IF(G505=Precios!$CA$9,Precios!$CB$9,IF(G505=Precios!$CA$10,Precios!$CB$10,IF(G505=Precios!$CA$11,Precios!$CB$11,IF(G505=Precios!$CA$12,Precios!$CB$12,IF(G505=Precios!$CA$188,Precios!$CB$188,IF(G505=Precios!$CA$14,Precios!$CB$14,IF(G505=Precios!$CA$15,Precios!$CB$15,IF(G505=Precios!$CA$16,Precios!$CB$16,IF(G505=Precios!$CA$17,Precios!$CB$17,IF(G505=Precios!$CA$18,Precios!$CB$18,0)))))))))))))))</f>
        <v>0</v>
      </c>
      <c r="J505" s="52"/>
      <c r="K505" s="218">
        <f>+IF(J505=1,I505,IF(J505=2,I505*(1-Precios!$CG$3),0))</f>
        <v>0</v>
      </c>
      <c r="L505" s="218">
        <f t="shared" si="77"/>
        <v>0</v>
      </c>
      <c r="M505" s="50"/>
      <c r="N505" s="44"/>
      <c r="O505" s="44"/>
      <c r="P505" s="44"/>
      <c r="Q505" s="44"/>
      <c r="R505" s="44"/>
      <c r="S505" s="44"/>
      <c r="T505" s="44"/>
      <c r="U505" s="44"/>
      <c r="V505" s="93"/>
      <c r="W505" s="44"/>
      <c r="X505" s="44"/>
      <c r="Y505" s="44"/>
      <c r="Z505" s="39">
        <f>IF(G505=Precios!$CA$4,Precios!$CD$4,IF(G505=Precios!$CA$5,Precios!$CD$5,IF(G505=Precios!$CA$6,Precios!$CD$6,IF(G505=Precios!$CA$7,Precios!$CD$7,IF(G505=Precios!$CA$8,Precios!$CD$8,IF(G505=Precios!$CA$9,Precios!$CD$9,IF(G505=Precios!$CA$10,Precios!$CD$10,IF(G505=Precios!$CA$11,Precios!$CD$11,IF(G505=Precios!$CA$12,Precios!$CD$12,IF(G505=Precios!$CA$188,Precios!$CD$188,IF(G505=Precios!$CA$14,Precios!$CD$14,IF(G505=Precios!$CA$15,Precios!$CD$15,IF(G505=Precios!$CA$16,Precios!$CD$16,IF(G505=Precios!$CA$17,Precios!$CD$17,IF(G505=Precios!$CA$18,Precios!$CD$18,0)))))))))))))))*H505</f>
        <v>0</v>
      </c>
      <c r="AA505" s="47"/>
      <c r="AB505" s="330"/>
    </row>
    <row r="506" spans="1:28" x14ac:dyDescent="0.25">
      <c r="A506" s="291"/>
      <c r="B506" s="41"/>
      <c r="C506" s="42"/>
      <c r="D506" s="43"/>
      <c r="E506" s="43"/>
      <c r="F506" s="43"/>
      <c r="G506" s="49"/>
      <c r="H506" s="52"/>
      <c r="I506" s="217">
        <f>IF(G506=Precios!$CA$4,Precios!$CB$4,IF(G506=Precios!$CA$5,Precios!$CB$5,IF(G506=Precios!$CA$6,Precios!$CB$6,IF(G506=Precios!$CA$7,Precios!$CB$7,IF(G506=Precios!$CA$8,Precios!$CB$8,IF(G506=Precios!$CA$9,Precios!$CB$9,IF(G506=Precios!$CA$10,Precios!$CB$10,IF(G506=Precios!$CA$11,Precios!$CB$11,IF(G506=Precios!$CA$12,Precios!$CB$12,IF(G506=Precios!$CA$188,Precios!$CB$188,IF(G506=Precios!$CA$14,Precios!$CB$14,IF(G506=Precios!$CA$15,Precios!$CB$15,IF(G506=Precios!$CA$16,Precios!$CB$16,IF(G506=Precios!$CA$17,Precios!$CB$17,IF(G506=Precios!$CA$18,Precios!$CB$18,0)))))))))))))))</f>
        <v>0</v>
      </c>
      <c r="J506" s="52"/>
      <c r="K506" s="218">
        <f>+IF(J506=1,I506,IF(J506=2,I506*(1-Precios!$CG$3),0))</f>
        <v>0</v>
      </c>
      <c r="L506" s="218">
        <f t="shared" si="77"/>
        <v>0</v>
      </c>
      <c r="M506" s="50"/>
      <c r="N506" s="44"/>
      <c r="O506" s="44"/>
      <c r="P506" s="44"/>
      <c r="Q506" s="44"/>
      <c r="R506" s="44"/>
      <c r="S506" s="44"/>
      <c r="T506" s="44"/>
      <c r="U506" s="44"/>
      <c r="V506" s="93"/>
      <c r="W506" s="44"/>
      <c r="X506" s="44"/>
      <c r="Y506" s="44"/>
      <c r="Z506" s="39">
        <f>IF(G506=Precios!$CA$4,Precios!$CD$4,IF(G506=Precios!$CA$5,Precios!$CD$5,IF(G506=Precios!$CA$6,Precios!$CD$6,IF(G506=Precios!$CA$7,Precios!$CD$7,IF(G506=Precios!$CA$8,Precios!$CD$8,IF(G506=Precios!$CA$9,Precios!$CD$9,IF(G506=Precios!$CA$10,Precios!$CD$10,IF(G506=Precios!$CA$11,Precios!$CD$11,IF(G506=Precios!$CA$12,Precios!$CD$12,IF(G506=Precios!$CA$188,Precios!$CD$188,IF(G506=Precios!$CA$14,Precios!$CD$14,IF(G506=Precios!$CA$15,Precios!$CD$15,IF(G506=Precios!$CA$16,Precios!$CD$16,IF(G506=Precios!$CA$17,Precios!$CD$17,IF(G506=Precios!$CA$18,Precios!$CD$18,0)))))))))))))))*H506</f>
        <v>0</v>
      </c>
      <c r="AA506" s="47"/>
      <c r="AB506" s="330"/>
    </row>
    <row r="507" spans="1:28" ht="15.75" thickBot="1" x14ac:dyDescent="0.3">
      <c r="A507" s="293"/>
      <c r="B507" s="294"/>
      <c r="C507" s="304"/>
      <c r="D507" s="296"/>
      <c r="E507" s="296"/>
      <c r="F507" s="296"/>
      <c r="G507" s="297"/>
      <c r="H507" s="298"/>
      <c r="I507" s="299">
        <f>IF(G507=Precios!$CA$4,Precios!$CB$4,IF(G507=Precios!$CA$5,Precios!$CB$5,IF(G507=Precios!$CA$6,Precios!$CB$6,IF(G507=Precios!$CA$7,Precios!$CB$7,IF(G507=Precios!$CA$8,Precios!$CB$8,IF(G507=Precios!$CA$9,Precios!$CB$9,IF(G507=Precios!$CA$10,Precios!$CB$10,IF(G507=Precios!$CA$11,Precios!$CB$11,IF(G507=Precios!$CA$12,Precios!$CB$12,IF(G507=Precios!$CA$188,Precios!$CB$188,IF(G507=Precios!$CA$14,Precios!$CB$14,IF(G507=Precios!$CA$15,Precios!$CB$15,IF(G507=Precios!$CA$16,Precios!$CB$16,IF(G507=Precios!$CA$17,Precios!$CB$17,IF(G507=Precios!$CA$18,Precios!$CB$18,0)))))))))))))))</f>
        <v>0</v>
      </c>
      <c r="J507" s="298"/>
      <c r="K507" s="300">
        <f>+IF(J507=1,I507,IF(J507=2,I507*(1-Precios!$CG$3),0))</f>
        <v>0</v>
      </c>
      <c r="L507" s="300">
        <f t="shared" si="77"/>
        <v>0</v>
      </c>
      <c r="M507" s="331"/>
      <c r="N507" s="332"/>
      <c r="O507" s="332"/>
      <c r="P507" s="332"/>
      <c r="Q507" s="332"/>
      <c r="R507" s="332"/>
      <c r="S507" s="332"/>
      <c r="T507" s="332"/>
      <c r="U507" s="332"/>
      <c r="V507" s="333"/>
      <c r="W507" s="332"/>
      <c r="X507" s="332"/>
      <c r="Y507" s="332"/>
      <c r="Z507" s="340">
        <f>IF(G507=Precios!$CA$4,Precios!$CD$4,IF(G507=Precios!$CA$5,Precios!$CD$5,IF(G507=Precios!$CA$6,Precios!$CD$6,IF(G507=Precios!$CA$7,Precios!$CD$7,IF(G507=Precios!$CA$8,Precios!$CD$8,IF(G507=Precios!$CA$9,Precios!$CD$9,IF(G507=Precios!$CA$10,Precios!$CD$10,IF(G507=Precios!$CA$11,Precios!$CD$11,IF(G507=Precios!$CA$12,Precios!$CD$12,IF(G507=Precios!$CA$188,Precios!$CD$188,IF(G507=Precios!$CA$14,Precios!$CD$14,IF(G507=Precios!$CA$15,Precios!$CD$15,IF(G507=Precios!$CA$16,Precios!$CD$16,IF(G507=Precios!$CA$17,Precios!$CD$17,IF(G507=Precios!$CA$18,Precios!$CD$18,0)))))))))))))))*H507</f>
        <v>0</v>
      </c>
      <c r="AA507" s="334"/>
      <c r="AB507" s="335"/>
    </row>
    <row r="508" spans="1:28" x14ac:dyDescent="0.25">
      <c r="A508" s="282"/>
      <c r="B508" s="283"/>
      <c r="C508" s="284"/>
      <c r="D508" s="285"/>
      <c r="E508" s="285"/>
      <c r="F508" s="285"/>
      <c r="G508" s="287"/>
      <c r="H508" s="288"/>
      <c r="I508" s="289">
        <f>IF(G508=Precios!$CA$4,Precios!$CB$4,IF(G508=Precios!$CA$5,Precios!$CB$5,IF(G508=Precios!$CA$6,Precios!$CB$6,IF(G508=Precios!$CA$7,Precios!$CB$7,IF(G508=Precios!$CA$8,Precios!$CB$8,IF(G508=Precios!$CA$9,Precios!$CB$9,IF(G508=Precios!$CA$10,Precios!$CB$10,IF(G508=Precios!$CA$11,Precios!$CB$11,IF(G508=Precios!$CA$12,Precios!$CB$12,IF(G508=Precios!$CA$188,Precios!$CB$188,IF(G508=Precios!$CA$14,Precios!$CB$14,IF(G508=Precios!$CA$15,Precios!$CB$15,IF(G508=Precios!$CA$16,Precios!$CB$16,IF(G508=Precios!$CA$17,Precios!$CB$17,IF(G508=Precios!$CA$18,Precios!$CB$18,0)))))))))))))))</f>
        <v>0</v>
      </c>
      <c r="J508" s="287"/>
      <c r="K508" s="290">
        <f>+IF(J508=1,I508,IF(J508=2,I508*(1-Precios!$CG$3),0))</f>
        <v>0</v>
      </c>
      <c r="L508" s="290">
        <f t="shared" si="77"/>
        <v>0</v>
      </c>
      <c r="M508" s="317">
        <f>+SUM(L508:L512)</f>
        <v>0</v>
      </c>
      <c r="N508" s="318">
        <f>+M508+Q508+S508+T508</f>
        <v>0</v>
      </c>
      <c r="O508" s="319">
        <f>+IF(J508=1,N508*$O$457,0)</f>
        <v>0</v>
      </c>
      <c r="P508" s="320">
        <f>+N508*$P$457</f>
        <v>0</v>
      </c>
      <c r="Q508" s="321"/>
      <c r="R508" s="322">
        <f>+N508-SUM(O508:Q508)</f>
        <v>0</v>
      </c>
      <c r="S508" s="321"/>
      <c r="T508" s="321"/>
      <c r="U508" s="321"/>
      <c r="V508" s="323" t="e">
        <f>+(+O508+P508)/M508</f>
        <v>#DIV/0!</v>
      </c>
      <c r="W508" s="324">
        <f>+R508-SUM(S508:U508)</f>
        <v>0</v>
      </c>
      <c r="X508" s="325">
        <f>IF(J508=2,W508,0)</f>
        <v>0</v>
      </c>
      <c r="Y508" s="326">
        <f>IF(J508=1,W508,0)</f>
        <v>0</v>
      </c>
      <c r="Z508" s="327">
        <f>IF(G508=Precios!$CA$4,Precios!$CD$4,IF(G508=Precios!$CA$5,Precios!$CD$5,IF(G508=Precios!$CA$6,Precios!$CD$6,IF(G508=Precios!$CA$7,Precios!$CD$7,IF(G508=Precios!$CA$8,Precios!$CD$8,IF(G508=Precios!$CA$9,Precios!$CD$9,IF(G508=Precios!$CA$10,Precios!$CD$10,IF(G508=Precios!$CA$11,Precios!$CD$11,IF(G508=Precios!$CA$12,Precios!$CD$12,IF(G508=Precios!$CA$188,Precios!$CD$188,IF(G508=Precios!$CA$14,Precios!$CD$14,IF(G508=Precios!$CA$15,Precios!$CD$15,IF(G508=Precios!$CA$16,Precios!$CD$16,IF(G508=Precios!$CA$17,Precios!$CD$17,IF(G508=Precios!$CA$18,Precios!$CD$18,0)))))))))))))))*H508</f>
        <v>0</v>
      </c>
      <c r="AA508" s="328">
        <f>+W508-SUM(Z508:Z512)</f>
        <v>0</v>
      </c>
      <c r="AB508" s="329" t="e">
        <f>+AA508/M508</f>
        <v>#DIV/0!</v>
      </c>
    </row>
    <row r="509" spans="1:28" x14ac:dyDescent="0.25">
      <c r="A509" s="291"/>
      <c r="B509" s="41"/>
      <c r="C509" s="42"/>
      <c r="D509" s="43"/>
      <c r="E509" s="43"/>
      <c r="F509" s="43"/>
      <c r="G509" s="49"/>
      <c r="H509" s="52"/>
      <c r="I509" s="217">
        <f>IF(G509=Precios!$CA$4,Precios!$CB$4,IF(G509=Precios!$CA$5,Precios!$CB$5,IF(G509=Precios!$CA$6,Precios!$CB$6,IF(G509=Precios!$CA$7,Precios!$CB$7,IF(G509=Precios!$CA$8,Precios!$CB$8,IF(G509=Precios!$CA$9,Precios!$CB$9,IF(G509=Precios!$CA$10,Precios!$CB$10,IF(G509=Precios!$CA$11,Precios!$CB$11,IF(G509=Precios!$CA$12,Precios!$CB$12,IF(G509=Precios!$CA$188,Precios!$CB$188,IF(G509=Precios!$CA$14,Precios!$CB$14,IF(G509=Precios!$CA$15,Precios!$CB$15,IF(G509=Precios!$CA$16,Precios!$CB$16,IF(G509=Precios!$CA$17,Precios!$CB$17,IF(G509=Precios!$CA$18,Precios!$CB$18,0)))))))))))))))</f>
        <v>0</v>
      </c>
      <c r="J509" s="52"/>
      <c r="K509" s="218">
        <f>+IF(J509=1,I509,IF(J509=2,I509*(1-Precios!$CG$3),0))</f>
        <v>0</v>
      </c>
      <c r="L509" s="218">
        <f t="shared" si="77"/>
        <v>0</v>
      </c>
      <c r="M509" s="50"/>
      <c r="N509" s="44"/>
      <c r="O509" s="44"/>
      <c r="P509" s="44"/>
      <c r="Q509" s="44"/>
      <c r="R509" s="44"/>
      <c r="S509" s="44"/>
      <c r="T509" s="44"/>
      <c r="U509" s="44"/>
      <c r="V509" s="93"/>
      <c r="W509" s="44"/>
      <c r="X509" s="44"/>
      <c r="Y509" s="44"/>
      <c r="Z509" s="39">
        <f>IF(G509=Precios!$CA$4,Precios!$CD$4,IF(G509=Precios!$CA$5,Precios!$CD$5,IF(G509=Precios!$CA$6,Precios!$CD$6,IF(G509=Precios!$CA$7,Precios!$CD$7,IF(G509=Precios!$CA$8,Precios!$CD$8,IF(G509=Precios!$CA$9,Precios!$CD$9,IF(G509=Precios!$CA$10,Precios!$CD$10,IF(G509=Precios!$CA$11,Precios!$CD$11,IF(G509=Precios!$CA$12,Precios!$CD$12,IF(G509=Precios!$CA$188,Precios!$CD$188,IF(G509=Precios!$CA$14,Precios!$CD$14,IF(G509=Precios!$CA$15,Precios!$CD$15,IF(G509=Precios!$CA$16,Precios!$CD$16,IF(G509=Precios!$CA$17,Precios!$CD$17,IF(G509=Precios!$CA$18,Precios!$CD$18,0)))))))))))))))*H509</f>
        <v>0</v>
      </c>
      <c r="AA509" s="47"/>
      <c r="AB509" s="330"/>
    </row>
    <row r="510" spans="1:28" x14ac:dyDescent="0.25">
      <c r="A510" s="291"/>
      <c r="B510" s="41"/>
      <c r="C510" s="42"/>
      <c r="D510" s="43"/>
      <c r="E510" s="43"/>
      <c r="F510" s="43"/>
      <c r="G510" s="49"/>
      <c r="H510" s="52"/>
      <c r="I510" s="217">
        <f>IF(G510=Precios!$CA$4,Precios!$CB$4,IF(G510=Precios!$CA$5,Precios!$CB$5,IF(G510=Precios!$CA$6,Precios!$CB$6,IF(G510=Precios!$CA$7,Precios!$CB$7,IF(G510=Precios!$CA$8,Precios!$CB$8,IF(G510=Precios!$CA$9,Precios!$CB$9,IF(G510=Precios!$CA$10,Precios!$CB$10,IF(G510=Precios!$CA$11,Precios!$CB$11,IF(G510=Precios!$CA$12,Precios!$CB$12,IF(G510=Precios!$CA$188,Precios!$CB$188,IF(G510=Precios!$CA$14,Precios!$CB$14,IF(G510=Precios!$CA$15,Precios!$CB$15,IF(G510=Precios!$CA$16,Precios!$CB$16,IF(G510=Precios!$CA$17,Precios!$CB$17,IF(G510=Precios!$CA$18,Precios!$CB$18,0)))))))))))))))</f>
        <v>0</v>
      </c>
      <c r="J510" s="52"/>
      <c r="K510" s="218">
        <f>+IF(J510=1,I510,IF(J510=2,I510*(1-Precios!$CG$3),0))</f>
        <v>0</v>
      </c>
      <c r="L510" s="218">
        <f t="shared" si="77"/>
        <v>0</v>
      </c>
      <c r="M510" s="50"/>
      <c r="N510" s="44"/>
      <c r="O510" s="44"/>
      <c r="P510" s="44"/>
      <c r="Q510" s="44"/>
      <c r="R510" s="44"/>
      <c r="S510" s="44"/>
      <c r="T510" s="44"/>
      <c r="U510" s="44"/>
      <c r="V510" s="93"/>
      <c r="W510" s="44"/>
      <c r="X510" s="44"/>
      <c r="Y510" s="44"/>
      <c r="Z510" s="39">
        <f>IF(G510=Precios!$CA$4,Precios!$CD$4,IF(G510=Precios!$CA$5,Precios!$CD$5,IF(G510=Precios!$CA$6,Precios!$CD$6,IF(G510=Precios!$CA$7,Precios!$CD$7,IF(G510=Precios!$CA$8,Precios!$CD$8,IF(G510=Precios!$CA$9,Precios!$CD$9,IF(G510=Precios!$CA$10,Precios!$CD$10,IF(G510=Precios!$CA$11,Precios!$CD$11,IF(G510=Precios!$CA$12,Precios!$CD$12,IF(G510=Precios!$CA$188,Precios!$CD$188,IF(G510=Precios!$CA$14,Precios!$CD$14,IF(G510=Precios!$CA$15,Precios!$CD$15,IF(G510=Precios!$CA$16,Precios!$CD$16,IF(G510=Precios!$CA$17,Precios!$CD$17,IF(G510=Precios!$CA$18,Precios!$CD$18,0)))))))))))))))*H510</f>
        <v>0</v>
      </c>
      <c r="AA510" s="47"/>
      <c r="AB510" s="330"/>
    </row>
    <row r="511" spans="1:28" x14ac:dyDescent="0.25">
      <c r="A511" s="291"/>
      <c r="B511" s="41"/>
      <c r="C511" s="42"/>
      <c r="D511" s="43"/>
      <c r="E511" s="43"/>
      <c r="F511" s="43"/>
      <c r="G511" s="49"/>
      <c r="H511" s="52"/>
      <c r="I511" s="217">
        <f>IF(G511=Precios!$CA$4,Precios!$CB$4,IF(G511=Precios!$CA$5,Precios!$CB$5,IF(G511=Precios!$CA$6,Precios!$CB$6,IF(G511=Precios!$CA$7,Precios!$CB$7,IF(G511=Precios!$CA$8,Precios!$CB$8,IF(G511=Precios!$CA$9,Precios!$CB$9,IF(G511=Precios!$CA$10,Precios!$CB$10,IF(G511=Precios!$CA$11,Precios!$CB$11,IF(G511=Precios!$CA$12,Precios!$CB$12,IF(G511=Precios!$CA$188,Precios!$CB$188,IF(G511=Precios!$CA$14,Precios!$CB$14,IF(G511=Precios!$CA$15,Precios!$CB$15,IF(G511=Precios!$CA$16,Precios!$CB$16,IF(G511=Precios!$CA$17,Precios!$CB$17,IF(G511=Precios!$CA$18,Precios!$CB$18,0)))))))))))))))</f>
        <v>0</v>
      </c>
      <c r="J511" s="52"/>
      <c r="K511" s="218">
        <f>+IF(J511=1,I511,IF(J511=2,I511*(1-Precios!$CG$3),0))</f>
        <v>0</v>
      </c>
      <c r="L511" s="218">
        <f t="shared" si="77"/>
        <v>0</v>
      </c>
      <c r="M511" s="50"/>
      <c r="N511" s="44"/>
      <c r="O511" s="44"/>
      <c r="P511" s="44"/>
      <c r="Q511" s="44"/>
      <c r="R511" s="44"/>
      <c r="S511" s="44"/>
      <c r="T511" s="44"/>
      <c r="U511" s="44"/>
      <c r="V511" s="93"/>
      <c r="W511" s="44"/>
      <c r="X511" s="44"/>
      <c r="Y511" s="44"/>
      <c r="Z511" s="39">
        <f>IF(G511=Precios!$CA$4,Precios!$CD$4,IF(G511=Precios!$CA$5,Precios!$CD$5,IF(G511=Precios!$CA$6,Precios!$CD$6,IF(G511=Precios!$CA$7,Precios!$CD$7,IF(G511=Precios!$CA$8,Precios!$CD$8,IF(G511=Precios!$CA$9,Precios!$CD$9,IF(G511=Precios!$CA$10,Precios!$CD$10,IF(G511=Precios!$CA$11,Precios!$CD$11,IF(G511=Precios!$CA$12,Precios!$CD$12,IF(G511=Precios!$CA$188,Precios!$CD$188,IF(G511=Precios!$CA$14,Precios!$CD$14,IF(G511=Precios!$CA$15,Precios!$CD$15,IF(G511=Precios!$CA$16,Precios!$CD$16,IF(G511=Precios!$CA$17,Precios!$CD$17,IF(G511=Precios!$CA$18,Precios!$CD$18,0)))))))))))))))*H511</f>
        <v>0</v>
      </c>
      <c r="AA511" s="47"/>
      <c r="AB511" s="330"/>
    </row>
    <row r="512" spans="1:28" ht="15.75" thickBot="1" x14ac:dyDescent="0.3">
      <c r="A512" s="293"/>
      <c r="B512" s="294"/>
      <c r="C512" s="304"/>
      <c r="D512" s="296"/>
      <c r="E512" s="296"/>
      <c r="F512" s="296"/>
      <c r="G512" s="297"/>
      <c r="H512" s="298"/>
      <c r="I512" s="299">
        <f>IF(G512=Precios!$CA$4,Precios!$CB$4,IF(G512=Precios!$CA$5,Precios!$CB$5,IF(G512=Precios!$CA$6,Precios!$CB$6,IF(G512=Precios!$CA$7,Precios!$CB$7,IF(G512=Precios!$CA$8,Precios!$CB$8,IF(G512=Precios!$CA$9,Precios!$CB$9,IF(G512=Precios!$CA$10,Precios!$CB$10,IF(G512=Precios!$CA$11,Precios!$CB$11,IF(G512=Precios!$CA$12,Precios!$CB$12,IF(G512=Precios!$CA$188,Precios!$CB$188,IF(G512=Precios!$CA$14,Precios!$CB$14,IF(G512=Precios!$CA$15,Precios!$CB$15,IF(G512=Precios!$CA$16,Precios!$CB$16,IF(G512=Precios!$CA$17,Precios!$CB$17,IF(G512=Precios!$CA$18,Precios!$CB$18,0)))))))))))))))</f>
        <v>0</v>
      </c>
      <c r="J512" s="298"/>
      <c r="K512" s="300">
        <f>+IF(J512=1,I512,IF(J512=2,I512*(1-Precios!$CG$3),0))</f>
        <v>0</v>
      </c>
      <c r="L512" s="300">
        <f t="shared" si="77"/>
        <v>0</v>
      </c>
      <c r="M512" s="331"/>
      <c r="N512" s="332"/>
      <c r="O512" s="332"/>
      <c r="P512" s="332"/>
      <c r="Q512" s="332"/>
      <c r="R512" s="332"/>
      <c r="S512" s="332"/>
      <c r="T512" s="332"/>
      <c r="U512" s="332"/>
      <c r="V512" s="333"/>
      <c r="W512" s="332"/>
      <c r="X512" s="332"/>
      <c r="Y512" s="332"/>
      <c r="Z512" s="340">
        <f>IF(G512=Precios!$CA$4,Precios!$CD$4,IF(G512=Precios!$CA$5,Precios!$CD$5,IF(G512=Precios!$CA$6,Precios!$CD$6,IF(G512=Precios!$CA$7,Precios!$CD$7,IF(G512=Precios!$CA$8,Precios!$CD$8,IF(G512=Precios!$CA$9,Precios!$CD$9,IF(G512=Precios!$CA$10,Precios!$CD$10,IF(G512=Precios!$CA$11,Precios!$CD$11,IF(G512=Precios!$CA$12,Precios!$CD$12,IF(G512=Precios!$CA$188,Precios!$CD$188,IF(G512=Precios!$CA$14,Precios!$CD$14,IF(G512=Precios!$CA$15,Precios!$CD$15,IF(G512=Precios!$CA$16,Precios!$CD$16,IF(G512=Precios!$CA$17,Precios!$CD$17,IF(G512=Precios!$CA$18,Precios!$CD$18,0)))))))))))))))*H512</f>
        <v>0</v>
      </c>
      <c r="AA512" s="334"/>
      <c r="AB512" s="335"/>
    </row>
    <row r="513" spans="1:28" x14ac:dyDescent="0.25">
      <c r="A513" s="282"/>
      <c r="B513" s="283"/>
      <c r="C513" s="284"/>
      <c r="D513" s="285"/>
      <c r="E513" s="285"/>
      <c r="F513" s="285"/>
      <c r="G513" s="287"/>
      <c r="H513" s="288"/>
      <c r="I513" s="289">
        <f>IF(G513=Precios!$CA$4,Precios!$CB$4,IF(G513=Precios!$CA$5,Precios!$CB$5,IF(G513=Precios!$CA$6,Precios!$CB$6,IF(G513=Precios!$CA$7,Precios!$CB$7,IF(G513=Precios!$CA$8,Precios!$CB$8,IF(G513=Precios!$CA$9,Precios!$CB$9,IF(G513=Precios!$CA$10,Precios!$CB$10,IF(G513=Precios!$CA$11,Precios!$CB$11,IF(G513=Precios!$CA$12,Precios!$CB$12,IF(G513=Precios!$CA$188,Precios!$CB$188,IF(G513=Precios!$CA$14,Precios!$CB$14,IF(G513=Precios!$CA$15,Precios!$CB$15,IF(G513=Precios!$CA$16,Precios!$CB$16,IF(G513=Precios!$CA$17,Precios!$CB$17,IF(G513=Precios!$CA$18,Precios!$CB$18,0)))))))))))))))</f>
        <v>0</v>
      </c>
      <c r="J513" s="287"/>
      <c r="K513" s="290">
        <f>+IF(J513=1,I513,IF(J513=2,I513*(1-Precios!$CG$3),0))</f>
        <v>0</v>
      </c>
      <c r="L513" s="290">
        <f t="shared" ref="L513:L522" si="79">H513*K513</f>
        <v>0</v>
      </c>
      <c r="M513" s="317">
        <f>+SUM(L513:L517)</f>
        <v>0</v>
      </c>
      <c r="N513" s="318">
        <f>+M513+Q513+S513+T513</f>
        <v>0</v>
      </c>
      <c r="O513" s="319">
        <f>+IF(J513=1,N513*$O$457,0)</f>
        <v>0</v>
      </c>
      <c r="P513" s="320">
        <f>+N513*$P$457</f>
        <v>0</v>
      </c>
      <c r="Q513" s="321"/>
      <c r="R513" s="322">
        <f>+N513-SUM(O513:Q513)</f>
        <v>0</v>
      </c>
      <c r="S513" s="321"/>
      <c r="T513" s="321"/>
      <c r="U513" s="321"/>
      <c r="V513" s="323" t="e">
        <f>+(+O513+P513)/M513</f>
        <v>#DIV/0!</v>
      </c>
      <c r="W513" s="324">
        <f>+R513-SUM(S513:U513)</f>
        <v>0</v>
      </c>
      <c r="X513" s="325">
        <f>IF(J513=2,W513,0)</f>
        <v>0</v>
      </c>
      <c r="Y513" s="326">
        <f>IF(J513=1,W513,0)</f>
        <v>0</v>
      </c>
      <c r="Z513" s="327">
        <f>IF(G513=Precios!$CA$4,Precios!$CD$4,IF(G513=Precios!$CA$5,Precios!$CD$5,IF(G513=Precios!$CA$6,Precios!$CD$6,IF(G513=Precios!$CA$7,Precios!$CD$7,IF(G513=Precios!$CA$8,Precios!$CD$8,IF(G513=Precios!$CA$9,Precios!$CD$9,IF(G513=Precios!$CA$10,Precios!$CD$10,IF(G513=Precios!$CA$11,Precios!$CD$11,IF(G513=Precios!$CA$12,Precios!$CD$12,IF(G513=Precios!$CA$188,Precios!$CD$188,IF(G513=Precios!$CA$14,Precios!$CD$14,IF(G513=Precios!$CA$15,Precios!$CD$15,IF(G513=Precios!$CA$16,Precios!$CD$16,IF(G513=Precios!$CA$17,Precios!$CD$17,IF(G513=Precios!$CA$18,Precios!$CD$18,0)))))))))))))))*H513</f>
        <v>0</v>
      </c>
      <c r="AA513" s="328">
        <f>+W513-SUM(Z513:Z517)</f>
        <v>0</v>
      </c>
      <c r="AB513" s="329" t="e">
        <f>+AA513/M513</f>
        <v>#DIV/0!</v>
      </c>
    </row>
    <row r="514" spans="1:28" x14ac:dyDescent="0.25">
      <c r="A514" s="291"/>
      <c r="B514" s="41"/>
      <c r="C514" s="42"/>
      <c r="D514" s="43"/>
      <c r="E514" s="43"/>
      <c r="F514" s="43"/>
      <c r="G514" s="49"/>
      <c r="H514" s="52"/>
      <c r="I514" s="217">
        <f>IF(G514=Precios!$CA$4,Precios!$CB$4,IF(G514=Precios!$CA$5,Precios!$CB$5,IF(G514=Precios!$CA$6,Precios!$CB$6,IF(G514=Precios!$CA$7,Precios!$CB$7,IF(G514=Precios!$CA$8,Precios!$CB$8,IF(G514=Precios!$CA$9,Precios!$CB$9,IF(G514=Precios!$CA$10,Precios!$CB$10,IF(G514=Precios!$CA$11,Precios!$CB$11,IF(G514=Precios!$CA$12,Precios!$CB$12,IF(G514=Precios!$CA$188,Precios!$CB$188,IF(G514=Precios!$CA$14,Precios!$CB$14,IF(G514=Precios!$CA$15,Precios!$CB$15,IF(G514=Precios!$CA$16,Precios!$CB$16,IF(G514=Precios!$CA$17,Precios!$CB$17,IF(G514=Precios!$CA$18,Precios!$CB$18,0)))))))))))))))</f>
        <v>0</v>
      </c>
      <c r="J514" s="52"/>
      <c r="K514" s="218">
        <f>+IF(J514=1,I514,IF(J514=2,I514*(1-Precios!$CG$3),0))</f>
        <v>0</v>
      </c>
      <c r="L514" s="218">
        <f t="shared" si="79"/>
        <v>0</v>
      </c>
      <c r="M514" s="50"/>
      <c r="N514" s="44"/>
      <c r="O514" s="44"/>
      <c r="P514" s="44"/>
      <c r="Q514" s="44"/>
      <c r="R514" s="44"/>
      <c r="S514" s="44"/>
      <c r="T514" s="44"/>
      <c r="U514" s="44"/>
      <c r="V514" s="93"/>
      <c r="W514" s="44"/>
      <c r="X514" s="44"/>
      <c r="Y514" s="44"/>
      <c r="Z514" s="39">
        <f>IF(G514=Precios!$CA$4,Precios!$CD$4,IF(G514=Precios!$CA$5,Precios!$CD$5,IF(G514=Precios!$CA$6,Precios!$CD$6,IF(G514=Precios!$CA$7,Precios!$CD$7,IF(G514=Precios!$CA$8,Precios!$CD$8,IF(G514=Precios!$CA$9,Precios!$CD$9,IF(G514=Precios!$CA$10,Precios!$CD$10,IF(G514=Precios!$CA$11,Precios!$CD$11,IF(G514=Precios!$CA$12,Precios!$CD$12,IF(G514=Precios!$CA$188,Precios!$CD$188,IF(G514=Precios!$CA$14,Precios!$CD$14,IF(G514=Precios!$CA$15,Precios!$CD$15,IF(G514=Precios!$CA$16,Precios!$CD$16,IF(G514=Precios!$CA$17,Precios!$CD$17,IF(G514=Precios!$CA$18,Precios!$CD$18,0)))))))))))))))*H514</f>
        <v>0</v>
      </c>
      <c r="AA514" s="47"/>
      <c r="AB514" s="330"/>
    </row>
    <row r="515" spans="1:28" x14ac:dyDescent="0.25">
      <c r="A515" s="291"/>
      <c r="B515" s="41"/>
      <c r="C515" s="42"/>
      <c r="D515" s="43"/>
      <c r="E515" s="43"/>
      <c r="F515" s="43"/>
      <c r="G515" s="49"/>
      <c r="H515" s="52"/>
      <c r="I515" s="217">
        <f>IF(G515=Precios!$CA$4,Precios!$CB$4,IF(G515=Precios!$CA$5,Precios!$CB$5,IF(G515=Precios!$CA$6,Precios!$CB$6,IF(G515=Precios!$CA$7,Precios!$CB$7,IF(G515=Precios!$CA$8,Precios!$CB$8,IF(G515=Precios!$CA$9,Precios!$CB$9,IF(G515=Precios!$CA$10,Precios!$CB$10,IF(G515=Precios!$CA$11,Precios!$CB$11,IF(G515=Precios!$CA$12,Precios!$CB$12,IF(G515=Precios!$CA$188,Precios!$CB$188,IF(G515=Precios!$CA$14,Precios!$CB$14,IF(G515=Precios!$CA$15,Precios!$CB$15,IF(G515=Precios!$CA$16,Precios!$CB$16,IF(G515=Precios!$CA$17,Precios!$CB$17,IF(G515=Precios!$CA$18,Precios!$CB$18,0)))))))))))))))</f>
        <v>0</v>
      </c>
      <c r="J515" s="52"/>
      <c r="K515" s="218">
        <f>+IF(J515=1,I515,IF(J515=2,I515*(1-Precios!$CG$3),0))</f>
        <v>0</v>
      </c>
      <c r="L515" s="218">
        <f t="shared" si="79"/>
        <v>0</v>
      </c>
      <c r="M515" s="50"/>
      <c r="N515" s="44"/>
      <c r="O515" s="44"/>
      <c r="P515" s="44"/>
      <c r="Q515" s="44"/>
      <c r="R515" s="44"/>
      <c r="S515" s="44"/>
      <c r="T515" s="44"/>
      <c r="U515" s="44"/>
      <c r="V515" s="93"/>
      <c r="W515" s="44"/>
      <c r="X515" s="44"/>
      <c r="Y515" s="44"/>
      <c r="Z515" s="39">
        <f>IF(G515=Precios!$CA$4,Precios!$CD$4,IF(G515=Precios!$CA$5,Precios!$CD$5,IF(G515=Precios!$CA$6,Precios!$CD$6,IF(G515=Precios!$CA$7,Precios!$CD$7,IF(G515=Precios!$CA$8,Precios!$CD$8,IF(G515=Precios!$CA$9,Precios!$CD$9,IF(G515=Precios!$CA$10,Precios!$CD$10,IF(G515=Precios!$CA$11,Precios!$CD$11,IF(G515=Precios!$CA$12,Precios!$CD$12,IF(G515=Precios!$CA$188,Precios!$CD$188,IF(G515=Precios!$CA$14,Precios!$CD$14,IF(G515=Precios!$CA$15,Precios!$CD$15,IF(G515=Precios!$CA$16,Precios!$CD$16,IF(G515=Precios!$CA$17,Precios!$CD$17,IF(G515=Precios!$CA$18,Precios!$CD$18,0)))))))))))))))*H515</f>
        <v>0</v>
      </c>
      <c r="AA515" s="47"/>
      <c r="AB515" s="330"/>
    </row>
    <row r="516" spans="1:28" x14ac:dyDescent="0.25">
      <c r="A516" s="291"/>
      <c r="B516" s="41"/>
      <c r="C516" s="42"/>
      <c r="D516" s="43"/>
      <c r="E516" s="43"/>
      <c r="F516" s="43"/>
      <c r="G516" s="49"/>
      <c r="H516" s="52"/>
      <c r="I516" s="217">
        <f>IF(G516=Precios!$CA$4,Precios!$CB$4,IF(G516=Precios!$CA$5,Precios!$CB$5,IF(G516=Precios!$CA$6,Precios!$CB$6,IF(G516=Precios!$CA$7,Precios!$CB$7,IF(G516=Precios!$CA$8,Precios!$CB$8,IF(G516=Precios!$CA$9,Precios!$CB$9,IF(G516=Precios!$CA$10,Precios!$CB$10,IF(G516=Precios!$CA$11,Precios!$CB$11,IF(G516=Precios!$CA$12,Precios!$CB$12,IF(G516=Precios!$CA$188,Precios!$CB$188,IF(G516=Precios!$CA$14,Precios!$CB$14,IF(G516=Precios!$CA$15,Precios!$CB$15,IF(G516=Precios!$CA$16,Precios!$CB$16,IF(G516=Precios!$CA$17,Precios!$CB$17,IF(G516=Precios!$CA$18,Precios!$CB$18,0)))))))))))))))</f>
        <v>0</v>
      </c>
      <c r="J516" s="52"/>
      <c r="K516" s="218">
        <f>+IF(J516=1,I516,IF(J516=2,I516*(1-Precios!$CG$3),0))</f>
        <v>0</v>
      </c>
      <c r="L516" s="218">
        <f t="shared" si="79"/>
        <v>0</v>
      </c>
      <c r="M516" s="50"/>
      <c r="N516" s="44"/>
      <c r="O516" s="44"/>
      <c r="P516" s="44"/>
      <c r="Q516" s="44"/>
      <c r="R516" s="44"/>
      <c r="S516" s="44"/>
      <c r="T516" s="44"/>
      <c r="U516" s="44"/>
      <c r="V516" s="93"/>
      <c r="W516" s="44"/>
      <c r="X516" s="44"/>
      <c r="Y516" s="44"/>
      <c r="Z516" s="39">
        <f>IF(G516=Precios!$CA$4,Precios!$CD$4,IF(G516=Precios!$CA$5,Precios!$CD$5,IF(G516=Precios!$CA$6,Precios!$CD$6,IF(G516=Precios!$CA$7,Precios!$CD$7,IF(G516=Precios!$CA$8,Precios!$CD$8,IF(G516=Precios!$CA$9,Precios!$CD$9,IF(G516=Precios!$CA$10,Precios!$CD$10,IF(G516=Precios!$CA$11,Precios!$CD$11,IF(G516=Precios!$CA$12,Precios!$CD$12,IF(G516=Precios!$CA$188,Precios!$CD$188,IF(G516=Precios!$CA$14,Precios!$CD$14,IF(G516=Precios!$CA$15,Precios!$CD$15,IF(G516=Precios!$CA$16,Precios!$CD$16,IF(G516=Precios!$CA$17,Precios!$CD$17,IF(G516=Precios!$CA$18,Precios!$CD$18,0)))))))))))))))*H516</f>
        <v>0</v>
      </c>
      <c r="AA516" s="47"/>
      <c r="AB516" s="330"/>
    </row>
    <row r="517" spans="1:28" ht="15.75" thickBot="1" x14ac:dyDescent="0.3">
      <c r="A517" s="293"/>
      <c r="B517" s="294"/>
      <c r="C517" s="304"/>
      <c r="D517" s="296"/>
      <c r="E517" s="296"/>
      <c r="F517" s="296"/>
      <c r="G517" s="297"/>
      <c r="H517" s="298"/>
      <c r="I517" s="299">
        <f>IF(G517=Precios!$CA$4,Precios!$CB$4,IF(G517=Precios!$CA$5,Precios!$CB$5,IF(G517=Precios!$CA$6,Precios!$CB$6,IF(G517=Precios!$CA$7,Precios!$CB$7,IF(G517=Precios!$CA$8,Precios!$CB$8,IF(G517=Precios!$CA$9,Precios!$CB$9,IF(G517=Precios!$CA$10,Precios!$CB$10,IF(G517=Precios!$CA$11,Precios!$CB$11,IF(G517=Precios!$CA$12,Precios!$CB$12,IF(G517=Precios!$CA$188,Precios!$CB$188,IF(G517=Precios!$CA$14,Precios!$CB$14,IF(G517=Precios!$CA$15,Precios!$CB$15,IF(G517=Precios!$CA$16,Precios!$CB$16,IF(G517=Precios!$CA$17,Precios!$CB$17,IF(G517=Precios!$CA$18,Precios!$CB$18,0)))))))))))))))</f>
        <v>0</v>
      </c>
      <c r="J517" s="298"/>
      <c r="K517" s="300">
        <f>+IF(J517=1,I517,IF(J517=2,I517*(1-Precios!$CG$3),0))</f>
        <v>0</v>
      </c>
      <c r="L517" s="300">
        <f t="shared" si="79"/>
        <v>0</v>
      </c>
      <c r="M517" s="331"/>
      <c r="N517" s="332"/>
      <c r="O517" s="332"/>
      <c r="P517" s="332"/>
      <c r="Q517" s="332"/>
      <c r="R517" s="332"/>
      <c r="S517" s="332"/>
      <c r="T517" s="332"/>
      <c r="U517" s="332"/>
      <c r="V517" s="333"/>
      <c r="W517" s="332"/>
      <c r="X517" s="332"/>
      <c r="Y517" s="332"/>
      <c r="Z517" s="340">
        <f>IF(G517=Precios!$CA$4,Precios!$CD$4,IF(G517=Precios!$CA$5,Precios!$CD$5,IF(G517=Precios!$CA$6,Precios!$CD$6,IF(G517=Precios!$CA$7,Precios!$CD$7,IF(G517=Precios!$CA$8,Precios!$CD$8,IF(G517=Precios!$CA$9,Precios!$CD$9,IF(G517=Precios!$CA$10,Precios!$CD$10,IF(G517=Precios!$CA$11,Precios!$CD$11,IF(G517=Precios!$CA$12,Precios!$CD$12,IF(G517=Precios!$CA$188,Precios!$CD$188,IF(G517=Precios!$CA$14,Precios!$CD$14,IF(G517=Precios!$CA$15,Precios!$CD$15,IF(G517=Precios!$CA$16,Precios!$CD$16,IF(G517=Precios!$CA$17,Precios!$CD$17,IF(G517=Precios!$CA$18,Precios!$CD$18,0)))))))))))))))*H517</f>
        <v>0</v>
      </c>
      <c r="AA517" s="334"/>
      <c r="AB517" s="335"/>
    </row>
    <row r="518" spans="1:28" x14ac:dyDescent="0.25">
      <c r="A518" s="282"/>
      <c r="B518" s="283"/>
      <c r="C518" s="284"/>
      <c r="D518" s="285"/>
      <c r="E518" s="285"/>
      <c r="F518" s="285"/>
      <c r="G518" s="287"/>
      <c r="H518" s="288"/>
      <c r="I518" s="289">
        <f>IF(G518=Precios!$CA$4,Precios!$CB$4,IF(G518=Precios!$CA$5,Precios!$CB$5,IF(G518=Precios!$CA$6,Precios!$CB$6,IF(G518=Precios!$CA$7,Precios!$CB$7,IF(G518=Precios!$CA$8,Precios!$CB$8,IF(G518=Precios!$CA$9,Precios!$CB$9,IF(G518=Precios!$CA$10,Precios!$CB$10,IF(G518=Precios!$CA$11,Precios!$CB$11,IF(G518=Precios!$CA$12,Precios!$CB$12,IF(G518=Precios!$CA$188,Precios!$CB$188,IF(G518=Precios!$CA$14,Precios!$CB$14,IF(G518=Precios!$CA$15,Precios!$CB$15,IF(G518=Precios!$CA$16,Precios!$CB$16,IF(G518=Precios!$CA$17,Precios!$CB$17,IF(G518=Precios!$CA$18,Precios!$CB$18,0)))))))))))))))</f>
        <v>0</v>
      </c>
      <c r="J518" s="287"/>
      <c r="K518" s="290">
        <f>+IF(J518=1,I518,IF(J518=2,I518*(1-Precios!$CG$3),0))</f>
        <v>0</v>
      </c>
      <c r="L518" s="290">
        <f t="shared" si="79"/>
        <v>0</v>
      </c>
      <c r="M518" s="317">
        <f>+SUM(L518:L522)</f>
        <v>0</v>
      </c>
      <c r="N518" s="318">
        <f>+M518+Q518+S518+T518</f>
        <v>0</v>
      </c>
      <c r="O518" s="319">
        <f>+IF(J518=1,N518*$O$457,0)</f>
        <v>0</v>
      </c>
      <c r="P518" s="320">
        <f>+N518*$P$457</f>
        <v>0</v>
      </c>
      <c r="Q518" s="321"/>
      <c r="R518" s="322">
        <f>+N518-SUM(O518:Q518)</f>
        <v>0</v>
      </c>
      <c r="S518" s="321"/>
      <c r="T518" s="321"/>
      <c r="U518" s="321"/>
      <c r="V518" s="323" t="e">
        <f>+(+O518+P518)/M518</f>
        <v>#DIV/0!</v>
      </c>
      <c r="W518" s="324">
        <f>+R518-SUM(S518:U518)</f>
        <v>0</v>
      </c>
      <c r="X518" s="325">
        <f>IF(J518=2,W518,0)</f>
        <v>0</v>
      </c>
      <c r="Y518" s="326">
        <f>IF(J518=1,W518,0)</f>
        <v>0</v>
      </c>
      <c r="Z518" s="327">
        <f>IF(G518=Precios!$CA$4,Precios!$CD$4,IF(G518=Precios!$CA$5,Precios!$CD$5,IF(G518=Precios!$CA$6,Precios!$CD$6,IF(G518=Precios!$CA$7,Precios!$CD$7,IF(G518=Precios!$CA$8,Precios!$CD$8,IF(G518=Precios!$CA$9,Precios!$CD$9,IF(G518=Precios!$CA$10,Precios!$CD$10,IF(G518=Precios!$CA$11,Precios!$CD$11,IF(G518=Precios!$CA$12,Precios!$CD$12,IF(G518=Precios!$CA$188,Precios!$CD$188,IF(G518=Precios!$CA$14,Precios!$CD$14,IF(G518=Precios!$CA$15,Precios!$CD$15,IF(G518=Precios!$CA$16,Precios!$CD$16,IF(G518=Precios!$CA$17,Precios!$CD$17,IF(G518=Precios!$CA$18,Precios!$CD$18,0)))))))))))))))*H518</f>
        <v>0</v>
      </c>
      <c r="AA518" s="328">
        <f>+W518-SUM(Z518:Z522)</f>
        <v>0</v>
      </c>
      <c r="AB518" s="329" t="e">
        <f>+AA518/M518</f>
        <v>#DIV/0!</v>
      </c>
    </row>
    <row r="519" spans="1:28" x14ac:dyDescent="0.25">
      <c r="A519" s="291"/>
      <c r="B519" s="41"/>
      <c r="C519" s="42"/>
      <c r="D519" s="43"/>
      <c r="E519" s="43"/>
      <c r="F519" s="43"/>
      <c r="G519" s="49"/>
      <c r="H519" s="52"/>
      <c r="I519" s="217">
        <f>IF(G519=Precios!$CA$4,Precios!$CB$4,IF(G519=Precios!$CA$5,Precios!$CB$5,IF(G519=Precios!$CA$6,Precios!$CB$6,IF(G519=Precios!$CA$7,Precios!$CB$7,IF(G519=Precios!$CA$8,Precios!$CB$8,IF(G519=Precios!$CA$9,Precios!$CB$9,IF(G519=Precios!$CA$10,Precios!$CB$10,IF(G519=Precios!$CA$11,Precios!$CB$11,IF(G519=Precios!$CA$12,Precios!$CB$12,IF(G519=Precios!$CA$188,Precios!$CB$188,IF(G519=Precios!$CA$14,Precios!$CB$14,IF(G519=Precios!$CA$15,Precios!$CB$15,IF(G519=Precios!$CA$16,Precios!$CB$16,IF(G519=Precios!$CA$17,Precios!$CB$17,IF(G519=Precios!$CA$18,Precios!$CB$18,0)))))))))))))))</f>
        <v>0</v>
      </c>
      <c r="J519" s="52"/>
      <c r="K519" s="218">
        <f>+IF(J519=1,I519,IF(J519=2,I519*(1-Precios!$CG$3),0))</f>
        <v>0</v>
      </c>
      <c r="L519" s="218">
        <f t="shared" si="79"/>
        <v>0</v>
      </c>
      <c r="M519" s="50"/>
      <c r="N519" s="44"/>
      <c r="O519" s="44"/>
      <c r="P519" s="44"/>
      <c r="Q519" s="44"/>
      <c r="R519" s="44"/>
      <c r="S519" s="44"/>
      <c r="T519" s="44"/>
      <c r="U519" s="44"/>
      <c r="V519" s="93"/>
      <c r="W519" s="44"/>
      <c r="X519" s="44"/>
      <c r="Y519" s="44"/>
      <c r="Z519" s="39">
        <f>IF(G519=Precios!$CA$4,Precios!$CD$4,IF(G519=Precios!$CA$5,Precios!$CD$5,IF(G519=Precios!$CA$6,Precios!$CD$6,IF(G519=Precios!$CA$7,Precios!$CD$7,IF(G519=Precios!$CA$8,Precios!$CD$8,IF(G519=Precios!$CA$9,Precios!$CD$9,IF(G519=Precios!$CA$10,Precios!$CD$10,IF(G519=Precios!$CA$11,Precios!$CD$11,IF(G519=Precios!$CA$12,Precios!$CD$12,IF(G519=Precios!$CA$188,Precios!$CD$188,IF(G519=Precios!$CA$14,Precios!$CD$14,IF(G519=Precios!$CA$15,Precios!$CD$15,IF(G519=Precios!$CA$16,Precios!$CD$16,IF(G519=Precios!$CA$17,Precios!$CD$17,IF(G519=Precios!$CA$18,Precios!$CD$18,0)))))))))))))))*H519</f>
        <v>0</v>
      </c>
      <c r="AA519" s="47"/>
      <c r="AB519" s="330"/>
    </row>
    <row r="520" spans="1:28" x14ac:dyDescent="0.25">
      <c r="A520" s="291"/>
      <c r="B520" s="41"/>
      <c r="C520" s="42"/>
      <c r="D520" s="43"/>
      <c r="E520" s="43"/>
      <c r="F520" s="43"/>
      <c r="G520" s="49"/>
      <c r="H520" s="52"/>
      <c r="I520" s="217">
        <f>IF(G520=Precios!$CA$4,Precios!$CB$4,IF(G520=Precios!$CA$5,Precios!$CB$5,IF(G520=Precios!$CA$6,Precios!$CB$6,IF(G520=Precios!$CA$7,Precios!$CB$7,IF(G520=Precios!$CA$8,Precios!$CB$8,IF(G520=Precios!$CA$9,Precios!$CB$9,IF(G520=Precios!$CA$10,Precios!$CB$10,IF(G520=Precios!$CA$11,Precios!$CB$11,IF(G520=Precios!$CA$12,Precios!$CB$12,IF(G520=Precios!$CA$188,Precios!$CB$188,IF(G520=Precios!$CA$14,Precios!$CB$14,IF(G520=Precios!$CA$15,Precios!$CB$15,IF(G520=Precios!$CA$16,Precios!$CB$16,IF(G520=Precios!$CA$17,Precios!$CB$17,IF(G520=Precios!$CA$18,Precios!$CB$18,0)))))))))))))))</f>
        <v>0</v>
      </c>
      <c r="J520" s="52"/>
      <c r="K520" s="218">
        <f>+IF(J520=1,I520,IF(J520=2,I520*(1-Precios!$CG$3),0))</f>
        <v>0</v>
      </c>
      <c r="L520" s="218">
        <f t="shared" si="79"/>
        <v>0</v>
      </c>
      <c r="M520" s="50"/>
      <c r="N520" s="44"/>
      <c r="O520" s="44"/>
      <c r="P520" s="44"/>
      <c r="Q520" s="44"/>
      <c r="R520" s="44"/>
      <c r="S520" s="44"/>
      <c r="T520" s="44"/>
      <c r="U520" s="44"/>
      <c r="V520" s="93"/>
      <c r="W520" s="44"/>
      <c r="X520" s="44"/>
      <c r="Y520" s="44"/>
      <c r="Z520" s="39">
        <f>IF(G520=Precios!$CA$4,Precios!$CD$4,IF(G520=Precios!$CA$5,Precios!$CD$5,IF(G520=Precios!$CA$6,Precios!$CD$6,IF(G520=Precios!$CA$7,Precios!$CD$7,IF(G520=Precios!$CA$8,Precios!$CD$8,IF(G520=Precios!$CA$9,Precios!$CD$9,IF(G520=Precios!$CA$10,Precios!$CD$10,IF(G520=Precios!$CA$11,Precios!$CD$11,IF(G520=Precios!$CA$12,Precios!$CD$12,IF(G520=Precios!$CA$188,Precios!$CD$188,IF(G520=Precios!$CA$14,Precios!$CD$14,IF(G520=Precios!$CA$15,Precios!$CD$15,IF(G520=Precios!$CA$16,Precios!$CD$16,IF(G520=Precios!$CA$17,Precios!$CD$17,IF(G520=Precios!$CA$18,Precios!$CD$18,0)))))))))))))))*H520</f>
        <v>0</v>
      </c>
      <c r="AA520" s="47"/>
      <c r="AB520" s="330"/>
    </row>
    <row r="521" spans="1:28" x14ac:dyDescent="0.25">
      <c r="A521" s="291"/>
      <c r="B521" s="41"/>
      <c r="C521" s="42"/>
      <c r="D521" s="43"/>
      <c r="E521" s="43"/>
      <c r="F521" s="43"/>
      <c r="G521" s="49"/>
      <c r="H521" s="52"/>
      <c r="I521" s="217">
        <f>IF(G521=Precios!$CA$4,Precios!$CB$4,IF(G521=Precios!$CA$5,Precios!$CB$5,IF(G521=Precios!$CA$6,Precios!$CB$6,IF(G521=Precios!$CA$7,Precios!$CB$7,IF(G521=Precios!$CA$8,Precios!$CB$8,IF(G521=Precios!$CA$9,Precios!$CB$9,IF(G521=Precios!$CA$10,Precios!$CB$10,IF(G521=Precios!$CA$11,Precios!$CB$11,IF(G521=Precios!$CA$12,Precios!$CB$12,IF(G521=Precios!$CA$188,Precios!$CB$188,IF(G521=Precios!$CA$14,Precios!$CB$14,IF(G521=Precios!$CA$15,Precios!$CB$15,IF(G521=Precios!$CA$16,Precios!$CB$16,IF(G521=Precios!$CA$17,Precios!$CB$17,IF(G521=Precios!$CA$18,Precios!$CB$18,0)))))))))))))))</f>
        <v>0</v>
      </c>
      <c r="J521" s="52"/>
      <c r="K521" s="218">
        <f>+IF(J521=1,I521,IF(J521=2,I521*(1-Precios!$CG$3),0))</f>
        <v>0</v>
      </c>
      <c r="L521" s="218">
        <f t="shared" si="79"/>
        <v>0</v>
      </c>
      <c r="M521" s="50"/>
      <c r="N521" s="44"/>
      <c r="O521" s="44"/>
      <c r="P521" s="44"/>
      <c r="Q521" s="44"/>
      <c r="R521" s="44"/>
      <c r="S521" s="44"/>
      <c r="T521" s="44"/>
      <c r="U521" s="44"/>
      <c r="V521" s="93"/>
      <c r="W521" s="44"/>
      <c r="X521" s="44"/>
      <c r="Y521" s="44"/>
      <c r="Z521" s="39">
        <f>IF(G521=Precios!$CA$4,Precios!$CD$4,IF(G521=Precios!$CA$5,Precios!$CD$5,IF(G521=Precios!$CA$6,Precios!$CD$6,IF(G521=Precios!$CA$7,Precios!$CD$7,IF(G521=Precios!$CA$8,Precios!$CD$8,IF(G521=Precios!$CA$9,Precios!$CD$9,IF(G521=Precios!$CA$10,Precios!$CD$10,IF(G521=Precios!$CA$11,Precios!$CD$11,IF(G521=Precios!$CA$12,Precios!$CD$12,IF(G521=Precios!$CA$188,Precios!$CD$188,IF(G521=Precios!$CA$14,Precios!$CD$14,IF(G521=Precios!$CA$15,Precios!$CD$15,IF(G521=Precios!$CA$16,Precios!$CD$16,IF(G521=Precios!$CA$17,Precios!$CD$17,IF(G521=Precios!$CA$18,Precios!$CD$18,0)))))))))))))))*H521</f>
        <v>0</v>
      </c>
      <c r="AA521" s="47"/>
      <c r="AB521" s="330"/>
    </row>
    <row r="522" spans="1:28" ht="15.75" thickBot="1" x14ac:dyDescent="0.3">
      <c r="A522" s="293"/>
      <c r="B522" s="294"/>
      <c r="C522" s="304"/>
      <c r="D522" s="296"/>
      <c r="E522" s="296"/>
      <c r="F522" s="296"/>
      <c r="G522" s="297"/>
      <c r="H522" s="298"/>
      <c r="I522" s="299">
        <f>IF(G522=Precios!$CA$4,Precios!$CB$4,IF(G522=Precios!$CA$5,Precios!$CB$5,IF(G522=Precios!$CA$6,Precios!$CB$6,IF(G522=Precios!$CA$7,Precios!$CB$7,IF(G522=Precios!$CA$8,Precios!$CB$8,IF(G522=Precios!$CA$9,Precios!$CB$9,IF(G522=Precios!$CA$10,Precios!$CB$10,IF(G522=Precios!$CA$11,Precios!$CB$11,IF(G522=Precios!$CA$12,Precios!$CB$12,IF(G522=Precios!$CA$188,Precios!$CB$188,IF(G522=Precios!$CA$14,Precios!$CB$14,IF(G522=Precios!$CA$15,Precios!$CB$15,IF(G522=Precios!$CA$16,Precios!$CB$16,IF(G522=Precios!$CA$17,Precios!$CB$17,IF(G522=Precios!$CA$18,Precios!$CB$18,0)))))))))))))))</f>
        <v>0</v>
      </c>
      <c r="J522" s="298"/>
      <c r="K522" s="300">
        <f>+IF(J522=1,I522,IF(J522=2,I522*(1-Precios!$CG$3),0))</f>
        <v>0</v>
      </c>
      <c r="L522" s="300">
        <f t="shared" si="79"/>
        <v>0</v>
      </c>
      <c r="M522" s="331"/>
      <c r="N522" s="332"/>
      <c r="O522" s="332"/>
      <c r="P522" s="332"/>
      <c r="Q522" s="332"/>
      <c r="R522" s="332"/>
      <c r="S522" s="332"/>
      <c r="T522" s="332"/>
      <c r="U522" s="332"/>
      <c r="V522" s="333"/>
      <c r="W522" s="332"/>
      <c r="X522" s="332"/>
      <c r="Y522" s="332"/>
      <c r="Z522" s="340">
        <f>IF(G522=Precios!$CA$4,Precios!$CD$4,IF(G522=Precios!$CA$5,Precios!$CD$5,IF(G522=Precios!$CA$6,Precios!$CD$6,IF(G522=Precios!$CA$7,Precios!$CD$7,IF(G522=Precios!$CA$8,Precios!$CD$8,IF(G522=Precios!$CA$9,Precios!$CD$9,IF(G522=Precios!$CA$10,Precios!$CD$10,IF(G522=Precios!$CA$11,Precios!$CD$11,IF(G522=Precios!$CA$12,Precios!$CD$12,IF(G522=Precios!$CA$188,Precios!$CD$188,IF(G522=Precios!$CA$14,Precios!$CD$14,IF(G522=Precios!$CA$15,Precios!$CD$15,IF(G522=Precios!$CA$16,Precios!$CD$16,IF(G522=Precios!$CA$17,Precios!$CD$17,IF(G522=Precios!$CA$18,Precios!$CD$18,0)))))))))))))))*H522</f>
        <v>0</v>
      </c>
      <c r="AA522" s="334"/>
      <c r="AB522" s="335"/>
    </row>
    <row r="523" spans="1:28" x14ac:dyDescent="0.25">
      <c r="A523" s="282"/>
      <c r="B523" s="283"/>
      <c r="C523" s="284"/>
      <c r="D523" s="285"/>
      <c r="E523" s="285"/>
      <c r="F523" s="285"/>
      <c r="G523" s="287"/>
      <c r="H523" s="288"/>
      <c r="I523" s="289">
        <f>IF(G523=Precios!$CA$4,Precios!$CB$4,IF(G523=Precios!$CA$5,Precios!$CB$5,IF(G523=Precios!$CA$6,Precios!$CB$6,IF(G523=Precios!$CA$7,Precios!$CB$7,IF(G523=Precios!$CA$8,Precios!$CB$8,IF(G523=Precios!$CA$9,Precios!$CB$9,IF(G523=Precios!$CA$10,Precios!$CB$10,IF(G523=Precios!$CA$11,Precios!$CB$11,IF(G523=Precios!$CA$12,Precios!$CB$12,IF(G523=Precios!$CA$188,Precios!$CB$188,IF(G523=Precios!$CA$14,Precios!$CB$14,IF(G523=Precios!$CA$15,Precios!$CB$15,IF(G523=Precios!$CA$16,Precios!$CB$16,IF(G523=Precios!$CA$17,Precios!$CB$17,IF(G523=Precios!$CA$18,Precios!$CB$18,0)))))))))))))))</f>
        <v>0</v>
      </c>
      <c r="J523" s="287"/>
      <c r="K523" s="290">
        <f>+IF(J523=1,I523,IF(J523=2,I523*(1-Precios!$CG$3),0))</f>
        <v>0</v>
      </c>
      <c r="L523" s="290">
        <f t="shared" ref="L523:L537" si="80">H523*K523</f>
        <v>0</v>
      </c>
      <c r="M523" s="317">
        <f>+SUM(L523:L527)</f>
        <v>0</v>
      </c>
      <c r="N523" s="318">
        <f>+M523+Q523+S523+T523</f>
        <v>0</v>
      </c>
      <c r="O523" s="319">
        <f>+IF(J523=1,N523*$O$457,0)</f>
        <v>0</v>
      </c>
      <c r="P523" s="320">
        <f>+N523*$P$457</f>
        <v>0</v>
      </c>
      <c r="Q523" s="321"/>
      <c r="R523" s="322">
        <f>+N523-SUM(O523:Q523)</f>
        <v>0</v>
      </c>
      <c r="S523" s="321"/>
      <c r="T523" s="321"/>
      <c r="U523" s="321"/>
      <c r="V523" s="323" t="e">
        <f>+(+O523+P523)/M523</f>
        <v>#DIV/0!</v>
      </c>
      <c r="W523" s="324">
        <f>+R523-SUM(S523:U523)</f>
        <v>0</v>
      </c>
      <c r="X523" s="325">
        <f>IF(J523=2,W523,0)</f>
        <v>0</v>
      </c>
      <c r="Y523" s="326">
        <f>IF(J523=1,W523,0)</f>
        <v>0</v>
      </c>
      <c r="Z523" s="327">
        <f>IF(G523=Precios!$CA$4,Precios!$CD$4,IF(G523=Precios!$CA$5,Precios!$CD$5,IF(G523=Precios!$CA$6,Precios!$CD$6,IF(G523=Precios!$CA$7,Precios!$CD$7,IF(G523=Precios!$CA$8,Precios!$CD$8,IF(G523=Precios!$CA$9,Precios!$CD$9,IF(G523=Precios!$CA$10,Precios!$CD$10,IF(G523=Precios!$CA$11,Precios!$CD$11,IF(G523=Precios!$CA$12,Precios!$CD$12,IF(G523=Precios!$CA$188,Precios!$CD$188,IF(G523=Precios!$CA$14,Precios!$CD$14,IF(G523=Precios!$CA$15,Precios!$CD$15,IF(G523=Precios!$CA$16,Precios!$CD$16,IF(G523=Precios!$CA$17,Precios!$CD$17,IF(G523=Precios!$CA$18,Precios!$CD$18,0)))))))))))))))*H523</f>
        <v>0</v>
      </c>
      <c r="AA523" s="328">
        <f>+W523-SUM(Z523:Z527)</f>
        <v>0</v>
      </c>
      <c r="AB523" s="329" t="e">
        <f>+AA523/M523</f>
        <v>#DIV/0!</v>
      </c>
    </row>
    <row r="524" spans="1:28" x14ac:dyDescent="0.25">
      <c r="A524" s="291"/>
      <c r="B524" s="41"/>
      <c r="C524" s="42"/>
      <c r="D524" s="43"/>
      <c r="E524" s="43"/>
      <c r="F524" s="43"/>
      <c r="G524" s="49"/>
      <c r="H524" s="52"/>
      <c r="I524" s="217">
        <f>IF(G524=Precios!$CA$4,Precios!$CB$4,IF(G524=Precios!$CA$5,Precios!$CB$5,IF(G524=Precios!$CA$6,Precios!$CB$6,IF(G524=Precios!$CA$7,Precios!$CB$7,IF(G524=Precios!$CA$8,Precios!$CB$8,IF(G524=Precios!$CA$9,Precios!$CB$9,IF(G524=Precios!$CA$10,Precios!$CB$10,IF(G524=Precios!$CA$11,Precios!$CB$11,IF(G524=Precios!$CA$12,Precios!$CB$12,IF(G524=Precios!$CA$188,Precios!$CB$188,IF(G524=Precios!$CA$14,Precios!$CB$14,IF(G524=Precios!$CA$15,Precios!$CB$15,IF(G524=Precios!$CA$16,Precios!$CB$16,IF(G524=Precios!$CA$17,Precios!$CB$17,IF(G524=Precios!$CA$18,Precios!$CB$18,0)))))))))))))))</f>
        <v>0</v>
      </c>
      <c r="J524" s="52"/>
      <c r="K524" s="218">
        <f>+IF(J524=1,I524,IF(J524=2,I524*(1-Precios!$CG$3),0))</f>
        <v>0</v>
      </c>
      <c r="L524" s="218">
        <f t="shared" si="80"/>
        <v>0</v>
      </c>
      <c r="M524" s="50"/>
      <c r="N524" s="44"/>
      <c r="O524" s="44"/>
      <c r="P524" s="44"/>
      <c r="Q524" s="44"/>
      <c r="R524" s="44"/>
      <c r="S524" s="44"/>
      <c r="T524" s="44"/>
      <c r="U524" s="44"/>
      <c r="V524" s="93"/>
      <c r="W524" s="44"/>
      <c r="X524" s="44"/>
      <c r="Y524" s="44"/>
      <c r="Z524" s="39">
        <f>IF(G524=Precios!$CA$4,Precios!$CD$4,IF(G524=Precios!$CA$5,Precios!$CD$5,IF(G524=Precios!$CA$6,Precios!$CD$6,IF(G524=Precios!$CA$7,Precios!$CD$7,IF(G524=Precios!$CA$8,Precios!$CD$8,IF(G524=Precios!$CA$9,Precios!$CD$9,IF(G524=Precios!$CA$10,Precios!$CD$10,IF(G524=Precios!$CA$11,Precios!$CD$11,IF(G524=Precios!$CA$12,Precios!$CD$12,IF(G524=Precios!$CA$188,Precios!$CD$188,IF(G524=Precios!$CA$14,Precios!$CD$14,IF(G524=Precios!$CA$15,Precios!$CD$15,IF(G524=Precios!$CA$16,Precios!$CD$16,IF(G524=Precios!$CA$17,Precios!$CD$17,IF(G524=Precios!$CA$18,Precios!$CD$18,0)))))))))))))))*H524</f>
        <v>0</v>
      </c>
      <c r="AA524" s="47"/>
      <c r="AB524" s="330"/>
    </row>
    <row r="525" spans="1:28" x14ac:dyDescent="0.25">
      <c r="A525" s="291"/>
      <c r="B525" s="41"/>
      <c r="C525" s="42"/>
      <c r="D525" s="43"/>
      <c r="E525" s="43"/>
      <c r="F525" s="43"/>
      <c r="G525" s="49"/>
      <c r="H525" s="52"/>
      <c r="I525" s="217">
        <f>IF(G525=Precios!$CA$4,Precios!$CB$4,IF(G525=Precios!$CA$5,Precios!$CB$5,IF(G525=Precios!$CA$6,Precios!$CB$6,IF(G525=Precios!$CA$7,Precios!$CB$7,IF(G525=Precios!$CA$8,Precios!$CB$8,IF(G525=Precios!$CA$9,Precios!$CB$9,IF(G525=Precios!$CA$10,Precios!$CB$10,IF(G525=Precios!$CA$11,Precios!$CB$11,IF(G525=Precios!$CA$12,Precios!$CB$12,IF(G525=Precios!$CA$188,Precios!$CB$188,IF(G525=Precios!$CA$14,Precios!$CB$14,IF(G525=Precios!$CA$15,Precios!$CB$15,IF(G525=Precios!$CA$16,Precios!$CB$16,IF(G525=Precios!$CA$17,Precios!$CB$17,IF(G525=Precios!$CA$18,Precios!$CB$18,0)))))))))))))))</f>
        <v>0</v>
      </c>
      <c r="J525" s="52"/>
      <c r="K525" s="218">
        <f>+IF(J525=1,I525,IF(J525=2,I525*(1-Precios!$CG$3),0))</f>
        <v>0</v>
      </c>
      <c r="L525" s="218">
        <f t="shared" si="80"/>
        <v>0</v>
      </c>
      <c r="M525" s="50"/>
      <c r="N525" s="44"/>
      <c r="O525" s="44"/>
      <c r="P525" s="44"/>
      <c r="Q525" s="44"/>
      <c r="R525" s="44"/>
      <c r="S525" s="44"/>
      <c r="T525" s="44"/>
      <c r="U525" s="44"/>
      <c r="V525" s="93"/>
      <c r="W525" s="44"/>
      <c r="X525" s="44"/>
      <c r="Y525" s="44"/>
      <c r="Z525" s="39">
        <f>IF(G525=Precios!$CA$4,Precios!$CD$4,IF(G525=Precios!$CA$5,Precios!$CD$5,IF(G525=Precios!$CA$6,Precios!$CD$6,IF(G525=Precios!$CA$7,Precios!$CD$7,IF(G525=Precios!$CA$8,Precios!$CD$8,IF(G525=Precios!$CA$9,Precios!$CD$9,IF(G525=Precios!$CA$10,Precios!$CD$10,IF(G525=Precios!$CA$11,Precios!$CD$11,IF(G525=Precios!$CA$12,Precios!$CD$12,IF(G525=Precios!$CA$188,Precios!$CD$188,IF(G525=Precios!$CA$14,Precios!$CD$14,IF(G525=Precios!$CA$15,Precios!$CD$15,IF(G525=Precios!$CA$16,Precios!$CD$16,IF(G525=Precios!$CA$17,Precios!$CD$17,IF(G525=Precios!$CA$18,Precios!$CD$18,0)))))))))))))))*H525</f>
        <v>0</v>
      </c>
      <c r="AA525" s="47"/>
      <c r="AB525" s="330"/>
    </row>
    <row r="526" spans="1:28" x14ac:dyDescent="0.25">
      <c r="A526" s="291"/>
      <c r="B526" s="41"/>
      <c r="C526" s="42"/>
      <c r="D526" s="43"/>
      <c r="E526" s="43"/>
      <c r="F526" s="43"/>
      <c r="G526" s="49"/>
      <c r="H526" s="52"/>
      <c r="I526" s="217">
        <f>IF(G526=Precios!$CA$4,Precios!$CB$4,IF(G526=Precios!$CA$5,Precios!$CB$5,IF(G526=Precios!$CA$6,Precios!$CB$6,IF(G526=Precios!$CA$7,Precios!$CB$7,IF(G526=Precios!$CA$8,Precios!$CB$8,IF(G526=Precios!$CA$9,Precios!$CB$9,IF(G526=Precios!$CA$10,Precios!$CB$10,IF(G526=Precios!$CA$11,Precios!$CB$11,IF(G526=Precios!$CA$12,Precios!$CB$12,IF(G526=Precios!$CA$188,Precios!$CB$188,IF(G526=Precios!$CA$14,Precios!$CB$14,IF(G526=Precios!$CA$15,Precios!$CB$15,IF(G526=Precios!$CA$16,Precios!$CB$16,IF(G526=Precios!$CA$17,Precios!$CB$17,IF(G526=Precios!$CA$18,Precios!$CB$18,0)))))))))))))))</f>
        <v>0</v>
      </c>
      <c r="J526" s="52"/>
      <c r="K526" s="218">
        <f>+IF(J526=1,I526,IF(J526=2,I526*(1-Precios!$CG$3),0))</f>
        <v>0</v>
      </c>
      <c r="L526" s="218">
        <f t="shared" si="80"/>
        <v>0</v>
      </c>
      <c r="M526" s="50"/>
      <c r="N526" s="44"/>
      <c r="O526" s="44"/>
      <c r="P526" s="44"/>
      <c r="Q526" s="44"/>
      <c r="R526" s="44"/>
      <c r="S526" s="44"/>
      <c r="T526" s="44"/>
      <c r="U526" s="44"/>
      <c r="V526" s="93"/>
      <c r="W526" s="44"/>
      <c r="X526" s="44"/>
      <c r="Y526" s="44"/>
      <c r="Z526" s="39">
        <f>IF(G526=Precios!$CA$4,Precios!$CD$4,IF(G526=Precios!$CA$5,Precios!$CD$5,IF(G526=Precios!$CA$6,Precios!$CD$6,IF(G526=Precios!$CA$7,Precios!$CD$7,IF(G526=Precios!$CA$8,Precios!$CD$8,IF(G526=Precios!$CA$9,Precios!$CD$9,IF(G526=Precios!$CA$10,Precios!$CD$10,IF(G526=Precios!$CA$11,Precios!$CD$11,IF(G526=Precios!$CA$12,Precios!$CD$12,IF(G526=Precios!$CA$188,Precios!$CD$188,IF(G526=Precios!$CA$14,Precios!$CD$14,IF(G526=Precios!$CA$15,Precios!$CD$15,IF(G526=Precios!$CA$16,Precios!$CD$16,IF(G526=Precios!$CA$17,Precios!$CD$17,IF(G526=Precios!$CA$18,Precios!$CD$18,0)))))))))))))))*H526</f>
        <v>0</v>
      </c>
      <c r="AA526" s="47"/>
      <c r="AB526" s="330"/>
    </row>
    <row r="527" spans="1:28" ht="15.75" thickBot="1" x14ac:dyDescent="0.3">
      <c r="A527" s="293"/>
      <c r="B527" s="294"/>
      <c r="C527" s="304"/>
      <c r="D527" s="296"/>
      <c r="E527" s="296"/>
      <c r="F527" s="296"/>
      <c r="G527" s="297"/>
      <c r="H527" s="298"/>
      <c r="I527" s="299">
        <f>IF(G527=Precios!$CA$4,Precios!$CB$4,IF(G527=Precios!$CA$5,Precios!$CB$5,IF(G527=Precios!$CA$6,Precios!$CB$6,IF(G527=Precios!$CA$7,Precios!$CB$7,IF(G527=Precios!$CA$8,Precios!$CB$8,IF(G527=Precios!$CA$9,Precios!$CB$9,IF(G527=Precios!$CA$10,Precios!$CB$10,IF(G527=Precios!$CA$11,Precios!$CB$11,IF(G527=Precios!$CA$12,Precios!$CB$12,IF(G527=Precios!$CA$188,Precios!$CB$188,IF(G527=Precios!$CA$14,Precios!$CB$14,IF(G527=Precios!$CA$15,Precios!$CB$15,IF(G527=Precios!$CA$16,Precios!$CB$16,IF(G527=Precios!$CA$17,Precios!$CB$17,IF(G527=Precios!$CA$18,Precios!$CB$18,0)))))))))))))))</f>
        <v>0</v>
      </c>
      <c r="J527" s="298"/>
      <c r="K527" s="300">
        <f>+IF(J527=1,I527,IF(J527=2,I527*(1-Precios!$CG$3),0))</f>
        <v>0</v>
      </c>
      <c r="L527" s="300">
        <f t="shared" si="80"/>
        <v>0</v>
      </c>
      <c r="M527" s="331"/>
      <c r="N527" s="332"/>
      <c r="O527" s="332"/>
      <c r="P527" s="332"/>
      <c r="Q527" s="332"/>
      <c r="R527" s="332"/>
      <c r="S527" s="332"/>
      <c r="T527" s="332"/>
      <c r="U527" s="332"/>
      <c r="V527" s="333"/>
      <c r="W527" s="332"/>
      <c r="X527" s="332"/>
      <c r="Y527" s="332"/>
      <c r="Z527" s="340">
        <f>IF(G527=Precios!$CA$4,Precios!$CD$4,IF(G527=Precios!$CA$5,Precios!$CD$5,IF(G527=Precios!$CA$6,Precios!$CD$6,IF(G527=Precios!$CA$7,Precios!$CD$7,IF(G527=Precios!$CA$8,Precios!$CD$8,IF(G527=Precios!$CA$9,Precios!$CD$9,IF(G527=Precios!$CA$10,Precios!$CD$10,IF(G527=Precios!$CA$11,Precios!$CD$11,IF(G527=Precios!$CA$12,Precios!$CD$12,IF(G527=Precios!$CA$188,Precios!$CD$188,IF(G527=Precios!$CA$14,Precios!$CD$14,IF(G527=Precios!$CA$15,Precios!$CD$15,IF(G527=Precios!$CA$16,Precios!$CD$16,IF(G527=Precios!$CA$17,Precios!$CD$17,IF(G527=Precios!$CA$18,Precios!$CD$18,0)))))))))))))))*H527</f>
        <v>0</v>
      </c>
      <c r="AA527" s="334"/>
      <c r="AB527" s="335"/>
    </row>
    <row r="528" spans="1:28" x14ac:dyDescent="0.25">
      <c r="A528" s="282"/>
      <c r="B528" s="283"/>
      <c r="C528" s="284"/>
      <c r="D528" s="285"/>
      <c r="E528" s="285"/>
      <c r="F528" s="285"/>
      <c r="G528" s="287"/>
      <c r="H528" s="288"/>
      <c r="I528" s="289">
        <f>IF(G528=Precios!$CA$4,Precios!$CB$4,IF(G528=Precios!$CA$5,Precios!$CB$5,IF(G528=Precios!$CA$6,Precios!$CB$6,IF(G528=Precios!$CA$7,Precios!$CB$7,IF(G528=Precios!$CA$8,Precios!$CB$8,IF(G528=Precios!$CA$9,Precios!$CB$9,IF(G528=Precios!$CA$10,Precios!$CB$10,IF(G528=Precios!$CA$11,Precios!$CB$11,IF(G528=Precios!$CA$12,Precios!$CB$12,IF(G528=Precios!$CA$188,Precios!$CB$188,IF(G528=Precios!$CA$14,Precios!$CB$14,IF(G528=Precios!$CA$15,Precios!$CB$15,IF(G528=Precios!$CA$16,Precios!$CB$16,IF(G528=Precios!$CA$17,Precios!$CB$17,IF(G528=Precios!$CA$18,Precios!$CB$18,0)))))))))))))))</f>
        <v>0</v>
      </c>
      <c r="J528" s="287"/>
      <c r="K528" s="290">
        <f>+IF(J528=1,I528,IF(J528=2,I528*(1-Precios!$CG$3),0))</f>
        <v>0</v>
      </c>
      <c r="L528" s="290">
        <f t="shared" si="80"/>
        <v>0</v>
      </c>
      <c r="M528" s="317">
        <f>+SUM(L528:L532)</f>
        <v>0</v>
      </c>
      <c r="N528" s="318">
        <f>+M528+Q528+S528+T528</f>
        <v>0</v>
      </c>
      <c r="O528" s="319">
        <f>+IF(J528=1,N528*$O$457,0)</f>
        <v>0</v>
      </c>
      <c r="P528" s="320">
        <f>+N528*$P$457</f>
        <v>0</v>
      </c>
      <c r="Q528" s="321"/>
      <c r="R528" s="322">
        <f>+N528-SUM(O528:Q528)</f>
        <v>0</v>
      </c>
      <c r="S528" s="321"/>
      <c r="T528" s="321"/>
      <c r="U528" s="321"/>
      <c r="V528" s="323" t="e">
        <f>+(+O528+P528)/M528</f>
        <v>#DIV/0!</v>
      </c>
      <c r="W528" s="324">
        <f>+R528-SUM(S528:U528)</f>
        <v>0</v>
      </c>
      <c r="X528" s="325">
        <f>IF(J528=2,W528,0)</f>
        <v>0</v>
      </c>
      <c r="Y528" s="326">
        <f>IF(J528=1,W528,0)</f>
        <v>0</v>
      </c>
      <c r="Z528" s="327">
        <f>IF(G528=Precios!$CA$4,Precios!$CD$4,IF(G528=Precios!$CA$5,Precios!$CD$5,IF(G528=Precios!$CA$6,Precios!$CD$6,IF(G528=Precios!$CA$7,Precios!$CD$7,IF(G528=Precios!$CA$8,Precios!$CD$8,IF(G528=Precios!$CA$9,Precios!$CD$9,IF(G528=Precios!$CA$10,Precios!$CD$10,IF(G528=Precios!$CA$11,Precios!$CD$11,IF(G528=Precios!$CA$12,Precios!$CD$12,IF(G528=Precios!$CA$188,Precios!$CD$188,IF(G528=Precios!$CA$14,Precios!$CD$14,IF(G528=Precios!$CA$15,Precios!$CD$15,IF(G528=Precios!$CA$16,Precios!$CD$16,IF(G528=Precios!$CA$17,Precios!$CD$17,IF(G528=Precios!$CA$18,Precios!$CD$18,0)))))))))))))))*H528</f>
        <v>0</v>
      </c>
      <c r="AA528" s="328">
        <f>+W528-SUM(Z528:Z532)</f>
        <v>0</v>
      </c>
      <c r="AB528" s="329" t="e">
        <f>+AA528/M528</f>
        <v>#DIV/0!</v>
      </c>
    </row>
    <row r="529" spans="1:28" x14ac:dyDescent="0.25">
      <c r="A529" s="291"/>
      <c r="B529" s="41"/>
      <c r="C529" s="42"/>
      <c r="D529" s="43"/>
      <c r="E529" s="43"/>
      <c r="F529" s="43"/>
      <c r="G529" s="49"/>
      <c r="H529" s="52"/>
      <c r="I529" s="217">
        <f>IF(G529=Precios!$CA$4,Precios!$CB$4,IF(G529=Precios!$CA$5,Precios!$CB$5,IF(G529=Precios!$CA$6,Precios!$CB$6,IF(G529=Precios!$CA$7,Precios!$CB$7,IF(G529=Precios!$CA$8,Precios!$CB$8,IF(G529=Precios!$CA$9,Precios!$CB$9,IF(G529=Precios!$CA$10,Precios!$CB$10,IF(G529=Precios!$CA$11,Precios!$CB$11,IF(G529=Precios!$CA$12,Precios!$CB$12,IF(G529=Precios!$CA$188,Precios!$CB$188,IF(G529=Precios!$CA$14,Precios!$CB$14,IF(G529=Precios!$CA$15,Precios!$CB$15,IF(G529=Precios!$CA$16,Precios!$CB$16,IF(G529=Precios!$CA$17,Precios!$CB$17,IF(G529=Precios!$CA$18,Precios!$CB$18,0)))))))))))))))</f>
        <v>0</v>
      </c>
      <c r="J529" s="52"/>
      <c r="K529" s="218">
        <f>+IF(J529=1,I529,IF(J529=2,I529*(1-Precios!$CG$3),0))</f>
        <v>0</v>
      </c>
      <c r="L529" s="218">
        <f t="shared" si="80"/>
        <v>0</v>
      </c>
      <c r="M529" s="50"/>
      <c r="N529" s="44"/>
      <c r="O529" s="44"/>
      <c r="P529" s="44"/>
      <c r="Q529" s="44"/>
      <c r="R529" s="44"/>
      <c r="S529" s="44"/>
      <c r="T529" s="44"/>
      <c r="U529" s="44"/>
      <c r="V529" s="93"/>
      <c r="W529" s="44"/>
      <c r="X529" s="44"/>
      <c r="Y529" s="44"/>
      <c r="Z529" s="39">
        <f>IF(G529=Precios!$CA$4,Precios!$CD$4,IF(G529=Precios!$CA$5,Precios!$CD$5,IF(G529=Precios!$CA$6,Precios!$CD$6,IF(G529=Precios!$CA$7,Precios!$CD$7,IF(G529=Precios!$CA$8,Precios!$CD$8,IF(G529=Precios!$CA$9,Precios!$CD$9,IF(G529=Precios!$CA$10,Precios!$CD$10,IF(G529=Precios!$CA$11,Precios!$CD$11,IF(G529=Precios!$CA$12,Precios!$CD$12,IF(G529=Precios!$CA$188,Precios!$CD$188,IF(G529=Precios!$CA$14,Precios!$CD$14,IF(G529=Precios!$CA$15,Precios!$CD$15,IF(G529=Precios!$CA$16,Precios!$CD$16,IF(G529=Precios!$CA$17,Precios!$CD$17,IF(G529=Precios!$CA$18,Precios!$CD$18,0)))))))))))))))*H529</f>
        <v>0</v>
      </c>
      <c r="AA529" s="47"/>
      <c r="AB529" s="330"/>
    </row>
    <row r="530" spans="1:28" x14ac:dyDescent="0.25">
      <c r="A530" s="291"/>
      <c r="B530" s="41"/>
      <c r="C530" s="42"/>
      <c r="D530" s="43"/>
      <c r="E530" s="43"/>
      <c r="F530" s="43"/>
      <c r="G530" s="49"/>
      <c r="H530" s="52"/>
      <c r="I530" s="217">
        <f>IF(G530=Precios!$CA$4,Precios!$CB$4,IF(G530=Precios!$CA$5,Precios!$CB$5,IF(G530=Precios!$CA$6,Precios!$CB$6,IF(G530=Precios!$CA$7,Precios!$CB$7,IF(G530=Precios!$CA$8,Precios!$CB$8,IF(G530=Precios!$CA$9,Precios!$CB$9,IF(G530=Precios!$CA$10,Precios!$CB$10,IF(G530=Precios!$CA$11,Precios!$CB$11,IF(G530=Precios!$CA$12,Precios!$CB$12,IF(G530=Precios!$CA$188,Precios!$CB$188,IF(G530=Precios!$CA$14,Precios!$CB$14,IF(G530=Precios!$CA$15,Precios!$CB$15,IF(G530=Precios!$CA$16,Precios!$CB$16,IF(G530=Precios!$CA$17,Precios!$CB$17,IF(G530=Precios!$CA$18,Precios!$CB$18,0)))))))))))))))</f>
        <v>0</v>
      </c>
      <c r="J530" s="52"/>
      <c r="K530" s="218">
        <f>+IF(J530=1,I530,IF(J530=2,I530*(1-Precios!$CG$3),0))</f>
        <v>0</v>
      </c>
      <c r="L530" s="218">
        <f t="shared" si="80"/>
        <v>0</v>
      </c>
      <c r="M530" s="50"/>
      <c r="N530" s="44"/>
      <c r="O530" s="44"/>
      <c r="P530" s="44"/>
      <c r="Q530" s="44"/>
      <c r="R530" s="44"/>
      <c r="S530" s="44"/>
      <c r="T530" s="44"/>
      <c r="U530" s="44"/>
      <c r="V530" s="93"/>
      <c r="W530" s="44"/>
      <c r="X530" s="44"/>
      <c r="Y530" s="44"/>
      <c r="Z530" s="39">
        <f>IF(G530=Precios!$CA$4,Precios!$CD$4,IF(G530=Precios!$CA$5,Precios!$CD$5,IF(G530=Precios!$CA$6,Precios!$CD$6,IF(G530=Precios!$CA$7,Precios!$CD$7,IF(G530=Precios!$CA$8,Precios!$CD$8,IF(G530=Precios!$CA$9,Precios!$CD$9,IF(G530=Precios!$CA$10,Precios!$CD$10,IF(G530=Precios!$CA$11,Precios!$CD$11,IF(G530=Precios!$CA$12,Precios!$CD$12,IF(G530=Precios!$CA$188,Precios!$CD$188,IF(G530=Precios!$CA$14,Precios!$CD$14,IF(G530=Precios!$CA$15,Precios!$CD$15,IF(G530=Precios!$CA$16,Precios!$CD$16,IF(G530=Precios!$CA$17,Precios!$CD$17,IF(G530=Precios!$CA$18,Precios!$CD$18,0)))))))))))))))*H530</f>
        <v>0</v>
      </c>
      <c r="AA530" s="47"/>
      <c r="AB530" s="330"/>
    </row>
    <row r="531" spans="1:28" x14ac:dyDescent="0.25">
      <c r="A531" s="291"/>
      <c r="B531" s="41"/>
      <c r="C531" s="42"/>
      <c r="D531" s="43"/>
      <c r="E531" s="43"/>
      <c r="F531" s="43"/>
      <c r="G531" s="49"/>
      <c r="H531" s="52"/>
      <c r="I531" s="217">
        <f>IF(G531=Precios!$CA$4,Precios!$CB$4,IF(G531=Precios!$CA$5,Precios!$CB$5,IF(G531=Precios!$CA$6,Precios!$CB$6,IF(G531=Precios!$CA$7,Precios!$CB$7,IF(G531=Precios!$CA$8,Precios!$CB$8,IF(G531=Precios!$CA$9,Precios!$CB$9,IF(G531=Precios!$CA$10,Precios!$CB$10,IF(G531=Precios!$CA$11,Precios!$CB$11,IF(G531=Precios!$CA$12,Precios!$CB$12,IF(G531=Precios!$CA$188,Precios!$CB$188,IF(G531=Precios!$CA$14,Precios!$CB$14,IF(G531=Precios!$CA$15,Precios!$CB$15,IF(G531=Precios!$CA$16,Precios!$CB$16,IF(G531=Precios!$CA$17,Precios!$CB$17,IF(G531=Precios!$CA$18,Precios!$CB$18,0)))))))))))))))</f>
        <v>0</v>
      </c>
      <c r="J531" s="52"/>
      <c r="K531" s="218">
        <f>+IF(J531=1,I531,IF(J531=2,I531*(1-Precios!$CG$3),0))</f>
        <v>0</v>
      </c>
      <c r="L531" s="218">
        <f t="shared" si="80"/>
        <v>0</v>
      </c>
      <c r="M531" s="50"/>
      <c r="N531" s="44"/>
      <c r="O531" s="44"/>
      <c r="P531" s="44"/>
      <c r="Q531" s="44"/>
      <c r="R531" s="44"/>
      <c r="S531" s="44"/>
      <c r="T531" s="44"/>
      <c r="U531" s="44"/>
      <c r="V531" s="93"/>
      <c r="W531" s="44"/>
      <c r="X531" s="44"/>
      <c r="Y531" s="44"/>
      <c r="Z531" s="39">
        <f>IF(G531=Precios!$CA$4,Precios!$CD$4,IF(G531=Precios!$CA$5,Precios!$CD$5,IF(G531=Precios!$CA$6,Precios!$CD$6,IF(G531=Precios!$CA$7,Precios!$CD$7,IF(G531=Precios!$CA$8,Precios!$CD$8,IF(G531=Precios!$CA$9,Precios!$CD$9,IF(G531=Precios!$CA$10,Precios!$CD$10,IF(G531=Precios!$CA$11,Precios!$CD$11,IF(G531=Precios!$CA$12,Precios!$CD$12,IF(G531=Precios!$CA$188,Precios!$CD$188,IF(G531=Precios!$CA$14,Precios!$CD$14,IF(G531=Precios!$CA$15,Precios!$CD$15,IF(G531=Precios!$CA$16,Precios!$CD$16,IF(G531=Precios!$CA$17,Precios!$CD$17,IF(G531=Precios!$CA$18,Precios!$CD$18,0)))))))))))))))*H531</f>
        <v>0</v>
      </c>
      <c r="AA531" s="47"/>
      <c r="AB531" s="330"/>
    </row>
    <row r="532" spans="1:28" ht="15.75" thickBot="1" x14ac:dyDescent="0.3">
      <c r="A532" s="293"/>
      <c r="B532" s="294"/>
      <c r="C532" s="304"/>
      <c r="D532" s="296"/>
      <c r="E532" s="296"/>
      <c r="F532" s="296"/>
      <c r="G532" s="297"/>
      <c r="H532" s="298"/>
      <c r="I532" s="299">
        <f>IF(G532=Precios!$CA$4,Precios!$CB$4,IF(G532=Precios!$CA$5,Precios!$CB$5,IF(G532=Precios!$CA$6,Precios!$CB$6,IF(G532=Precios!$CA$7,Precios!$CB$7,IF(G532=Precios!$CA$8,Precios!$CB$8,IF(G532=Precios!$CA$9,Precios!$CB$9,IF(G532=Precios!$CA$10,Precios!$CB$10,IF(G532=Precios!$CA$11,Precios!$CB$11,IF(G532=Precios!$CA$12,Precios!$CB$12,IF(G532=Precios!$CA$188,Precios!$CB$188,IF(G532=Precios!$CA$14,Precios!$CB$14,IF(G532=Precios!$CA$15,Precios!$CB$15,IF(G532=Precios!$CA$16,Precios!$CB$16,IF(G532=Precios!$CA$17,Precios!$CB$17,IF(G532=Precios!$CA$18,Precios!$CB$18,0)))))))))))))))</f>
        <v>0</v>
      </c>
      <c r="J532" s="298"/>
      <c r="K532" s="300">
        <f>+IF(J532=1,I532,IF(J532=2,I532*(1-Precios!$CG$3),0))</f>
        <v>0</v>
      </c>
      <c r="L532" s="300">
        <f t="shared" si="80"/>
        <v>0</v>
      </c>
      <c r="M532" s="331"/>
      <c r="N532" s="332"/>
      <c r="O532" s="332"/>
      <c r="P532" s="332"/>
      <c r="Q532" s="332"/>
      <c r="R532" s="332"/>
      <c r="S532" s="332"/>
      <c r="T532" s="332"/>
      <c r="U532" s="332"/>
      <c r="V532" s="333"/>
      <c r="W532" s="332"/>
      <c r="X532" s="332"/>
      <c r="Y532" s="332"/>
      <c r="Z532" s="340">
        <f>IF(G532=Precios!$CA$4,Precios!$CD$4,IF(G532=Precios!$CA$5,Precios!$CD$5,IF(G532=Precios!$CA$6,Precios!$CD$6,IF(G532=Precios!$CA$7,Precios!$CD$7,IF(G532=Precios!$CA$8,Precios!$CD$8,IF(G532=Precios!$CA$9,Precios!$CD$9,IF(G532=Precios!$CA$10,Precios!$CD$10,IF(G532=Precios!$CA$11,Precios!$CD$11,IF(G532=Precios!$CA$12,Precios!$CD$12,IF(G532=Precios!$CA$188,Precios!$CD$188,IF(G532=Precios!$CA$14,Precios!$CD$14,IF(G532=Precios!$CA$15,Precios!$CD$15,IF(G532=Precios!$CA$16,Precios!$CD$16,IF(G532=Precios!$CA$17,Precios!$CD$17,IF(G532=Precios!$CA$18,Precios!$CD$18,0)))))))))))))))*H532</f>
        <v>0</v>
      </c>
      <c r="AA532" s="334"/>
      <c r="AB532" s="335"/>
    </row>
    <row r="533" spans="1:28" x14ac:dyDescent="0.25">
      <c r="A533" s="282"/>
      <c r="B533" s="283"/>
      <c r="C533" s="284"/>
      <c r="D533" s="285"/>
      <c r="E533" s="285"/>
      <c r="F533" s="285"/>
      <c r="G533" s="287"/>
      <c r="H533" s="288"/>
      <c r="I533" s="289">
        <f>IF(G533=Precios!$CA$4,Precios!$CB$4,IF(G533=Precios!$CA$5,Precios!$CB$5,IF(G533=Precios!$CA$6,Precios!$CB$6,IF(G533=Precios!$CA$7,Precios!$CB$7,IF(G533=Precios!$CA$8,Precios!$CB$8,IF(G533=Precios!$CA$9,Precios!$CB$9,IF(G533=Precios!$CA$10,Precios!$CB$10,IF(G533=Precios!$CA$11,Precios!$CB$11,IF(G533=Precios!$CA$12,Precios!$CB$12,IF(G533=Precios!$CA$188,Precios!$CB$188,IF(G533=Precios!$CA$14,Precios!$CB$14,IF(G533=Precios!$CA$15,Precios!$CB$15,IF(G533=Precios!$CA$16,Precios!$CB$16,IF(G533=Precios!$CA$17,Precios!$CB$17,IF(G533=Precios!$CA$18,Precios!$CB$18,0)))))))))))))))</f>
        <v>0</v>
      </c>
      <c r="J533" s="287"/>
      <c r="K533" s="290">
        <f>+IF(J533=1,I533,IF(J533=2,I533*(1-Precios!$CG$3),0))</f>
        <v>0</v>
      </c>
      <c r="L533" s="290">
        <f t="shared" si="80"/>
        <v>0</v>
      </c>
      <c r="M533" s="317">
        <f>+SUM(L533:L537)</f>
        <v>0</v>
      </c>
      <c r="N533" s="318">
        <f>+M533+Q533+S533+T533</f>
        <v>0</v>
      </c>
      <c r="O533" s="319">
        <f>+IF(J533=1,N533*$O$457,0)</f>
        <v>0</v>
      </c>
      <c r="P533" s="320">
        <f>+N533*$P$457</f>
        <v>0</v>
      </c>
      <c r="Q533" s="321"/>
      <c r="R533" s="322">
        <f>+N533-SUM(O533:Q533)</f>
        <v>0</v>
      </c>
      <c r="S533" s="321"/>
      <c r="T533" s="321"/>
      <c r="U533" s="321"/>
      <c r="V533" s="323" t="e">
        <f>+(+O533+P533)/M533</f>
        <v>#DIV/0!</v>
      </c>
      <c r="W533" s="324">
        <f>+R533-SUM(S533:U533)</f>
        <v>0</v>
      </c>
      <c r="X533" s="325">
        <f>IF(J533=2,W533,0)</f>
        <v>0</v>
      </c>
      <c r="Y533" s="326">
        <f>IF(J533=1,W533,0)</f>
        <v>0</v>
      </c>
      <c r="Z533" s="327">
        <f>IF(G533=Precios!$CA$4,Precios!$CD$4,IF(G533=Precios!$CA$5,Precios!$CD$5,IF(G533=Precios!$CA$6,Precios!$CD$6,IF(G533=Precios!$CA$7,Precios!$CD$7,IF(G533=Precios!$CA$8,Precios!$CD$8,IF(G533=Precios!$CA$9,Precios!$CD$9,IF(G533=Precios!$CA$10,Precios!$CD$10,IF(G533=Precios!$CA$11,Precios!$CD$11,IF(G533=Precios!$CA$12,Precios!$CD$12,IF(G533=Precios!$CA$188,Precios!$CD$188,IF(G533=Precios!$CA$14,Precios!$CD$14,IF(G533=Precios!$CA$15,Precios!$CD$15,IF(G533=Precios!$CA$16,Precios!$CD$16,IF(G533=Precios!$CA$17,Precios!$CD$17,IF(G533=Precios!$CA$18,Precios!$CD$18,0)))))))))))))))*H533</f>
        <v>0</v>
      </c>
      <c r="AA533" s="328">
        <f>+W533-SUM(Z533:Z537)</f>
        <v>0</v>
      </c>
      <c r="AB533" s="329" t="e">
        <f>+AA533/M533</f>
        <v>#DIV/0!</v>
      </c>
    </row>
    <row r="534" spans="1:28" x14ac:dyDescent="0.25">
      <c r="A534" s="291"/>
      <c r="B534" s="41"/>
      <c r="C534" s="42"/>
      <c r="D534" s="43"/>
      <c r="E534" s="43"/>
      <c r="F534" s="43"/>
      <c r="G534" s="49"/>
      <c r="H534" s="52"/>
      <c r="I534" s="217">
        <f>IF(G534=Precios!$CA$4,Precios!$CB$4,IF(G534=Precios!$CA$5,Precios!$CB$5,IF(G534=Precios!$CA$6,Precios!$CB$6,IF(G534=Precios!$CA$7,Precios!$CB$7,IF(G534=Precios!$CA$8,Precios!$CB$8,IF(G534=Precios!$CA$9,Precios!$CB$9,IF(G534=Precios!$CA$10,Precios!$CB$10,IF(G534=Precios!$CA$11,Precios!$CB$11,IF(G534=Precios!$CA$12,Precios!$CB$12,IF(G534=Precios!$CA$188,Precios!$CB$188,IF(G534=Precios!$CA$14,Precios!$CB$14,IF(G534=Precios!$CA$15,Precios!$CB$15,IF(G534=Precios!$CA$16,Precios!$CB$16,IF(G534=Precios!$CA$17,Precios!$CB$17,IF(G534=Precios!$CA$18,Precios!$CB$18,0)))))))))))))))</f>
        <v>0</v>
      </c>
      <c r="J534" s="52"/>
      <c r="K534" s="218">
        <f>+IF(J534=1,I534,IF(J534=2,I534*(1-Precios!$CG$3),0))</f>
        <v>0</v>
      </c>
      <c r="L534" s="218">
        <f t="shared" si="80"/>
        <v>0</v>
      </c>
      <c r="M534" s="50"/>
      <c r="N534" s="44"/>
      <c r="O534" s="44"/>
      <c r="P534" s="44"/>
      <c r="Q534" s="44"/>
      <c r="R534" s="44"/>
      <c r="S534" s="44"/>
      <c r="T534" s="44"/>
      <c r="U534" s="44"/>
      <c r="V534" s="93"/>
      <c r="W534" s="44"/>
      <c r="X534" s="44"/>
      <c r="Y534" s="44"/>
      <c r="Z534" s="39">
        <f>IF(G534=Precios!$CA$4,Precios!$CD$4,IF(G534=Precios!$CA$5,Precios!$CD$5,IF(G534=Precios!$CA$6,Precios!$CD$6,IF(G534=Precios!$CA$7,Precios!$CD$7,IF(G534=Precios!$CA$8,Precios!$CD$8,IF(G534=Precios!$CA$9,Precios!$CD$9,IF(G534=Precios!$CA$10,Precios!$CD$10,IF(G534=Precios!$CA$11,Precios!$CD$11,IF(G534=Precios!$CA$12,Precios!$CD$12,IF(G534=Precios!$CA$188,Precios!$CD$188,IF(G534=Precios!$CA$14,Precios!$CD$14,IF(G534=Precios!$CA$15,Precios!$CD$15,IF(G534=Precios!$CA$16,Precios!$CD$16,IF(G534=Precios!$CA$17,Precios!$CD$17,IF(G534=Precios!$CA$18,Precios!$CD$18,0)))))))))))))))*H534</f>
        <v>0</v>
      </c>
      <c r="AA534" s="47"/>
      <c r="AB534" s="330"/>
    </row>
    <row r="535" spans="1:28" x14ac:dyDescent="0.25">
      <c r="A535" s="291"/>
      <c r="B535" s="41"/>
      <c r="C535" s="42"/>
      <c r="D535" s="43"/>
      <c r="E535" s="43"/>
      <c r="F535" s="43"/>
      <c r="G535" s="49"/>
      <c r="H535" s="52"/>
      <c r="I535" s="217">
        <f>IF(G535=Precios!$CA$4,Precios!$CB$4,IF(G535=Precios!$CA$5,Precios!$CB$5,IF(G535=Precios!$CA$6,Precios!$CB$6,IF(G535=Precios!$CA$7,Precios!$CB$7,IF(G535=Precios!$CA$8,Precios!$CB$8,IF(G535=Precios!$CA$9,Precios!$CB$9,IF(G535=Precios!$CA$10,Precios!$CB$10,IF(G535=Precios!$CA$11,Precios!$CB$11,IF(G535=Precios!$CA$12,Precios!$CB$12,IF(G535=Precios!$CA$188,Precios!$CB$188,IF(G535=Precios!$CA$14,Precios!$CB$14,IF(G535=Precios!$CA$15,Precios!$CB$15,IF(G535=Precios!$CA$16,Precios!$CB$16,IF(G535=Precios!$CA$17,Precios!$CB$17,IF(G535=Precios!$CA$18,Precios!$CB$18,0)))))))))))))))</f>
        <v>0</v>
      </c>
      <c r="J535" s="52"/>
      <c r="K535" s="218">
        <f>+IF(J535=1,I535,IF(J535=2,I535*(1-Precios!$CG$3),0))</f>
        <v>0</v>
      </c>
      <c r="L535" s="218">
        <f t="shared" si="80"/>
        <v>0</v>
      </c>
      <c r="M535" s="50"/>
      <c r="N535" s="44"/>
      <c r="O535" s="44"/>
      <c r="P535" s="44"/>
      <c r="Q535" s="44"/>
      <c r="R535" s="44"/>
      <c r="S535" s="44"/>
      <c r="T535" s="44"/>
      <c r="U535" s="44"/>
      <c r="V535" s="93"/>
      <c r="W535" s="44"/>
      <c r="X535" s="44"/>
      <c r="Y535" s="44"/>
      <c r="Z535" s="39">
        <f>IF(G535=Precios!$CA$4,Precios!$CD$4,IF(G535=Precios!$CA$5,Precios!$CD$5,IF(G535=Precios!$CA$6,Precios!$CD$6,IF(G535=Precios!$CA$7,Precios!$CD$7,IF(G535=Precios!$CA$8,Precios!$CD$8,IF(G535=Precios!$CA$9,Precios!$CD$9,IF(G535=Precios!$CA$10,Precios!$CD$10,IF(G535=Precios!$CA$11,Precios!$CD$11,IF(G535=Precios!$CA$12,Precios!$CD$12,IF(G535=Precios!$CA$188,Precios!$CD$188,IF(G535=Precios!$CA$14,Precios!$CD$14,IF(G535=Precios!$CA$15,Precios!$CD$15,IF(G535=Precios!$CA$16,Precios!$CD$16,IF(G535=Precios!$CA$17,Precios!$CD$17,IF(G535=Precios!$CA$18,Precios!$CD$18,0)))))))))))))))*H535</f>
        <v>0</v>
      </c>
      <c r="AA535" s="47"/>
      <c r="AB535" s="330"/>
    </row>
    <row r="536" spans="1:28" x14ac:dyDescent="0.25">
      <c r="A536" s="291"/>
      <c r="B536" s="41"/>
      <c r="C536" s="42"/>
      <c r="D536" s="43"/>
      <c r="E536" s="43"/>
      <c r="F536" s="43"/>
      <c r="G536" s="49"/>
      <c r="H536" s="52"/>
      <c r="I536" s="217">
        <f>IF(G536=Precios!$CA$4,Precios!$CB$4,IF(G536=Precios!$CA$5,Precios!$CB$5,IF(G536=Precios!$CA$6,Precios!$CB$6,IF(G536=Precios!$CA$7,Precios!$CB$7,IF(G536=Precios!$CA$8,Precios!$CB$8,IF(G536=Precios!$CA$9,Precios!$CB$9,IF(G536=Precios!$CA$10,Precios!$CB$10,IF(G536=Precios!$CA$11,Precios!$CB$11,IF(G536=Precios!$CA$12,Precios!$CB$12,IF(G536=Precios!$CA$188,Precios!$CB$188,IF(G536=Precios!$CA$14,Precios!$CB$14,IF(G536=Precios!$CA$15,Precios!$CB$15,IF(G536=Precios!$CA$16,Precios!$CB$16,IF(G536=Precios!$CA$17,Precios!$CB$17,IF(G536=Precios!$CA$18,Precios!$CB$18,0)))))))))))))))</f>
        <v>0</v>
      </c>
      <c r="J536" s="52"/>
      <c r="K536" s="218">
        <f>+IF(J536=1,I536,IF(J536=2,I536*(1-Precios!$CG$3),0))</f>
        <v>0</v>
      </c>
      <c r="L536" s="218">
        <f t="shared" si="80"/>
        <v>0</v>
      </c>
      <c r="M536" s="50"/>
      <c r="N536" s="44"/>
      <c r="O536" s="44"/>
      <c r="P536" s="44"/>
      <c r="Q536" s="44"/>
      <c r="R536" s="44"/>
      <c r="S536" s="44"/>
      <c r="T536" s="44"/>
      <c r="U536" s="44"/>
      <c r="V536" s="93"/>
      <c r="W536" s="44"/>
      <c r="X536" s="44"/>
      <c r="Y536" s="44"/>
      <c r="Z536" s="39">
        <f>IF(G536=Precios!$CA$4,Precios!$CD$4,IF(G536=Precios!$CA$5,Precios!$CD$5,IF(G536=Precios!$CA$6,Precios!$CD$6,IF(G536=Precios!$CA$7,Precios!$CD$7,IF(G536=Precios!$CA$8,Precios!$CD$8,IF(G536=Precios!$CA$9,Precios!$CD$9,IF(G536=Precios!$CA$10,Precios!$CD$10,IF(G536=Precios!$CA$11,Precios!$CD$11,IF(G536=Precios!$CA$12,Precios!$CD$12,IF(G536=Precios!$CA$188,Precios!$CD$188,IF(G536=Precios!$CA$14,Precios!$CD$14,IF(G536=Precios!$CA$15,Precios!$CD$15,IF(G536=Precios!$CA$16,Precios!$CD$16,IF(G536=Precios!$CA$17,Precios!$CD$17,IF(G536=Precios!$CA$18,Precios!$CD$18,0)))))))))))))))*H536</f>
        <v>0</v>
      </c>
      <c r="AA536" s="47"/>
      <c r="AB536" s="330"/>
    </row>
    <row r="537" spans="1:28" ht="15.75" thickBot="1" x14ac:dyDescent="0.3">
      <c r="A537" s="293"/>
      <c r="B537" s="294"/>
      <c r="C537" s="304"/>
      <c r="D537" s="296"/>
      <c r="E537" s="296"/>
      <c r="F537" s="296"/>
      <c r="G537" s="297"/>
      <c r="H537" s="298"/>
      <c r="I537" s="299">
        <f>IF(G537=Precios!$CA$4,Precios!$CB$4,IF(G537=Precios!$CA$5,Precios!$CB$5,IF(G537=Precios!$CA$6,Precios!$CB$6,IF(G537=Precios!$CA$7,Precios!$CB$7,IF(G537=Precios!$CA$8,Precios!$CB$8,IF(G537=Precios!$CA$9,Precios!$CB$9,IF(G537=Precios!$CA$10,Precios!$CB$10,IF(G537=Precios!$CA$11,Precios!$CB$11,IF(G537=Precios!$CA$12,Precios!$CB$12,IF(G537=Precios!$CA$188,Precios!$CB$188,IF(G537=Precios!$CA$14,Precios!$CB$14,IF(G537=Precios!$CA$15,Precios!$CB$15,IF(G537=Precios!$CA$16,Precios!$CB$16,IF(G537=Precios!$CA$17,Precios!$CB$17,IF(G537=Precios!$CA$18,Precios!$CB$18,0)))))))))))))))</f>
        <v>0</v>
      </c>
      <c r="J537" s="298"/>
      <c r="K537" s="300">
        <f>+IF(J537=1,I537,IF(J537=2,I537*(1-Precios!$CG$3),0))</f>
        <v>0</v>
      </c>
      <c r="L537" s="300">
        <f t="shared" si="80"/>
        <v>0</v>
      </c>
      <c r="M537" s="331"/>
      <c r="N537" s="332"/>
      <c r="O537" s="332"/>
      <c r="P537" s="332"/>
      <c r="Q537" s="332"/>
      <c r="R537" s="332"/>
      <c r="S537" s="332"/>
      <c r="T537" s="332"/>
      <c r="U537" s="332"/>
      <c r="V537" s="333"/>
      <c r="W537" s="332"/>
      <c r="X537" s="332"/>
      <c r="Y537" s="332"/>
      <c r="Z537" s="340">
        <f>IF(G537=Precios!$CA$4,Precios!$CD$4,IF(G537=Precios!$CA$5,Precios!$CD$5,IF(G537=Precios!$CA$6,Precios!$CD$6,IF(G537=Precios!$CA$7,Precios!$CD$7,IF(G537=Precios!$CA$8,Precios!$CD$8,IF(G537=Precios!$CA$9,Precios!$CD$9,IF(G537=Precios!$CA$10,Precios!$CD$10,IF(G537=Precios!$CA$11,Precios!$CD$11,IF(G537=Precios!$CA$12,Precios!$CD$12,IF(G537=Precios!$CA$188,Precios!$CD$188,IF(G537=Precios!$CA$14,Precios!$CD$14,IF(G537=Precios!$CA$15,Precios!$CD$15,IF(G537=Precios!$CA$16,Precios!$CD$16,IF(G537=Precios!$CA$17,Precios!$CD$17,IF(G537=Precios!$CA$18,Precios!$CD$18,0)))))))))))))))*H537</f>
        <v>0</v>
      </c>
      <c r="AA537" s="334"/>
      <c r="AB537" s="335"/>
    </row>
    <row r="538" spans="1:28" x14ac:dyDescent="0.25">
      <c r="A538" s="282"/>
      <c r="B538" s="283"/>
      <c r="C538" s="284"/>
      <c r="D538" s="285"/>
      <c r="E538" s="285"/>
      <c r="F538" s="285"/>
      <c r="G538" s="287"/>
      <c r="H538" s="288"/>
      <c r="I538" s="289">
        <f>IF(G538=Precios!$CA$4,Precios!$CB$4,IF(G538=Precios!$CA$5,Precios!$CB$5,IF(G538=Precios!$CA$6,Precios!$CB$6,IF(G538=Precios!$CA$7,Precios!$CB$7,IF(G538=Precios!$CA$8,Precios!$CB$8,IF(G538=Precios!$CA$9,Precios!$CB$9,IF(G538=Precios!$CA$10,Precios!$CB$10,IF(G538=Precios!$CA$11,Precios!$CB$11,IF(G538=Precios!$CA$12,Precios!$CB$12,IF(G538=Precios!$CA$188,Precios!$CB$188,IF(G538=Precios!$CA$14,Precios!$CB$14,IF(G538=Precios!$CA$15,Precios!$CB$15,IF(G538=Precios!$CA$16,Precios!$CB$16,IF(G538=Precios!$CA$17,Precios!$CB$17,IF(G538=Precios!$CA$18,Precios!$CB$18,0)))))))))))))))</f>
        <v>0</v>
      </c>
      <c r="J538" s="287"/>
      <c r="K538" s="290">
        <f>+IF(J538=1,I538,IF(J538=2,I538*(1-Precios!$CG$3),0))</f>
        <v>0</v>
      </c>
      <c r="L538" s="290">
        <f t="shared" si="77"/>
        <v>0</v>
      </c>
      <c r="M538" s="317">
        <f>+SUM(L538:L542)</f>
        <v>0</v>
      </c>
      <c r="N538" s="318">
        <f>+M538+Q538+S538+T538</f>
        <v>0</v>
      </c>
      <c r="O538" s="319">
        <f>+IF(J538=1,N538*$O$457,0)</f>
        <v>0</v>
      </c>
      <c r="P538" s="320">
        <f>+N538*$P$457</f>
        <v>0</v>
      </c>
      <c r="Q538" s="321"/>
      <c r="R538" s="322">
        <f>+N538-SUM(O538:Q538)</f>
        <v>0</v>
      </c>
      <c r="S538" s="321"/>
      <c r="T538" s="321"/>
      <c r="U538" s="321"/>
      <c r="V538" s="323" t="e">
        <f>+(+O538+P538)/M538</f>
        <v>#DIV/0!</v>
      </c>
      <c r="W538" s="324">
        <f>+R538-SUM(S538:U538)</f>
        <v>0</v>
      </c>
      <c r="X538" s="325">
        <f>IF(J538=2,W538,0)</f>
        <v>0</v>
      </c>
      <c r="Y538" s="326">
        <f>IF(J538=1,W538,0)</f>
        <v>0</v>
      </c>
      <c r="Z538" s="327">
        <f>IF(G538=Precios!$CA$4,Precios!$CD$4,IF(G538=Precios!$CA$5,Precios!$CD$5,IF(G538=Precios!$CA$6,Precios!$CD$6,IF(G538=Precios!$CA$7,Precios!$CD$7,IF(G538=Precios!$CA$8,Precios!$CD$8,IF(G538=Precios!$CA$9,Precios!$CD$9,IF(G538=Precios!$CA$10,Precios!$CD$10,IF(G538=Precios!$CA$11,Precios!$CD$11,IF(G538=Precios!$CA$12,Precios!$CD$12,IF(G538=Precios!$CA$188,Precios!$CD$188,IF(G538=Precios!$CA$14,Precios!$CD$14,IF(G538=Precios!$CA$15,Precios!$CD$15,IF(G538=Precios!$CA$16,Precios!$CD$16,IF(G538=Precios!$CA$17,Precios!$CD$17,IF(G538=Precios!$CA$18,Precios!$CD$18,0)))))))))))))))*H538</f>
        <v>0</v>
      </c>
      <c r="AA538" s="328">
        <f>+W538-SUM(Z538:Z542)</f>
        <v>0</v>
      </c>
      <c r="AB538" s="329" t="e">
        <f>+AA538/M538</f>
        <v>#DIV/0!</v>
      </c>
    </row>
    <row r="539" spans="1:28" x14ac:dyDescent="0.25">
      <c r="A539" s="291"/>
      <c r="B539" s="41"/>
      <c r="C539" s="42"/>
      <c r="D539" s="43"/>
      <c r="E539" s="43"/>
      <c r="F539" s="43"/>
      <c r="G539" s="49"/>
      <c r="H539" s="52"/>
      <c r="I539" s="217">
        <f>IF(G539=Precios!$CA$4,Precios!$CB$4,IF(G539=Precios!$CA$5,Precios!$CB$5,IF(G539=Precios!$CA$6,Precios!$CB$6,IF(G539=Precios!$CA$7,Precios!$CB$7,IF(G539=Precios!$CA$8,Precios!$CB$8,IF(G539=Precios!$CA$9,Precios!$CB$9,IF(G539=Precios!$CA$10,Precios!$CB$10,IF(G539=Precios!$CA$11,Precios!$CB$11,IF(G539=Precios!$CA$12,Precios!$CB$12,IF(G539=Precios!$CA$188,Precios!$CB$188,IF(G539=Precios!$CA$14,Precios!$CB$14,IF(G539=Precios!$CA$15,Precios!$CB$15,IF(G539=Precios!$CA$16,Precios!$CB$16,IF(G539=Precios!$CA$17,Precios!$CB$17,IF(G539=Precios!$CA$18,Precios!$CB$18,0)))))))))))))))</f>
        <v>0</v>
      </c>
      <c r="J539" s="52"/>
      <c r="K539" s="218">
        <f>+IF(J539=1,I539,IF(J539=2,I539*(1-Precios!$CG$3),0))</f>
        <v>0</v>
      </c>
      <c r="L539" s="218">
        <f t="shared" si="77"/>
        <v>0</v>
      </c>
      <c r="M539" s="50"/>
      <c r="N539" s="44"/>
      <c r="O539" s="44"/>
      <c r="P539" s="44"/>
      <c r="Q539" s="44"/>
      <c r="R539" s="44"/>
      <c r="S539" s="44"/>
      <c r="T539" s="44"/>
      <c r="U539" s="44"/>
      <c r="V539" s="93"/>
      <c r="W539" s="44"/>
      <c r="X539" s="44"/>
      <c r="Y539" s="44"/>
      <c r="Z539" s="39">
        <f>IF(G539=Precios!$CA$4,Precios!$CD$4,IF(G539=Precios!$CA$5,Precios!$CD$5,IF(G539=Precios!$CA$6,Precios!$CD$6,IF(G539=Precios!$CA$7,Precios!$CD$7,IF(G539=Precios!$CA$8,Precios!$CD$8,IF(G539=Precios!$CA$9,Precios!$CD$9,IF(G539=Precios!$CA$10,Precios!$CD$10,IF(G539=Precios!$CA$11,Precios!$CD$11,IF(G539=Precios!$CA$12,Precios!$CD$12,IF(G539=Precios!$CA$188,Precios!$CD$188,IF(G539=Precios!$CA$14,Precios!$CD$14,IF(G539=Precios!$CA$15,Precios!$CD$15,IF(G539=Precios!$CA$16,Precios!$CD$16,IF(G539=Precios!$CA$17,Precios!$CD$17,IF(G539=Precios!$CA$18,Precios!$CD$18,0)))))))))))))))*H539</f>
        <v>0</v>
      </c>
      <c r="AA539" s="47"/>
      <c r="AB539" s="330"/>
    </row>
    <row r="540" spans="1:28" x14ac:dyDescent="0.25">
      <c r="A540" s="291"/>
      <c r="B540" s="41"/>
      <c r="C540" s="42"/>
      <c r="D540" s="43"/>
      <c r="E540" s="43"/>
      <c r="F540" s="43"/>
      <c r="G540" s="49"/>
      <c r="H540" s="52"/>
      <c r="I540" s="217">
        <f>IF(G540=Precios!$CA$4,Precios!$CB$4,IF(G540=Precios!$CA$5,Precios!$CB$5,IF(G540=Precios!$CA$6,Precios!$CB$6,IF(G540=Precios!$CA$7,Precios!$CB$7,IF(G540=Precios!$CA$8,Precios!$CB$8,IF(G540=Precios!$CA$9,Precios!$CB$9,IF(G540=Precios!$CA$10,Precios!$CB$10,IF(G540=Precios!$CA$11,Precios!$CB$11,IF(G540=Precios!$CA$12,Precios!$CB$12,IF(G540=Precios!$CA$188,Precios!$CB$188,IF(G540=Precios!$CA$14,Precios!$CB$14,IF(G540=Precios!$CA$15,Precios!$CB$15,IF(G540=Precios!$CA$16,Precios!$CB$16,IF(G540=Precios!$CA$17,Precios!$CB$17,IF(G540=Precios!$CA$18,Precios!$CB$18,0)))))))))))))))</f>
        <v>0</v>
      </c>
      <c r="J540" s="52"/>
      <c r="K540" s="218">
        <f>+IF(J540=1,I540,IF(J540=2,I540*(1-Precios!$CG$3),0))</f>
        <v>0</v>
      </c>
      <c r="L540" s="218">
        <f t="shared" si="77"/>
        <v>0</v>
      </c>
      <c r="M540" s="50"/>
      <c r="N540" s="44"/>
      <c r="O540" s="44"/>
      <c r="P540" s="44"/>
      <c r="Q540" s="44"/>
      <c r="R540" s="44"/>
      <c r="S540" s="44"/>
      <c r="T540" s="44"/>
      <c r="U540" s="44"/>
      <c r="V540" s="93"/>
      <c r="W540" s="44"/>
      <c r="X540" s="44"/>
      <c r="Y540" s="44"/>
      <c r="Z540" s="39">
        <f>IF(G540=Precios!$CA$4,Precios!$CD$4,IF(G540=Precios!$CA$5,Precios!$CD$5,IF(G540=Precios!$CA$6,Precios!$CD$6,IF(G540=Precios!$CA$7,Precios!$CD$7,IF(G540=Precios!$CA$8,Precios!$CD$8,IF(G540=Precios!$CA$9,Precios!$CD$9,IF(G540=Precios!$CA$10,Precios!$CD$10,IF(G540=Precios!$CA$11,Precios!$CD$11,IF(G540=Precios!$CA$12,Precios!$CD$12,IF(G540=Precios!$CA$188,Precios!$CD$188,IF(G540=Precios!$CA$14,Precios!$CD$14,IF(G540=Precios!$CA$15,Precios!$CD$15,IF(G540=Precios!$CA$16,Precios!$CD$16,IF(G540=Precios!$CA$17,Precios!$CD$17,IF(G540=Precios!$CA$18,Precios!$CD$18,0)))))))))))))))*H540</f>
        <v>0</v>
      </c>
      <c r="AA540" s="47"/>
      <c r="AB540" s="330"/>
    </row>
    <row r="541" spans="1:28" x14ac:dyDescent="0.25">
      <c r="A541" s="291"/>
      <c r="B541" s="41"/>
      <c r="C541" s="42"/>
      <c r="D541" s="43"/>
      <c r="E541" s="43"/>
      <c r="F541" s="43"/>
      <c r="G541" s="49"/>
      <c r="H541" s="52"/>
      <c r="I541" s="217">
        <f>IF(G541=Precios!$CA$4,Precios!$CB$4,IF(G541=Precios!$CA$5,Precios!$CB$5,IF(G541=Precios!$CA$6,Precios!$CB$6,IF(G541=Precios!$CA$7,Precios!$CB$7,IF(G541=Precios!$CA$8,Precios!$CB$8,IF(G541=Precios!$CA$9,Precios!$CB$9,IF(G541=Precios!$CA$10,Precios!$CB$10,IF(G541=Precios!$CA$11,Precios!$CB$11,IF(G541=Precios!$CA$12,Precios!$CB$12,IF(G541=Precios!$CA$188,Precios!$CB$188,IF(G541=Precios!$CA$14,Precios!$CB$14,IF(G541=Precios!$CA$15,Precios!$CB$15,IF(G541=Precios!$CA$16,Precios!$CB$16,IF(G541=Precios!$CA$17,Precios!$CB$17,IF(G541=Precios!$CA$18,Precios!$CB$18,0)))))))))))))))</f>
        <v>0</v>
      </c>
      <c r="J541" s="52"/>
      <c r="K541" s="218">
        <f>+IF(J541=1,I541,IF(J541=2,I541*(1-Precios!$CG$3),0))</f>
        <v>0</v>
      </c>
      <c r="L541" s="218">
        <f t="shared" si="77"/>
        <v>0</v>
      </c>
      <c r="M541" s="50"/>
      <c r="N541" s="44"/>
      <c r="O541" s="44"/>
      <c r="P541" s="44"/>
      <c r="Q541" s="44"/>
      <c r="R541" s="44"/>
      <c r="S541" s="44"/>
      <c r="T541" s="44"/>
      <c r="U541" s="44"/>
      <c r="V541" s="93"/>
      <c r="W541" s="44"/>
      <c r="X541" s="44"/>
      <c r="Y541" s="44"/>
      <c r="Z541" s="39">
        <f>IF(G541=Precios!$CA$4,Precios!$CD$4,IF(G541=Precios!$CA$5,Precios!$CD$5,IF(G541=Precios!$CA$6,Precios!$CD$6,IF(G541=Precios!$CA$7,Precios!$CD$7,IF(G541=Precios!$CA$8,Precios!$CD$8,IF(G541=Precios!$CA$9,Precios!$CD$9,IF(G541=Precios!$CA$10,Precios!$CD$10,IF(G541=Precios!$CA$11,Precios!$CD$11,IF(G541=Precios!$CA$12,Precios!$CD$12,IF(G541=Precios!$CA$188,Precios!$CD$188,IF(G541=Precios!$CA$14,Precios!$CD$14,IF(G541=Precios!$CA$15,Precios!$CD$15,IF(G541=Precios!$CA$16,Precios!$CD$16,IF(G541=Precios!$CA$17,Precios!$CD$17,IF(G541=Precios!$CA$18,Precios!$CD$18,0)))))))))))))))*H541</f>
        <v>0</v>
      </c>
      <c r="AA541" s="47"/>
      <c r="AB541" s="330"/>
    </row>
    <row r="542" spans="1:28" ht="15.75" thickBot="1" x14ac:dyDescent="0.3">
      <c r="A542" s="293"/>
      <c r="B542" s="294"/>
      <c r="C542" s="304"/>
      <c r="D542" s="296"/>
      <c r="E542" s="296"/>
      <c r="F542" s="296"/>
      <c r="G542" s="297"/>
      <c r="H542" s="298"/>
      <c r="I542" s="299">
        <f>IF(G542=Precios!$CA$4,Precios!$CB$4,IF(G542=Precios!$CA$5,Precios!$CB$5,IF(G542=Precios!$CA$6,Precios!$CB$6,IF(G542=Precios!$CA$7,Precios!$CB$7,IF(G542=Precios!$CA$8,Precios!$CB$8,IF(G542=Precios!$CA$9,Precios!$CB$9,IF(G542=Precios!$CA$10,Precios!$CB$10,IF(G542=Precios!$CA$11,Precios!$CB$11,IF(G542=Precios!$CA$12,Precios!$CB$12,IF(G542=Precios!$CA$188,Precios!$CB$188,IF(G542=Precios!$CA$14,Precios!$CB$14,IF(G542=Precios!$CA$15,Precios!$CB$15,IF(G542=Precios!$CA$16,Precios!$CB$16,IF(G542=Precios!$CA$17,Precios!$CB$17,IF(G542=Precios!$CA$18,Precios!$CB$18,0)))))))))))))))</f>
        <v>0</v>
      </c>
      <c r="J542" s="298"/>
      <c r="K542" s="300">
        <f>+IF(J542=1,I542,IF(J542=2,I542*(1-Precios!$CG$3),0))</f>
        <v>0</v>
      </c>
      <c r="L542" s="300">
        <f t="shared" si="77"/>
        <v>0</v>
      </c>
      <c r="M542" s="331"/>
      <c r="N542" s="332"/>
      <c r="O542" s="332"/>
      <c r="P542" s="332"/>
      <c r="Q542" s="332"/>
      <c r="R542" s="332"/>
      <c r="S542" s="332"/>
      <c r="T542" s="332"/>
      <c r="U542" s="332"/>
      <c r="V542" s="333"/>
      <c r="W542" s="332"/>
      <c r="X542" s="332"/>
      <c r="Y542" s="332"/>
      <c r="Z542" s="340">
        <f>IF(G542=Precios!$CA$4,Precios!$CD$4,IF(G542=Precios!$CA$5,Precios!$CD$5,IF(G542=Precios!$CA$6,Precios!$CD$6,IF(G542=Precios!$CA$7,Precios!$CD$7,IF(G542=Precios!$CA$8,Precios!$CD$8,IF(G542=Precios!$CA$9,Precios!$CD$9,IF(G542=Precios!$CA$10,Precios!$CD$10,IF(G542=Precios!$CA$11,Precios!$CD$11,IF(G542=Precios!$CA$12,Precios!$CD$12,IF(G542=Precios!$CA$188,Precios!$CD$188,IF(G542=Precios!$CA$14,Precios!$CD$14,IF(G542=Precios!$CA$15,Precios!$CD$15,IF(G542=Precios!$CA$16,Precios!$CD$16,IF(G542=Precios!$CA$17,Precios!$CD$17,IF(G542=Precios!$CA$18,Precios!$CD$18,0)))))))))))))))*H542</f>
        <v>0</v>
      </c>
      <c r="AA542" s="334"/>
      <c r="AB542" s="335"/>
    </row>
    <row r="543" spans="1:28" x14ac:dyDescent="0.25">
      <c r="A543" s="282"/>
      <c r="B543" s="283"/>
      <c r="C543" s="284"/>
      <c r="D543" s="285"/>
      <c r="E543" s="285"/>
      <c r="F543" s="285"/>
      <c r="G543" s="287"/>
      <c r="H543" s="288"/>
      <c r="I543" s="289">
        <f>IF(G543=Precios!$CA$4,Precios!$CB$4,IF(G543=Precios!$CA$5,Precios!$CB$5,IF(G543=Precios!$CA$6,Precios!$CB$6,IF(G543=Precios!$CA$7,Precios!$CB$7,IF(G543=Precios!$CA$8,Precios!$CB$8,IF(G543=Precios!$CA$9,Precios!$CB$9,IF(G543=Precios!$CA$10,Precios!$CB$10,IF(G543=Precios!$CA$11,Precios!$CB$11,IF(G543=Precios!$CA$12,Precios!$CB$12,IF(G543=Precios!$CA$188,Precios!$CB$188,IF(G543=Precios!$CA$14,Precios!$CB$14,IF(G543=Precios!$CA$15,Precios!$CB$15,IF(G543=Precios!$CA$16,Precios!$CB$16,IF(G543=Precios!$CA$17,Precios!$CB$17,IF(G543=Precios!$CA$18,Precios!$CB$18,0)))))))))))))))</f>
        <v>0</v>
      </c>
      <c r="J543" s="287"/>
      <c r="K543" s="290">
        <f>+IF(J543=1,I543,IF(J543=2,I543*(1-Precios!$CG$3),0))</f>
        <v>0</v>
      </c>
      <c r="L543" s="290">
        <f t="shared" si="73"/>
        <v>0</v>
      </c>
      <c r="M543" s="317">
        <f>+SUM(L543:L547)</f>
        <v>0</v>
      </c>
      <c r="N543" s="318">
        <f>+M543+Q543+S543+T543</f>
        <v>0</v>
      </c>
      <c r="O543" s="319">
        <f>+IF(J543=1,N543*$O$457,0)</f>
        <v>0</v>
      </c>
      <c r="P543" s="320">
        <f>+N543*$P$457</f>
        <v>0</v>
      </c>
      <c r="Q543" s="321"/>
      <c r="R543" s="322">
        <f>+N543-SUM(O543:Q543)</f>
        <v>0</v>
      </c>
      <c r="S543" s="321"/>
      <c r="T543" s="321"/>
      <c r="U543" s="321"/>
      <c r="V543" s="323" t="e">
        <f>+(+O543+P543)/M543</f>
        <v>#DIV/0!</v>
      </c>
      <c r="W543" s="324">
        <f>+R543-SUM(S543:U543)</f>
        <v>0</v>
      </c>
      <c r="X543" s="325">
        <f>IF(J543=2,W543,0)</f>
        <v>0</v>
      </c>
      <c r="Y543" s="326">
        <f>IF(J543=1,W543,0)</f>
        <v>0</v>
      </c>
      <c r="Z543" s="327">
        <f>IF(G543=Precios!$CA$4,Precios!$CD$4,IF(G543=Precios!$CA$5,Precios!$CD$5,IF(G543=Precios!$CA$6,Precios!$CD$6,IF(G543=Precios!$CA$7,Precios!$CD$7,IF(G543=Precios!$CA$8,Precios!$CD$8,IF(G543=Precios!$CA$9,Precios!$CD$9,IF(G543=Precios!$CA$10,Precios!$CD$10,IF(G543=Precios!$CA$11,Precios!$CD$11,IF(G543=Precios!$CA$12,Precios!$CD$12,IF(G543=Precios!$CA$188,Precios!$CD$188,IF(G543=Precios!$CA$14,Precios!$CD$14,IF(G543=Precios!$CA$15,Precios!$CD$15,IF(G543=Precios!$CA$16,Precios!$CD$16,IF(G543=Precios!$CA$17,Precios!$CD$17,IF(G543=Precios!$CA$18,Precios!$CD$18,0)))))))))))))))*H543</f>
        <v>0</v>
      </c>
      <c r="AA543" s="328">
        <f>+W543-SUM(Z543:Z547)</f>
        <v>0</v>
      </c>
      <c r="AB543" s="329" t="e">
        <f>+AA543/M543</f>
        <v>#DIV/0!</v>
      </c>
    </row>
    <row r="544" spans="1:28" x14ac:dyDescent="0.25">
      <c r="A544" s="291"/>
      <c r="B544" s="41"/>
      <c r="C544" s="42"/>
      <c r="D544" s="43"/>
      <c r="E544" s="43"/>
      <c r="F544" s="43"/>
      <c r="G544" s="49"/>
      <c r="H544" s="52"/>
      <c r="I544" s="217">
        <f>IF(G544=Precios!$CA$4,Precios!$CB$4,IF(G544=Precios!$CA$5,Precios!$CB$5,IF(G544=Precios!$CA$6,Precios!$CB$6,IF(G544=Precios!$CA$7,Precios!$CB$7,IF(G544=Precios!$CA$8,Precios!$CB$8,IF(G544=Precios!$CA$9,Precios!$CB$9,IF(G544=Precios!$CA$10,Precios!$CB$10,IF(G544=Precios!$CA$11,Precios!$CB$11,IF(G544=Precios!$CA$12,Precios!$CB$12,IF(G544=Precios!$CA$188,Precios!$CB$188,IF(G544=Precios!$CA$14,Precios!$CB$14,IF(G544=Precios!$CA$15,Precios!$CB$15,IF(G544=Precios!$CA$16,Precios!$CB$16,IF(G544=Precios!$CA$17,Precios!$CB$17,IF(G544=Precios!$CA$18,Precios!$CB$18,0)))))))))))))))</f>
        <v>0</v>
      </c>
      <c r="J544" s="52"/>
      <c r="K544" s="218">
        <f>+IF(J544=1,I544,IF(J544=2,I544*(1-Precios!$CG$3),0))</f>
        <v>0</v>
      </c>
      <c r="L544" s="218">
        <f t="shared" ref="L544:L545" si="81">H544*K544</f>
        <v>0</v>
      </c>
      <c r="M544" s="50"/>
      <c r="N544" s="44"/>
      <c r="O544" s="44"/>
      <c r="P544" s="44"/>
      <c r="Q544" s="44"/>
      <c r="R544" s="44"/>
      <c r="S544" s="44"/>
      <c r="T544" s="44"/>
      <c r="U544" s="44"/>
      <c r="V544" s="93"/>
      <c r="W544" s="44"/>
      <c r="X544" s="44"/>
      <c r="Y544" s="44"/>
      <c r="Z544" s="39">
        <f>IF(G544=Precios!$CA$4,Precios!$CD$4,IF(G544=Precios!$CA$5,Precios!$CD$5,IF(G544=Precios!$CA$6,Precios!$CD$6,IF(G544=Precios!$CA$7,Precios!$CD$7,IF(G544=Precios!$CA$8,Precios!$CD$8,IF(G544=Precios!$CA$9,Precios!$CD$9,IF(G544=Precios!$CA$10,Precios!$CD$10,IF(G544=Precios!$CA$11,Precios!$CD$11,IF(G544=Precios!$CA$12,Precios!$CD$12,IF(G544=Precios!$CA$188,Precios!$CD$188,IF(G544=Precios!$CA$14,Precios!$CD$14,IF(G544=Precios!$CA$15,Precios!$CD$15,IF(G544=Precios!$CA$16,Precios!$CD$16,IF(G544=Precios!$CA$17,Precios!$CD$17,IF(G544=Precios!$CA$18,Precios!$CD$18,0)))))))))))))))*H544</f>
        <v>0</v>
      </c>
      <c r="AA544" s="47"/>
      <c r="AB544" s="330"/>
    </row>
    <row r="545" spans="1:28" x14ac:dyDescent="0.25">
      <c r="A545" s="291"/>
      <c r="B545" s="41"/>
      <c r="C545" s="42"/>
      <c r="D545" s="43"/>
      <c r="E545" s="43"/>
      <c r="F545" s="43"/>
      <c r="G545" s="49"/>
      <c r="H545" s="52"/>
      <c r="I545" s="217">
        <f>IF(G545=Precios!$CA$4,Precios!$CB$4,IF(G545=Precios!$CA$5,Precios!$CB$5,IF(G545=Precios!$CA$6,Precios!$CB$6,IF(G545=Precios!$CA$7,Precios!$CB$7,IF(G545=Precios!$CA$8,Precios!$CB$8,IF(G545=Precios!$CA$9,Precios!$CB$9,IF(G545=Precios!$CA$10,Precios!$CB$10,IF(G545=Precios!$CA$11,Precios!$CB$11,IF(G545=Precios!$CA$12,Precios!$CB$12,IF(G545=Precios!$CA$188,Precios!$CB$188,IF(G545=Precios!$CA$14,Precios!$CB$14,IF(G545=Precios!$CA$15,Precios!$CB$15,IF(G545=Precios!$CA$16,Precios!$CB$16,IF(G545=Precios!$CA$17,Precios!$CB$17,IF(G545=Precios!$CA$18,Precios!$CB$18,0)))))))))))))))</f>
        <v>0</v>
      </c>
      <c r="J545" s="52"/>
      <c r="K545" s="218">
        <f>+IF(J545=1,I545,IF(J545=2,I545*(1-Precios!$CG$3),0))</f>
        <v>0</v>
      </c>
      <c r="L545" s="218">
        <f t="shared" si="81"/>
        <v>0</v>
      </c>
      <c r="M545" s="50"/>
      <c r="N545" s="44"/>
      <c r="O545" s="44"/>
      <c r="P545" s="44"/>
      <c r="Q545" s="44"/>
      <c r="R545" s="44"/>
      <c r="S545" s="44"/>
      <c r="T545" s="44"/>
      <c r="U545" s="44"/>
      <c r="V545" s="93"/>
      <c r="W545" s="44"/>
      <c r="X545" s="44"/>
      <c r="Y545" s="44"/>
      <c r="Z545" s="39">
        <f>IF(G545=Precios!$CA$4,Precios!$CD$4,IF(G545=Precios!$CA$5,Precios!$CD$5,IF(G545=Precios!$CA$6,Precios!$CD$6,IF(G545=Precios!$CA$7,Precios!$CD$7,IF(G545=Precios!$CA$8,Precios!$CD$8,IF(G545=Precios!$CA$9,Precios!$CD$9,IF(G545=Precios!$CA$10,Precios!$CD$10,IF(G545=Precios!$CA$11,Precios!$CD$11,IF(G545=Precios!$CA$12,Precios!$CD$12,IF(G545=Precios!$CA$188,Precios!$CD$188,IF(G545=Precios!$CA$14,Precios!$CD$14,IF(G545=Precios!$CA$15,Precios!$CD$15,IF(G545=Precios!$CA$16,Precios!$CD$16,IF(G545=Precios!$CA$17,Precios!$CD$17,IF(G545=Precios!$CA$18,Precios!$CD$18,0)))))))))))))))*H545</f>
        <v>0</v>
      </c>
      <c r="AA545" s="47"/>
      <c r="AB545" s="330"/>
    </row>
    <row r="546" spans="1:28" x14ac:dyDescent="0.25">
      <c r="A546" s="291"/>
      <c r="B546" s="41"/>
      <c r="C546" s="42"/>
      <c r="D546" s="43"/>
      <c r="E546" s="43"/>
      <c r="F546" s="43"/>
      <c r="G546" s="49"/>
      <c r="H546" s="52"/>
      <c r="I546" s="217">
        <f>IF(G546=Precios!$CA$4,Precios!$CB$4,IF(G546=Precios!$CA$5,Precios!$CB$5,IF(G546=Precios!$CA$6,Precios!$CB$6,IF(G546=Precios!$CA$7,Precios!$CB$7,IF(G546=Precios!$CA$8,Precios!$CB$8,IF(G546=Precios!$CA$9,Precios!$CB$9,IF(G546=Precios!$CA$10,Precios!$CB$10,IF(G546=Precios!$CA$11,Precios!$CB$11,IF(G546=Precios!$CA$12,Precios!$CB$12,IF(G546=Precios!$CA$188,Precios!$CB$188,IF(G546=Precios!$CA$14,Precios!$CB$14,IF(G546=Precios!$CA$15,Precios!$CB$15,IF(G546=Precios!$CA$16,Precios!$CB$16,IF(G546=Precios!$CA$17,Precios!$CB$17,IF(G546=Precios!$CA$18,Precios!$CB$18,0)))))))))))))))</f>
        <v>0</v>
      </c>
      <c r="J546" s="52"/>
      <c r="K546" s="218">
        <f>+IF(J546=1,I546,IF(J546=2,I546*(1-Precios!$CG$3),0))</f>
        <v>0</v>
      </c>
      <c r="L546" s="218">
        <f t="shared" si="73"/>
        <v>0</v>
      </c>
      <c r="M546" s="50"/>
      <c r="N546" s="44"/>
      <c r="O546" s="44"/>
      <c r="P546" s="44"/>
      <c r="Q546" s="44"/>
      <c r="R546" s="44"/>
      <c r="S546" s="44"/>
      <c r="T546" s="44"/>
      <c r="U546" s="44"/>
      <c r="V546" s="93"/>
      <c r="W546" s="44"/>
      <c r="X546" s="44"/>
      <c r="Y546" s="44"/>
      <c r="Z546" s="39">
        <f>IF(G546=Precios!$CA$4,Precios!$CD$4,IF(G546=Precios!$CA$5,Precios!$CD$5,IF(G546=Precios!$CA$6,Precios!$CD$6,IF(G546=Precios!$CA$7,Precios!$CD$7,IF(G546=Precios!$CA$8,Precios!$CD$8,IF(G546=Precios!$CA$9,Precios!$CD$9,IF(G546=Precios!$CA$10,Precios!$CD$10,IF(G546=Precios!$CA$11,Precios!$CD$11,IF(G546=Precios!$CA$12,Precios!$CD$12,IF(G546=Precios!$CA$188,Precios!$CD$188,IF(G546=Precios!$CA$14,Precios!$CD$14,IF(G546=Precios!$CA$15,Precios!$CD$15,IF(G546=Precios!$CA$16,Precios!$CD$16,IF(G546=Precios!$CA$17,Precios!$CD$17,IF(G546=Precios!$CA$18,Precios!$CD$18,0)))))))))))))))*H546</f>
        <v>0</v>
      </c>
      <c r="AA546" s="47"/>
      <c r="AB546" s="330"/>
    </row>
    <row r="547" spans="1:28" ht="15.75" thickBot="1" x14ac:dyDescent="0.3">
      <c r="A547" s="293"/>
      <c r="B547" s="294"/>
      <c r="C547" s="304"/>
      <c r="D547" s="296"/>
      <c r="E547" s="296"/>
      <c r="F547" s="296"/>
      <c r="G547" s="297"/>
      <c r="H547" s="298"/>
      <c r="I547" s="299">
        <f>IF(G547=Precios!$CA$4,Precios!$CB$4,IF(G547=Precios!$CA$5,Precios!$CB$5,IF(G547=Precios!$CA$6,Precios!$CB$6,IF(G547=Precios!$CA$7,Precios!$CB$7,IF(G547=Precios!$CA$8,Precios!$CB$8,IF(G547=Precios!$CA$9,Precios!$CB$9,IF(G547=Precios!$CA$10,Precios!$CB$10,IF(G547=Precios!$CA$11,Precios!$CB$11,IF(G547=Precios!$CA$12,Precios!$CB$12,IF(G547=Precios!$CA$188,Precios!$CB$188,IF(G547=Precios!$CA$14,Precios!$CB$14,IF(G547=Precios!$CA$15,Precios!$CB$15,IF(G547=Precios!$CA$16,Precios!$CB$16,IF(G547=Precios!$CA$17,Precios!$CB$17,IF(G547=Precios!$CA$18,Precios!$CB$18,0)))))))))))))))</f>
        <v>0</v>
      </c>
      <c r="J547" s="298"/>
      <c r="K547" s="300">
        <f>+IF(J547=1,I547,IF(J547=2,I547*(1-Precios!$CG$3),0))</f>
        <v>0</v>
      </c>
      <c r="L547" s="300">
        <f t="shared" si="73"/>
        <v>0</v>
      </c>
      <c r="M547" s="331"/>
      <c r="N547" s="332"/>
      <c r="O547" s="332"/>
      <c r="P547" s="332"/>
      <c r="Q547" s="332"/>
      <c r="R547" s="332"/>
      <c r="S547" s="332"/>
      <c r="T547" s="332"/>
      <c r="U547" s="332"/>
      <c r="V547" s="333"/>
      <c r="W547" s="332"/>
      <c r="X547" s="332"/>
      <c r="Y547" s="332"/>
      <c r="Z547" s="340">
        <f>IF(G547=Precios!$CA$4,Precios!$CD$4,IF(G547=Precios!$CA$5,Precios!$CD$5,IF(G547=Precios!$CA$6,Precios!$CD$6,IF(G547=Precios!$CA$7,Precios!$CD$7,IF(G547=Precios!$CA$8,Precios!$CD$8,IF(G547=Precios!$CA$9,Precios!$CD$9,IF(G547=Precios!$CA$10,Precios!$CD$10,IF(G547=Precios!$CA$11,Precios!$CD$11,IF(G547=Precios!$CA$12,Precios!$CD$12,IF(G547=Precios!$CA$188,Precios!$CD$188,IF(G547=Precios!$CA$14,Precios!$CD$14,IF(G547=Precios!$CA$15,Precios!$CD$15,IF(G547=Precios!$CA$16,Precios!$CD$16,IF(G547=Precios!$CA$17,Precios!$CD$17,IF(G547=Precios!$CA$18,Precios!$CD$18,0)))))))))))))))*H547</f>
        <v>0</v>
      </c>
      <c r="AA547" s="334"/>
      <c r="AB547" s="335"/>
    </row>
    <row r="548" spans="1:28" s="21" customFormat="1" x14ac:dyDescent="0.25">
      <c r="A548" s="305" t="s">
        <v>156</v>
      </c>
      <c r="B548" s="306">
        <f>COUNT(A458:A547)</f>
        <v>0</v>
      </c>
      <c r="C548" s="91"/>
      <c r="D548" s="91"/>
      <c r="E548" s="91"/>
      <c r="F548" s="91"/>
      <c r="G548" s="92"/>
      <c r="H548" s="92">
        <f>SUM(H458:H547)</f>
        <v>0</v>
      </c>
      <c r="I548" s="91"/>
      <c r="J548" s="92"/>
      <c r="K548" s="91"/>
      <c r="L548" s="91"/>
      <c r="M548" s="91">
        <f t="shared" ref="M548:U548" si="82">SUM(M458:M547)</f>
        <v>0</v>
      </c>
      <c r="N548" s="91">
        <f t="shared" si="82"/>
        <v>0</v>
      </c>
      <c r="O548" s="91">
        <f t="shared" si="82"/>
        <v>0</v>
      </c>
      <c r="P548" s="91">
        <f t="shared" si="82"/>
        <v>0</v>
      </c>
      <c r="Q548" s="91">
        <f t="shared" si="82"/>
        <v>0</v>
      </c>
      <c r="R548" s="91">
        <f t="shared" si="82"/>
        <v>0</v>
      </c>
      <c r="S548" s="91">
        <f t="shared" si="82"/>
        <v>0</v>
      </c>
      <c r="T548" s="91">
        <f t="shared" si="82"/>
        <v>0</v>
      </c>
      <c r="U548" s="91">
        <f t="shared" si="82"/>
        <v>0</v>
      </c>
      <c r="V548" s="336" t="e">
        <f>AVERAGE(V458:V547)</f>
        <v>#DIV/0!</v>
      </c>
      <c r="W548" s="91">
        <f>SUM(W458:W547)</f>
        <v>0</v>
      </c>
      <c r="X548" s="91">
        <f>SUM(X458:X547)</f>
        <v>0</v>
      </c>
      <c r="Y548" s="91">
        <f>SUM(Y458:Y547)</f>
        <v>0</v>
      </c>
      <c r="Z548" s="91">
        <f>SUM(Z458:Z547)</f>
        <v>0</v>
      </c>
      <c r="AA548" s="91">
        <f>SUM(AA458:AA547)</f>
        <v>0</v>
      </c>
      <c r="AB548" s="336" t="e">
        <f>AVERAGE(AB458:AB547)</f>
        <v>#DIV/0!</v>
      </c>
    </row>
    <row r="549" spans="1:28" s="55" customFormat="1" ht="15.75" thickBot="1" x14ac:dyDescent="0.3">
      <c r="A549" s="100" t="s">
        <v>157</v>
      </c>
      <c r="B549" s="70">
        <f>+B457+B548</f>
        <v>0</v>
      </c>
      <c r="C549" s="72"/>
      <c r="D549" s="71"/>
      <c r="E549" s="71"/>
      <c r="F549" s="190"/>
      <c r="G549" s="339"/>
      <c r="H549" s="70">
        <f>+H457+H548</f>
        <v>0</v>
      </c>
      <c r="I549" s="53"/>
      <c r="J549" s="213"/>
      <c r="K549" s="214"/>
      <c r="L549" s="214"/>
      <c r="M549" s="53">
        <f>+M457+M548</f>
        <v>0</v>
      </c>
      <c r="N549" s="53">
        <f>+N457+N548</f>
        <v>0</v>
      </c>
      <c r="O549" s="265">
        <v>2.41E-2</v>
      </c>
      <c r="P549" s="265">
        <v>0.02</v>
      </c>
      <c r="Q549" s="53">
        <f>+Q457+Q548</f>
        <v>0</v>
      </c>
      <c r="R549" s="53">
        <f t="shared" ref="R549" si="83">+R457+R548</f>
        <v>0</v>
      </c>
      <c r="S549" s="53">
        <f t="shared" ref="S549" si="84">+S457+S548</f>
        <v>0</v>
      </c>
      <c r="T549" s="53">
        <f t="shared" ref="T549" si="85">+T457+T548</f>
        <v>0</v>
      </c>
      <c r="U549" s="53">
        <f t="shared" ref="U549" si="86">+U457+U548</f>
        <v>0</v>
      </c>
      <c r="V549" s="233" t="e">
        <f>AVERAGE(V457,V548)</f>
        <v>#DIV/0!</v>
      </c>
      <c r="W549" s="53">
        <f t="shared" ref="W549" si="87">+W457+W548</f>
        <v>0</v>
      </c>
      <c r="X549" s="53">
        <f t="shared" ref="X549" si="88">+X457+X548</f>
        <v>0</v>
      </c>
      <c r="Y549" s="53">
        <f t="shared" ref="Y549" si="89">+Y457+Y548</f>
        <v>0</v>
      </c>
      <c r="Z549" s="53">
        <f t="shared" ref="Z549" si="90">+Z457+Z548</f>
        <v>0</v>
      </c>
      <c r="AA549" s="53">
        <f t="shared" ref="AA549" si="91">+AA457+AA548</f>
        <v>0</v>
      </c>
      <c r="AB549" s="233" t="e">
        <f>AVERAGE(AB457,AB548)</f>
        <v>#DIV/0!</v>
      </c>
    </row>
    <row r="550" spans="1:28" x14ac:dyDescent="0.25">
      <c r="A550" s="282"/>
      <c r="B550" s="283"/>
      <c r="C550" s="284"/>
      <c r="D550" s="285"/>
      <c r="E550" s="285"/>
      <c r="F550" s="286"/>
      <c r="G550" s="287"/>
      <c r="H550" s="288"/>
      <c r="I550" s="289">
        <f>IF(G550=Precios!$CP$4,Precios!$CQ$4,IF(G550=Precios!$CP$5,Precios!$CQ$5,IF(G550=Precios!$CP$6,Precios!$CQ$6,IF(G550=Precios!$CP$7,Precios!$CQ$7,IF(G550=Precios!$CP$8,Precios!$CQ$8,IF(G550=Precios!$CP$9,Precios!$CQ$9,IF(G550=Precios!$CP$10,Precios!$CQ$10,IF(G550=Precios!$CP$11,Precios!$CQ$11,IF(G550=Precios!$CP$12,Precios!$CQ$12,IF(G550=Precios!$CP$1105,Precios!$CQ$1105,IF(G550=Precios!$CP$14,Precios!$CQ$14,IF(G550=Precios!$CP$15,Precios!$CQ$15,IF(G550=Precios!$CP$16,Precios!$CQ$16,IF(G550=Precios!$CP$17,Precios!$CQ$17,IF(G550=Precios!$CP$18,Precios!$CQ$18,0)))))))))))))))</f>
        <v>0</v>
      </c>
      <c r="J550" s="287"/>
      <c r="K550" s="290">
        <f>+IF(J550=1,I550,IF(J550=2,I550*(1-Precios!$CV$3),0))</f>
        <v>0</v>
      </c>
      <c r="L550" s="290">
        <f>H550*K550</f>
        <v>0</v>
      </c>
      <c r="M550" s="317">
        <f>+SUM(L550:L554)</f>
        <v>0</v>
      </c>
      <c r="N550" s="318">
        <f>+M550+Q550+S550+T550</f>
        <v>0</v>
      </c>
      <c r="O550" s="319">
        <f>+IF(J550=1,N550*$O$549,0)</f>
        <v>0</v>
      </c>
      <c r="P550" s="320">
        <f>+N550*$P$549</f>
        <v>0</v>
      </c>
      <c r="Q550" s="321"/>
      <c r="R550" s="322">
        <f>+N550-SUM(O550:Q550)</f>
        <v>0</v>
      </c>
      <c r="S550" s="321"/>
      <c r="T550" s="321"/>
      <c r="U550" s="321"/>
      <c r="V550" s="323" t="e">
        <f>+(+O550+P550)/M550</f>
        <v>#DIV/0!</v>
      </c>
      <c r="W550" s="324">
        <f>+R550-SUM(S550:U550)</f>
        <v>0</v>
      </c>
      <c r="X550" s="325">
        <f>IF(J550=2,W550,0)</f>
        <v>0</v>
      </c>
      <c r="Y550" s="326">
        <f>IF(J550=1,W550,0)</f>
        <v>0</v>
      </c>
      <c r="Z550" s="327">
        <f>IF(G550=Precios!$CP$4,Precios!$CS$4,IF(G550=Precios!$CP$5,Precios!$CS$5,IF(G550=Precios!$CP$6,Precios!$CS$6,IF(G550=Precios!$CP$7,Precios!$CS$7,IF(G550=Precios!$CP$8,Precios!$CS$8,IF(G550=Precios!$CP$9,Precios!$CS$9,IF(G550=Precios!$CP$10,Precios!$CS$10,IF(G550=Precios!$CP$11,Precios!$CS$11,IF(G550=Precios!$CP$12,Precios!$CS$12,IF(G550=Precios!$CP$1105,Precios!$CS$1105,IF(G550=Precios!$CP$14,Precios!$CS$14,IF(G550=Precios!$CP$15,Precios!$CS$15,IF(G550=Precios!$CP$16,Precios!$CS$16,IF(G550=Precios!$CP$17,Precios!$CS$17,IF(G550=Precios!$CP$18,Precios!$CS$18,0)))))))))))))))*H550</f>
        <v>0</v>
      </c>
      <c r="AA550" s="328">
        <f>+W550-SUM(Z550:Z554)</f>
        <v>0</v>
      </c>
      <c r="AB550" s="329" t="e">
        <f>+AA550/M550</f>
        <v>#DIV/0!</v>
      </c>
    </row>
    <row r="551" spans="1:28" x14ac:dyDescent="0.25">
      <c r="A551" s="291"/>
      <c r="B551" s="41"/>
      <c r="C551" s="292"/>
      <c r="D551" s="43"/>
      <c r="E551" s="43"/>
      <c r="F551" s="43"/>
      <c r="G551" s="49"/>
      <c r="H551" s="52"/>
      <c r="I551" s="217">
        <f>IF(G551=Precios!$CP$4,Precios!$CQ$4,IF(G551=Precios!$CP$5,Precios!$CQ$5,IF(G551=Precios!$CP$6,Precios!$CQ$6,IF(G551=Precios!$CP$7,Precios!$CQ$7,IF(G551=Precios!$CP$8,Precios!$CQ$8,IF(G551=Precios!$CP$9,Precios!$CQ$9,IF(G551=Precios!$CP$10,Precios!$CQ$10,IF(G551=Precios!$CP$11,Precios!$CQ$11,IF(G551=Precios!$CP$12,Precios!$CQ$12,IF(G551=Precios!$CP$1105,Precios!$CQ$1105,IF(G551=Precios!$CP$14,Precios!$CQ$14,IF(G551=Precios!$CP$15,Precios!$CQ$15,IF(G551=Precios!$CP$16,Precios!$CQ$16,IF(G551=Precios!$CP$17,Precios!$CQ$17,IF(G551=Precios!$CP$18,Precios!$CQ$18,0)))))))))))))))</f>
        <v>0</v>
      </c>
      <c r="J551" s="52"/>
      <c r="K551" s="218">
        <f>+IF(J551=1,I551,IF(J551=2,I551*(1-Precios!$CV$3),0))</f>
        <v>0</v>
      </c>
      <c r="L551" s="218">
        <f t="shared" ref="L551:L552" si="92">H551*K551</f>
        <v>0</v>
      </c>
      <c r="M551" s="50"/>
      <c r="N551" s="44"/>
      <c r="O551" s="44"/>
      <c r="P551" s="44"/>
      <c r="Q551" s="44"/>
      <c r="R551" s="44"/>
      <c r="S551" s="44"/>
      <c r="T551" s="44"/>
      <c r="U551" s="44"/>
      <c r="V551" s="93"/>
      <c r="W551" s="44"/>
      <c r="X551" s="44"/>
      <c r="Y551" s="44"/>
      <c r="Z551" s="39">
        <f>IF(G551=Precios!$CP$4,Precios!$CS$4,IF(G551=Precios!$CP$5,Precios!$CS$5,IF(G551=Precios!$CP$6,Precios!$CS$6,IF(G551=Precios!$CP$7,Precios!$CS$7,IF(G551=Precios!$CP$8,Precios!$CS$8,IF(G551=Precios!$CP$9,Precios!$CS$9,IF(G551=Precios!$CP$10,Precios!$CS$10,IF(G551=Precios!$CP$11,Precios!$CS$11,IF(G551=Precios!$CP$12,Precios!$CS$12,IF(G551=Precios!$CP$1105,Precios!$CS$1105,IF(G551=Precios!$CP$14,Precios!$CS$14,IF(G551=Precios!$CP$15,Precios!$CS$15,IF(G551=Precios!$CP$16,Precios!$CS$16,IF(G551=Precios!$CP$17,Precios!$CS$17,IF(G551=Precios!$CP$18,Precios!$CS$18,0)))))))))))))))*H551</f>
        <v>0</v>
      </c>
      <c r="AA551" s="47"/>
      <c r="AB551" s="330"/>
    </row>
    <row r="552" spans="1:28" x14ac:dyDescent="0.25">
      <c r="A552" s="291"/>
      <c r="B552" s="41"/>
      <c r="C552" s="292"/>
      <c r="D552" s="43"/>
      <c r="E552" s="43"/>
      <c r="F552" s="43"/>
      <c r="G552" s="49"/>
      <c r="H552" s="52"/>
      <c r="I552" s="217">
        <f>IF(G552=Precios!$CP$4,Precios!$CQ$4,IF(G552=Precios!$CP$5,Precios!$CQ$5,IF(G552=Precios!$CP$6,Precios!$CQ$6,IF(G552=Precios!$CP$7,Precios!$CQ$7,IF(G552=Precios!$CP$8,Precios!$CQ$8,IF(G552=Precios!$CP$9,Precios!$CQ$9,IF(G552=Precios!$CP$10,Precios!$CQ$10,IF(G552=Precios!$CP$11,Precios!$CQ$11,IF(G552=Precios!$CP$12,Precios!$CQ$12,IF(G552=Precios!$CP$1105,Precios!$CQ$1105,IF(G552=Precios!$CP$14,Precios!$CQ$14,IF(G552=Precios!$CP$15,Precios!$CQ$15,IF(G552=Precios!$CP$16,Precios!$CQ$16,IF(G552=Precios!$CP$17,Precios!$CQ$17,IF(G552=Precios!$CP$18,Precios!$CQ$18,0)))))))))))))))</f>
        <v>0</v>
      </c>
      <c r="J552" s="52"/>
      <c r="K552" s="218">
        <f>+IF(J552=1,I552,IF(J552=2,I552*(1-Precios!$CV$3),0))</f>
        <v>0</v>
      </c>
      <c r="L552" s="218">
        <f t="shared" si="92"/>
        <v>0</v>
      </c>
      <c r="M552" s="50"/>
      <c r="N552" s="44"/>
      <c r="O552" s="44"/>
      <c r="P552" s="44"/>
      <c r="Q552" s="44"/>
      <c r="R552" s="44"/>
      <c r="S552" s="44"/>
      <c r="T552" s="44"/>
      <c r="U552" s="44"/>
      <c r="V552" s="93"/>
      <c r="W552" s="44"/>
      <c r="X552" s="44"/>
      <c r="Y552" s="44"/>
      <c r="Z552" s="39">
        <f>IF(G552=Precios!$CP$4,Precios!$CS$4,IF(G552=Precios!$CP$5,Precios!$CS$5,IF(G552=Precios!$CP$6,Precios!$CS$6,IF(G552=Precios!$CP$7,Precios!$CS$7,IF(G552=Precios!$CP$8,Precios!$CS$8,IF(G552=Precios!$CP$9,Precios!$CS$9,IF(G552=Precios!$CP$10,Precios!$CS$10,IF(G552=Precios!$CP$11,Precios!$CS$11,IF(G552=Precios!$CP$12,Precios!$CS$12,IF(G552=Precios!$CP$1105,Precios!$CS$1105,IF(G552=Precios!$CP$14,Precios!$CS$14,IF(G552=Precios!$CP$15,Precios!$CS$15,IF(G552=Precios!$CP$16,Precios!$CS$16,IF(G552=Precios!$CP$17,Precios!$CS$17,IF(G552=Precios!$CP$18,Precios!$CS$18,0)))))))))))))))*H552</f>
        <v>0</v>
      </c>
      <c r="AA552" s="47"/>
      <c r="AB552" s="330"/>
    </row>
    <row r="553" spans="1:28" x14ac:dyDescent="0.25">
      <c r="A553" s="291"/>
      <c r="B553" s="41"/>
      <c r="C553" s="292"/>
      <c r="D553" s="43"/>
      <c r="E553" s="43"/>
      <c r="F553" s="43"/>
      <c r="G553" s="49"/>
      <c r="H553" s="52"/>
      <c r="I553" s="217">
        <f>IF(G553=Precios!$CP$4,Precios!$CQ$4,IF(G553=Precios!$CP$5,Precios!$CQ$5,IF(G553=Precios!$CP$6,Precios!$CQ$6,IF(G553=Precios!$CP$7,Precios!$CQ$7,IF(G553=Precios!$CP$8,Precios!$CQ$8,IF(G553=Precios!$CP$9,Precios!$CQ$9,IF(G553=Precios!$CP$10,Precios!$CQ$10,IF(G553=Precios!$CP$11,Precios!$CQ$11,IF(G553=Precios!$CP$12,Precios!$CQ$12,IF(G553=Precios!$CP$1105,Precios!$CQ$1105,IF(G553=Precios!$CP$14,Precios!$CQ$14,IF(G553=Precios!$CP$15,Precios!$CQ$15,IF(G553=Precios!$CP$16,Precios!$CQ$16,IF(G553=Precios!$CP$17,Precios!$CQ$17,IF(G553=Precios!$CP$18,Precios!$CQ$18,0)))))))))))))))</f>
        <v>0</v>
      </c>
      <c r="J553" s="52"/>
      <c r="K553" s="218">
        <f>+IF(J553=1,I553,IF(J553=2,I553*(1-Precios!$CV$3),0))</f>
        <v>0</v>
      </c>
      <c r="L553" s="218">
        <f t="shared" ref="L553:L639" si="93">H553*K553</f>
        <v>0</v>
      </c>
      <c r="M553" s="50"/>
      <c r="N553" s="44"/>
      <c r="O553" s="44"/>
      <c r="P553" s="44"/>
      <c r="Q553" s="44"/>
      <c r="R553" s="44"/>
      <c r="S553" s="44"/>
      <c r="T553" s="44"/>
      <c r="U553" s="44"/>
      <c r="V553" s="93"/>
      <c r="W553" s="44"/>
      <c r="X553" s="44"/>
      <c r="Y553" s="44"/>
      <c r="Z553" s="39">
        <f>IF(G553=Precios!$CP$4,Precios!$CS$4,IF(G553=Precios!$CP$5,Precios!$CS$5,IF(G553=Precios!$CP$6,Precios!$CS$6,IF(G553=Precios!$CP$7,Precios!$CS$7,IF(G553=Precios!$CP$8,Precios!$CS$8,IF(G553=Precios!$CP$9,Precios!$CS$9,IF(G553=Precios!$CP$10,Precios!$CS$10,IF(G553=Precios!$CP$11,Precios!$CS$11,IF(G553=Precios!$CP$12,Precios!$CS$12,IF(G553=Precios!$CP$1105,Precios!$CS$1105,IF(G553=Precios!$CP$14,Precios!$CS$14,IF(G553=Precios!$CP$15,Precios!$CS$15,IF(G553=Precios!$CP$16,Precios!$CS$16,IF(G553=Precios!$CP$17,Precios!$CS$17,IF(G553=Precios!$CP$18,Precios!$CS$18,0)))))))))))))))*H553</f>
        <v>0</v>
      </c>
      <c r="AA553" s="47"/>
      <c r="AB553" s="330"/>
    </row>
    <row r="554" spans="1:28" ht="15.75" thickBot="1" x14ac:dyDescent="0.3">
      <c r="A554" s="293"/>
      <c r="B554" s="294"/>
      <c r="C554" s="295"/>
      <c r="D554" s="296"/>
      <c r="E554" s="296"/>
      <c r="F554" s="296"/>
      <c r="G554" s="297"/>
      <c r="H554" s="298"/>
      <c r="I554" s="299">
        <f>IF(G554=Precios!$CP$4,Precios!$CQ$4,IF(G554=Precios!$CP$5,Precios!$CQ$5,IF(G554=Precios!$CP$6,Precios!$CQ$6,IF(G554=Precios!$CP$7,Precios!$CQ$7,IF(G554=Precios!$CP$8,Precios!$CQ$8,IF(G554=Precios!$CP$9,Precios!$CQ$9,IF(G554=Precios!$CP$10,Precios!$CQ$10,IF(G554=Precios!$CP$11,Precios!$CQ$11,IF(G554=Precios!$CP$12,Precios!$CQ$12,IF(G554=Precios!$CP$1105,Precios!$CQ$1105,IF(G554=Precios!$CP$14,Precios!$CQ$14,IF(G554=Precios!$CP$15,Precios!$CQ$15,IF(G554=Precios!$CP$16,Precios!$CQ$16,IF(G554=Precios!$CP$17,Precios!$CQ$17,IF(G554=Precios!$CP$18,Precios!$CQ$18,0)))))))))))))))</f>
        <v>0</v>
      </c>
      <c r="J554" s="298"/>
      <c r="K554" s="300">
        <f>+IF(J554=1,I554,IF(J554=2,I554*(1-Precios!$CV$3),0))</f>
        <v>0</v>
      </c>
      <c r="L554" s="300">
        <f t="shared" si="93"/>
        <v>0</v>
      </c>
      <c r="M554" s="331"/>
      <c r="N554" s="332"/>
      <c r="O554" s="332"/>
      <c r="P554" s="332"/>
      <c r="Q554" s="332"/>
      <c r="R554" s="332"/>
      <c r="S554" s="332"/>
      <c r="T554" s="332"/>
      <c r="U554" s="332"/>
      <c r="V554" s="333"/>
      <c r="W554" s="332"/>
      <c r="X554" s="332"/>
      <c r="Y554" s="332"/>
      <c r="Z554" s="340">
        <f>IF(G554=Precios!$CP$4,Precios!$CS$4,IF(G554=Precios!$CP$5,Precios!$CS$5,IF(G554=Precios!$CP$6,Precios!$CS$6,IF(G554=Precios!$CP$7,Precios!$CS$7,IF(G554=Precios!$CP$8,Precios!$CS$8,IF(G554=Precios!$CP$9,Precios!$CS$9,IF(G554=Precios!$CP$10,Precios!$CS$10,IF(G554=Precios!$CP$11,Precios!$CS$11,IF(G554=Precios!$CP$12,Precios!$CS$12,IF(G554=Precios!$CP$1105,Precios!$CS$1105,IF(G554=Precios!$CP$14,Precios!$CS$14,IF(G554=Precios!$CP$15,Precios!$CS$15,IF(G554=Precios!$CP$16,Precios!$CS$16,IF(G554=Precios!$CP$17,Precios!$CS$17,IF(G554=Precios!$CP$18,Precios!$CS$18,0)))))))))))))))*H554</f>
        <v>0</v>
      </c>
      <c r="AA554" s="334"/>
      <c r="AB554" s="335"/>
    </row>
    <row r="555" spans="1:28" x14ac:dyDescent="0.25">
      <c r="A555" s="337"/>
      <c r="B555" s="257"/>
      <c r="C555" s="276"/>
      <c r="D555" s="277"/>
      <c r="E555" s="277"/>
      <c r="F555" s="278"/>
      <c r="G555" s="279"/>
      <c r="H555" s="280"/>
      <c r="I555" s="289">
        <f>IF(G555=Precios!$CP$4,Precios!$CQ$4,IF(G555=Precios!$CP$5,Precios!$CQ$5,IF(G555=Precios!$CP$6,Precios!$CQ$6,IF(G555=Precios!$CP$7,Precios!$CQ$7,IF(G555=Precios!$CP$8,Precios!$CQ$8,IF(G555=Precios!$CP$9,Precios!$CQ$9,IF(G555=Precios!$CP$10,Precios!$CQ$10,IF(G555=Precios!$CP$11,Precios!$CQ$11,IF(G555=Precios!$CP$12,Precios!$CQ$12,IF(G555=Precios!$CP$1105,Precios!$CQ$1105,IF(G555=Precios!$CP$14,Precios!$CQ$14,IF(G555=Precios!$CP$15,Precios!$CQ$15,IF(G555=Precios!$CP$16,Precios!$CQ$16,IF(G555=Precios!$CP$17,Precios!$CQ$17,IF(G555=Precios!$CP$18,Precios!$CQ$18,0)))))))))))))))</f>
        <v>0</v>
      </c>
      <c r="J555" s="279"/>
      <c r="K555" s="281">
        <f>+IF(J555=1,I555,IF(J555=2,I555*(1-Precios!$CV$3),0))</f>
        <v>0</v>
      </c>
      <c r="L555" s="281">
        <f t="shared" si="93"/>
        <v>0</v>
      </c>
      <c r="M555" s="308">
        <f>+SUM(L555:L559)</f>
        <v>0</v>
      </c>
      <c r="N555" s="309">
        <f>+M555+Q555+S555+T555</f>
        <v>0</v>
      </c>
      <c r="O555" s="310">
        <f>+IF(J555=1,N555*$O$549,0)</f>
        <v>0</v>
      </c>
      <c r="P555" s="311">
        <f>+N555*$P$549</f>
        <v>0</v>
      </c>
      <c r="Q555" s="40"/>
      <c r="R555" s="29">
        <f>+N555-SUM(O555:Q555)</f>
        <v>0</v>
      </c>
      <c r="S555" s="40"/>
      <c r="T555" s="40"/>
      <c r="U555" s="40"/>
      <c r="V555" s="312" t="e">
        <f>+(+O555+P555)/M555</f>
        <v>#DIV/0!</v>
      </c>
      <c r="W555" s="313">
        <f>+R555-SUM(S555:U555)</f>
        <v>0</v>
      </c>
      <c r="X555" s="314">
        <f>IF(J555=2,W555,0)</f>
        <v>0</v>
      </c>
      <c r="Y555" s="315">
        <f>IF(J555=1,W555,0)</f>
        <v>0</v>
      </c>
      <c r="Z555" s="327">
        <f>IF(G555=Precios!$CP$4,Precios!$CS$4,IF(G555=Precios!$CP$5,Precios!$CS$5,IF(G555=Precios!$CP$6,Precios!$CS$6,IF(G555=Precios!$CP$7,Precios!$CS$7,IF(G555=Precios!$CP$8,Precios!$CS$8,IF(G555=Precios!$CP$9,Precios!$CS$9,IF(G555=Precios!$CP$10,Precios!$CS$10,IF(G555=Precios!$CP$11,Precios!$CS$11,IF(G555=Precios!$CP$12,Precios!$CS$12,IF(G555=Precios!$CP$1105,Precios!$CS$1105,IF(G555=Precios!$CP$14,Precios!$CS$14,IF(G555=Precios!$CP$15,Precios!$CS$15,IF(G555=Precios!$CP$16,Precios!$CS$16,IF(G555=Precios!$CP$17,Precios!$CS$17,IF(G555=Precios!$CP$18,Precios!$CS$18,0)))))))))))))))*H555</f>
        <v>0</v>
      </c>
      <c r="AA555" s="316">
        <f>+W555-SUM(Z555:Z559)</f>
        <v>0</v>
      </c>
      <c r="AB555" s="338" t="e">
        <f>+AA555/M555</f>
        <v>#DIV/0!</v>
      </c>
    </row>
    <row r="556" spans="1:28" x14ac:dyDescent="0.25">
      <c r="A556" s="291"/>
      <c r="B556" s="41"/>
      <c r="C556" s="42"/>
      <c r="D556" s="43"/>
      <c r="E556" s="43"/>
      <c r="F556" s="43"/>
      <c r="G556" s="49"/>
      <c r="H556" s="52"/>
      <c r="I556" s="217">
        <f>IF(G556=Precios!$CP$4,Precios!$CQ$4,IF(G556=Precios!$CP$5,Precios!$CQ$5,IF(G556=Precios!$CP$6,Precios!$CQ$6,IF(G556=Precios!$CP$7,Precios!$CQ$7,IF(G556=Precios!$CP$8,Precios!$CQ$8,IF(G556=Precios!$CP$9,Precios!$CQ$9,IF(G556=Precios!$CP$10,Precios!$CQ$10,IF(G556=Precios!$CP$11,Precios!$CQ$11,IF(G556=Precios!$CP$12,Precios!$CQ$12,IF(G556=Precios!$CP$1105,Precios!$CQ$1105,IF(G556=Precios!$CP$14,Precios!$CQ$14,IF(G556=Precios!$CP$15,Precios!$CQ$15,IF(G556=Precios!$CP$16,Precios!$CQ$16,IF(G556=Precios!$CP$17,Precios!$CQ$17,IF(G556=Precios!$CP$18,Precios!$CQ$18,0)))))))))))))))</f>
        <v>0</v>
      </c>
      <c r="J556" s="52"/>
      <c r="K556" s="218">
        <f>+IF(J556=1,I556,IF(J556=2,I556*(1-Precios!$CV$3),0))</f>
        <v>0</v>
      </c>
      <c r="L556" s="218">
        <f t="shared" ref="L556:L557" si="94">H556*K556</f>
        <v>0</v>
      </c>
      <c r="M556" s="50"/>
      <c r="N556" s="44"/>
      <c r="O556" s="44"/>
      <c r="P556" s="44"/>
      <c r="Q556" s="44"/>
      <c r="R556" s="44"/>
      <c r="S556" s="44"/>
      <c r="T556" s="44"/>
      <c r="U556" s="44"/>
      <c r="V556" s="93"/>
      <c r="W556" s="44"/>
      <c r="X556" s="44"/>
      <c r="Y556" s="44"/>
      <c r="Z556" s="39">
        <f>IF(G556=Precios!$CP$4,Precios!$CS$4,IF(G556=Precios!$CP$5,Precios!$CS$5,IF(G556=Precios!$CP$6,Precios!$CS$6,IF(G556=Precios!$CP$7,Precios!$CS$7,IF(G556=Precios!$CP$8,Precios!$CS$8,IF(G556=Precios!$CP$9,Precios!$CS$9,IF(G556=Precios!$CP$10,Precios!$CS$10,IF(G556=Precios!$CP$11,Precios!$CS$11,IF(G556=Precios!$CP$12,Precios!$CS$12,IF(G556=Precios!$CP$1105,Precios!$CS$1105,IF(G556=Precios!$CP$14,Precios!$CS$14,IF(G556=Precios!$CP$15,Precios!$CS$15,IF(G556=Precios!$CP$16,Precios!$CS$16,IF(G556=Precios!$CP$17,Precios!$CS$17,IF(G556=Precios!$CP$18,Precios!$CS$18,0)))))))))))))))*H556</f>
        <v>0</v>
      </c>
      <c r="AA556" s="47"/>
      <c r="AB556" s="330"/>
    </row>
    <row r="557" spans="1:28" x14ac:dyDescent="0.25">
      <c r="A557" s="291"/>
      <c r="B557" s="41"/>
      <c r="C557" s="42"/>
      <c r="D557" s="43"/>
      <c r="E557" s="43"/>
      <c r="F557" s="43"/>
      <c r="G557" s="49"/>
      <c r="H557" s="52"/>
      <c r="I557" s="217">
        <f>IF(G557=Precios!$CP$4,Precios!$CQ$4,IF(G557=Precios!$CP$5,Precios!$CQ$5,IF(G557=Precios!$CP$6,Precios!$CQ$6,IF(G557=Precios!$CP$7,Precios!$CQ$7,IF(G557=Precios!$CP$8,Precios!$CQ$8,IF(G557=Precios!$CP$9,Precios!$CQ$9,IF(G557=Precios!$CP$10,Precios!$CQ$10,IF(G557=Precios!$CP$11,Precios!$CQ$11,IF(G557=Precios!$CP$12,Precios!$CQ$12,IF(G557=Precios!$CP$1105,Precios!$CQ$1105,IF(G557=Precios!$CP$14,Precios!$CQ$14,IF(G557=Precios!$CP$15,Precios!$CQ$15,IF(G557=Precios!$CP$16,Precios!$CQ$16,IF(G557=Precios!$CP$17,Precios!$CQ$17,IF(G557=Precios!$CP$18,Precios!$CQ$18,0)))))))))))))))</f>
        <v>0</v>
      </c>
      <c r="J557" s="52"/>
      <c r="K557" s="218">
        <f>+IF(J557=1,I557,IF(J557=2,I557*(1-Precios!$CV$3),0))</f>
        <v>0</v>
      </c>
      <c r="L557" s="218">
        <f t="shared" si="94"/>
        <v>0</v>
      </c>
      <c r="M557" s="50"/>
      <c r="N557" s="44"/>
      <c r="O557" s="44"/>
      <c r="P557" s="44"/>
      <c r="Q557" s="44"/>
      <c r="R557" s="44"/>
      <c r="S557" s="44"/>
      <c r="T557" s="44"/>
      <c r="U557" s="44"/>
      <c r="V557" s="93"/>
      <c r="W557" s="44"/>
      <c r="X557" s="44"/>
      <c r="Y557" s="44"/>
      <c r="Z557" s="39">
        <f>IF(G557=Precios!$CP$4,Precios!$CS$4,IF(G557=Precios!$CP$5,Precios!$CS$5,IF(G557=Precios!$CP$6,Precios!$CS$6,IF(G557=Precios!$CP$7,Precios!$CS$7,IF(G557=Precios!$CP$8,Precios!$CS$8,IF(G557=Precios!$CP$9,Precios!$CS$9,IF(G557=Precios!$CP$10,Precios!$CS$10,IF(G557=Precios!$CP$11,Precios!$CS$11,IF(G557=Precios!$CP$12,Precios!$CS$12,IF(G557=Precios!$CP$1105,Precios!$CS$1105,IF(G557=Precios!$CP$14,Precios!$CS$14,IF(G557=Precios!$CP$15,Precios!$CS$15,IF(G557=Precios!$CP$16,Precios!$CS$16,IF(G557=Precios!$CP$17,Precios!$CS$17,IF(G557=Precios!$CP$18,Precios!$CS$18,0)))))))))))))))*H557</f>
        <v>0</v>
      </c>
      <c r="AA557" s="47"/>
      <c r="AB557" s="330"/>
    </row>
    <row r="558" spans="1:28" x14ac:dyDescent="0.25">
      <c r="A558" s="291"/>
      <c r="B558" s="41"/>
      <c r="C558" s="42"/>
      <c r="D558" s="43"/>
      <c r="E558" s="43"/>
      <c r="F558" s="43"/>
      <c r="G558" s="49"/>
      <c r="H558" s="52"/>
      <c r="I558" s="217">
        <f>IF(G558=Precios!$CP$4,Precios!$CQ$4,IF(G558=Precios!$CP$5,Precios!$CQ$5,IF(G558=Precios!$CP$6,Precios!$CQ$6,IF(G558=Precios!$CP$7,Precios!$CQ$7,IF(G558=Precios!$CP$8,Precios!$CQ$8,IF(G558=Precios!$CP$9,Precios!$CQ$9,IF(G558=Precios!$CP$10,Precios!$CQ$10,IF(G558=Precios!$CP$11,Precios!$CQ$11,IF(G558=Precios!$CP$12,Precios!$CQ$12,IF(G558=Precios!$CP$1105,Precios!$CQ$1105,IF(G558=Precios!$CP$14,Precios!$CQ$14,IF(G558=Precios!$CP$15,Precios!$CQ$15,IF(G558=Precios!$CP$16,Precios!$CQ$16,IF(G558=Precios!$CP$17,Precios!$CQ$17,IF(G558=Precios!$CP$18,Precios!$CQ$18,0)))))))))))))))</f>
        <v>0</v>
      </c>
      <c r="J558" s="52"/>
      <c r="K558" s="218">
        <f>+IF(J558=1,I558,IF(J558=2,I558*(1-Precios!$CV$3),0))</f>
        <v>0</v>
      </c>
      <c r="L558" s="218">
        <f t="shared" si="93"/>
        <v>0</v>
      </c>
      <c r="M558" s="50"/>
      <c r="N558" s="44"/>
      <c r="O558" s="44"/>
      <c r="P558" s="44"/>
      <c r="Q558" s="44"/>
      <c r="R558" s="44"/>
      <c r="S558" s="44"/>
      <c r="T558" s="44"/>
      <c r="U558" s="44"/>
      <c r="V558" s="93"/>
      <c r="W558" s="44"/>
      <c r="X558" s="44"/>
      <c r="Y558" s="44"/>
      <c r="Z558" s="39">
        <f>IF(G558=Precios!$CP$4,Precios!$CS$4,IF(G558=Precios!$CP$5,Precios!$CS$5,IF(G558=Precios!$CP$6,Precios!$CS$6,IF(G558=Precios!$CP$7,Precios!$CS$7,IF(G558=Precios!$CP$8,Precios!$CS$8,IF(G558=Precios!$CP$9,Precios!$CS$9,IF(G558=Precios!$CP$10,Precios!$CS$10,IF(G558=Precios!$CP$11,Precios!$CS$11,IF(G558=Precios!$CP$12,Precios!$CS$12,IF(G558=Precios!$CP$1105,Precios!$CS$1105,IF(G558=Precios!$CP$14,Precios!$CS$14,IF(G558=Precios!$CP$15,Precios!$CS$15,IF(G558=Precios!$CP$16,Precios!$CS$16,IF(G558=Precios!$CP$17,Precios!$CS$17,IF(G558=Precios!$CP$18,Precios!$CS$18,0)))))))))))))))*H558</f>
        <v>0</v>
      </c>
      <c r="AA558" s="47"/>
      <c r="AB558" s="330"/>
    </row>
    <row r="559" spans="1:28" ht="15.75" thickBot="1" x14ac:dyDescent="0.3">
      <c r="A559" s="291"/>
      <c r="B559" s="41"/>
      <c r="C559" s="42"/>
      <c r="D559" s="43"/>
      <c r="E559" s="43"/>
      <c r="F559" s="43"/>
      <c r="G559" s="301"/>
      <c r="H559" s="302"/>
      <c r="I559" s="299">
        <f>IF(G559=Precios!$CP$4,Precios!$CQ$4,IF(G559=Precios!$CP$5,Precios!$CQ$5,IF(G559=Precios!$CP$6,Precios!$CQ$6,IF(G559=Precios!$CP$7,Precios!$CQ$7,IF(G559=Precios!$CP$8,Precios!$CQ$8,IF(G559=Precios!$CP$9,Precios!$CQ$9,IF(G559=Precios!$CP$10,Precios!$CQ$10,IF(G559=Precios!$CP$11,Precios!$CQ$11,IF(G559=Precios!$CP$12,Precios!$CQ$12,IF(G559=Precios!$CP$1105,Precios!$CQ$1105,IF(G559=Precios!$CP$14,Precios!$CQ$14,IF(G559=Precios!$CP$15,Precios!$CQ$15,IF(G559=Precios!$CP$16,Precios!$CQ$16,IF(G559=Precios!$CP$17,Precios!$CQ$17,IF(G559=Precios!$CP$18,Precios!$CQ$18,0)))))))))))))))</f>
        <v>0</v>
      </c>
      <c r="J559" s="302"/>
      <c r="K559" s="303">
        <f>+IF(J559=1,I559,IF(J559=2,I559*(1-Precios!$CV$3),0))</f>
        <v>0</v>
      </c>
      <c r="L559" s="303">
        <f t="shared" si="93"/>
        <v>0</v>
      </c>
      <c r="M559" s="50"/>
      <c r="N559" s="44"/>
      <c r="O559" s="44"/>
      <c r="P559" s="44"/>
      <c r="Q559" s="44"/>
      <c r="R559" s="44"/>
      <c r="S559" s="44"/>
      <c r="T559" s="44"/>
      <c r="U559" s="44"/>
      <c r="V559" s="93"/>
      <c r="W559" s="44"/>
      <c r="X559" s="44"/>
      <c r="Y559" s="44"/>
      <c r="Z559" s="340">
        <f>IF(G559=Precios!$CP$4,Precios!$CS$4,IF(G559=Precios!$CP$5,Precios!$CS$5,IF(G559=Precios!$CP$6,Precios!$CS$6,IF(G559=Precios!$CP$7,Precios!$CS$7,IF(G559=Precios!$CP$8,Precios!$CS$8,IF(G559=Precios!$CP$9,Precios!$CS$9,IF(G559=Precios!$CP$10,Precios!$CS$10,IF(G559=Precios!$CP$11,Precios!$CS$11,IF(G559=Precios!$CP$12,Precios!$CS$12,IF(G559=Precios!$CP$1105,Precios!$CS$1105,IF(G559=Precios!$CP$14,Precios!$CS$14,IF(G559=Precios!$CP$15,Precios!$CS$15,IF(G559=Precios!$CP$16,Precios!$CS$16,IF(G559=Precios!$CP$17,Precios!$CS$17,IF(G559=Precios!$CP$18,Precios!$CS$18,0)))))))))))))))*H559</f>
        <v>0</v>
      </c>
      <c r="AA559" s="47"/>
      <c r="AB559" s="330"/>
    </row>
    <row r="560" spans="1:28" x14ac:dyDescent="0.25">
      <c r="A560" s="282"/>
      <c r="B560" s="283"/>
      <c r="C560" s="284"/>
      <c r="D560" s="285"/>
      <c r="E560" s="285"/>
      <c r="F560" s="285"/>
      <c r="G560" s="287"/>
      <c r="H560" s="288"/>
      <c r="I560" s="289">
        <f>IF(G560=Precios!$CP$4,Precios!$CQ$4,IF(G560=Precios!$CP$5,Precios!$CQ$5,IF(G560=Precios!$CP$6,Precios!$CQ$6,IF(G560=Precios!$CP$7,Precios!$CQ$7,IF(G560=Precios!$CP$8,Precios!$CQ$8,IF(G560=Precios!$CP$9,Precios!$CQ$9,IF(G560=Precios!$CP$10,Precios!$CQ$10,IF(G560=Precios!$CP$11,Precios!$CQ$11,IF(G560=Precios!$CP$12,Precios!$CQ$12,IF(G560=Precios!$CP$1105,Precios!$CQ$1105,IF(G560=Precios!$CP$14,Precios!$CQ$14,IF(G560=Precios!$CP$15,Precios!$CQ$15,IF(G560=Precios!$CP$16,Precios!$CQ$16,IF(G560=Precios!$CP$17,Precios!$CQ$17,IF(G560=Precios!$CP$18,Precios!$CQ$18,0)))))))))))))))</f>
        <v>0</v>
      </c>
      <c r="J560" s="287"/>
      <c r="K560" s="290">
        <f>+IF(J560=1,I560,IF(J560=2,I560*(1-Precios!$CV$3),0))</f>
        <v>0</v>
      </c>
      <c r="L560" s="290">
        <f t="shared" si="93"/>
        <v>0</v>
      </c>
      <c r="M560" s="317">
        <f>+SUM(L560:L564)</f>
        <v>0</v>
      </c>
      <c r="N560" s="318">
        <f>+M560+Q560+S560+T560</f>
        <v>0</v>
      </c>
      <c r="O560" s="319">
        <f>+IF(J560=1,N560*$O$549,0)</f>
        <v>0</v>
      </c>
      <c r="P560" s="320">
        <f>+N560*$P$549</f>
        <v>0</v>
      </c>
      <c r="Q560" s="321"/>
      <c r="R560" s="322">
        <f>+N560-SUM(O560:Q560)</f>
        <v>0</v>
      </c>
      <c r="S560" s="321"/>
      <c r="T560" s="321"/>
      <c r="U560" s="321"/>
      <c r="V560" s="323" t="e">
        <f>+(+O560+P560)/M560</f>
        <v>#DIV/0!</v>
      </c>
      <c r="W560" s="324">
        <f>+R560-SUM(S560:U560)</f>
        <v>0</v>
      </c>
      <c r="X560" s="325">
        <f>IF(J560=2,W560,0)</f>
        <v>0</v>
      </c>
      <c r="Y560" s="326">
        <f>IF(J560=1,W560,0)</f>
        <v>0</v>
      </c>
      <c r="Z560" s="327">
        <f>IF(G560=Precios!$CP$4,Precios!$CS$4,IF(G560=Precios!$CP$5,Precios!$CS$5,IF(G560=Precios!$CP$6,Precios!$CS$6,IF(G560=Precios!$CP$7,Precios!$CS$7,IF(G560=Precios!$CP$8,Precios!$CS$8,IF(G560=Precios!$CP$9,Precios!$CS$9,IF(G560=Precios!$CP$10,Precios!$CS$10,IF(G560=Precios!$CP$11,Precios!$CS$11,IF(G560=Precios!$CP$12,Precios!$CS$12,IF(G560=Precios!$CP$1105,Precios!$CS$1105,IF(G560=Precios!$CP$14,Precios!$CS$14,IF(G560=Precios!$CP$15,Precios!$CS$15,IF(G560=Precios!$CP$16,Precios!$CS$16,IF(G560=Precios!$CP$17,Precios!$CS$17,IF(G560=Precios!$CP$18,Precios!$CS$18,0)))))))))))))))*H560</f>
        <v>0</v>
      </c>
      <c r="AA560" s="328">
        <f>+W560-SUM(Z560:Z564)</f>
        <v>0</v>
      </c>
      <c r="AB560" s="329" t="e">
        <f>+AA560/M560</f>
        <v>#DIV/0!</v>
      </c>
    </row>
    <row r="561" spans="1:28" x14ac:dyDescent="0.25">
      <c r="A561" s="291"/>
      <c r="B561" s="41"/>
      <c r="C561" s="42"/>
      <c r="D561" s="43"/>
      <c r="E561" s="43"/>
      <c r="F561" s="43"/>
      <c r="G561" s="49"/>
      <c r="H561" s="52"/>
      <c r="I561" s="217">
        <f>IF(G561=Precios!$CP$4,Precios!$CQ$4,IF(G561=Precios!$CP$5,Precios!$CQ$5,IF(G561=Precios!$CP$6,Precios!$CQ$6,IF(G561=Precios!$CP$7,Precios!$CQ$7,IF(G561=Precios!$CP$8,Precios!$CQ$8,IF(G561=Precios!$CP$9,Precios!$CQ$9,IF(G561=Precios!$CP$10,Precios!$CQ$10,IF(G561=Precios!$CP$11,Precios!$CQ$11,IF(G561=Precios!$CP$12,Precios!$CQ$12,IF(G561=Precios!$CP$1105,Precios!$CQ$1105,IF(G561=Precios!$CP$14,Precios!$CQ$14,IF(G561=Precios!$CP$15,Precios!$CQ$15,IF(G561=Precios!$CP$16,Precios!$CQ$16,IF(G561=Precios!$CP$17,Precios!$CQ$17,IF(G561=Precios!$CP$18,Precios!$CQ$18,0)))))))))))))))</f>
        <v>0</v>
      </c>
      <c r="J561" s="52"/>
      <c r="K561" s="218">
        <f>+IF(J561=1,I561,IF(J561=2,I561*(1-Precios!$CV$3),0))</f>
        <v>0</v>
      </c>
      <c r="L561" s="218">
        <f t="shared" ref="L561:L562" si="95">H561*K561</f>
        <v>0</v>
      </c>
      <c r="M561" s="50"/>
      <c r="N561" s="44"/>
      <c r="O561" s="44"/>
      <c r="P561" s="44"/>
      <c r="Q561" s="44"/>
      <c r="R561" s="44"/>
      <c r="S561" s="44"/>
      <c r="T561" s="44"/>
      <c r="U561" s="44"/>
      <c r="V561" s="93"/>
      <c r="W561" s="44"/>
      <c r="X561" s="44"/>
      <c r="Y561" s="44"/>
      <c r="Z561" s="39">
        <f>IF(G561=Precios!$CP$4,Precios!$CS$4,IF(G561=Precios!$CP$5,Precios!$CS$5,IF(G561=Precios!$CP$6,Precios!$CS$6,IF(G561=Precios!$CP$7,Precios!$CS$7,IF(G561=Precios!$CP$8,Precios!$CS$8,IF(G561=Precios!$CP$9,Precios!$CS$9,IF(G561=Precios!$CP$10,Precios!$CS$10,IF(G561=Precios!$CP$11,Precios!$CS$11,IF(G561=Precios!$CP$12,Precios!$CS$12,IF(G561=Precios!$CP$1105,Precios!$CS$1105,IF(G561=Precios!$CP$14,Precios!$CS$14,IF(G561=Precios!$CP$15,Precios!$CS$15,IF(G561=Precios!$CP$16,Precios!$CS$16,IF(G561=Precios!$CP$17,Precios!$CS$17,IF(G561=Precios!$CP$18,Precios!$CS$18,0)))))))))))))))*H561</f>
        <v>0</v>
      </c>
      <c r="AA561" s="47"/>
      <c r="AB561" s="330"/>
    </row>
    <row r="562" spans="1:28" x14ac:dyDescent="0.25">
      <c r="A562" s="291"/>
      <c r="B562" s="41"/>
      <c r="C562" s="42"/>
      <c r="D562" s="43"/>
      <c r="E562" s="43"/>
      <c r="F562" s="43"/>
      <c r="G562" s="49"/>
      <c r="H562" s="52"/>
      <c r="I562" s="217">
        <f>IF(G562=Precios!$CP$4,Precios!$CQ$4,IF(G562=Precios!$CP$5,Precios!$CQ$5,IF(G562=Precios!$CP$6,Precios!$CQ$6,IF(G562=Precios!$CP$7,Precios!$CQ$7,IF(G562=Precios!$CP$8,Precios!$CQ$8,IF(G562=Precios!$CP$9,Precios!$CQ$9,IF(G562=Precios!$CP$10,Precios!$CQ$10,IF(G562=Precios!$CP$11,Precios!$CQ$11,IF(G562=Precios!$CP$12,Precios!$CQ$12,IF(G562=Precios!$CP$1105,Precios!$CQ$1105,IF(G562=Precios!$CP$14,Precios!$CQ$14,IF(G562=Precios!$CP$15,Precios!$CQ$15,IF(G562=Precios!$CP$16,Precios!$CQ$16,IF(G562=Precios!$CP$17,Precios!$CQ$17,IF(G562=Precios!$CP$18,Precios!$CQ$18,0)))))))))))))))</f>
        <v>0</v>
      </c>
      <c r="J562" s="52"/>
      <c r="K562" s="218">
        <f>+IF(J562=1,I562,IF(J562=2,I562*(1-Precios!$CV$3),0))</f>
        <v>0</v>
      </c>
      <c r="L562" s="218">
        <f t="shared" si="95"/>
        <v>0</v>
      </c>
      <c r="M562" s="50"/>
      <c r="N562" s="44"/>
      <c r="O562" s="44"/>
      <c r="P562" s="44"/>
      <c r="Q562" s="44"/>
      <c r="R562" s="44"/>
      <c r="S562" s="44"/>
      <c r="T562" s="44"/>
      <c r="U562" s="44"/>
      <c r="V562" s="93"/>
      <c r="W562" s="44"/>
      <c r="X562" s="44"/>
      <c r="Y562" s="44"/>
      <c r="Z562" s="39">
        <f>IF(G562=Precios!$CP$4,Precios!$CS$4,IF(G562=Precios!$CP$5,Precios!$CS$5,IF(G562=Precios!$CP$6,Precios!$CS$6,IF(G562=Precios!$CP$7,Precios!$CS$7,IF(G562=Precios!$CP$8,Precios!$CS$8,IF(G562=Precios!$CP$9,Precios!$CS$9,IF(G562=Precios!$CP$10,Precios!$CS$10,IF(G562=Precios!$CP$11,Precios!$CS$11,IF(G562=Precios!$CP$12,Precios!$CS$12,IF(G562=Precios!$CP$1105,Precios!$CS$1105,IF(G562=Precios!$CP$14,Precios!$CS$14,IF(G562=Precios!$CP$15,Precios!$CS$15,IF(G562=Precios!$CP$16,Precios!$CS$16,IF(G562=Precios!$CP$17,Precios!$CS$17,IF(G562=Precios!$CP$18,Precios!$CS$18,0)))))))))))))))*H562</f>
        <v>0</v>
      </c>
      <c r="AA562" s="47"/>
      <c r="AB562" s="330"/>
    </row>
    <row r="563" spans="1:28" x14ac:dyDescent="0.25">
      <c r="A563" s="291"/>
      <c r="B563" s="41"/>
      <c r="C563" s="42"/>
      <c r="D563" s="43"/>
      <c r="E563" s="43"/>
      <c r="F563" s="43"/>
      <c r="G563" s="49"/>
      <c r="H563" s="52"/>
      <c r="I563" s="217">
        <f>IF(G563=Precios!$CP$4,Precios!$CQ$4,IF(G563=Precios!$CP$5,Precios!$CQ$5,IF(G563=Precios!$CP$6,Precios!$CQ$6,IF(G563=Precios!$CP$7,Precios!$CQ$7,IF(G563=Precios!$CP$8,Precios!$CQ$8,IF(G563=Precios!$CP$9,Precios!$CQ$9,IF(G563=Precios!$CP$10,Precios!$CQ$10,IF(G563=Precios!$CP$11,Precios!$CQ$11,IF(G563=Precios!$CP$12,Precios!$CQ$12,IF(G563=Precios!$CP$1105,Precios!$CQ$1105,IF(G563=Precios!$CP$14,Precios!$CQ$14,IF(G563=Precios!$CP$15,Precios!$CQ$15,IF(G563=Precios!$CP$16,Precios!$CQ$16,IF(G563=Precios!$CP$17,Precios!$CQ$17,IF(G563=Precios!$CP$18,Precios!$CQ$18,0)))))))))))))))</f>
        <v>0</v>
      </c>
      <c r="J563" s="52"/>
      <c r="K563" s="218">
        <f>+IF(J563=1,I563,IF(J563=2,I563*(1-Precios!$CV$3),0))</f>
        <v>0</v>
      </c>
      <c r="L563" s="218">
        <f t="shared" si="93"/>
        <v>0</v>
      </c>
      <c r="M563" s="50"/>
      <c r="N563" s="44"/>
      <c r="O563" s="44"/>
      <c r="P563" s="44"/>
      <c r="Q563" s="44"/>
      <c r="R563" s="44"/>
      <c r="S563" s="44"/>
      <c r="T563" s="44"/>
      <c r="U563" s="44"/>
      <c r="V563" s="93"/>
      <c r="W563" s="44"/>
      <c r="X563" s="44"/>
      <c r="Y563" s="44"/>
      <c r="Z563" s="39">
        <f>IF(G563=Precios!$CP$4,Precios!$CS$4,IF(G563=Precios!$CP$5,Precios!$CS$5,IF(G563=Precios!$CP$6,Precios!$CS$6,IF(G563=Precios!$CP$7,Precios!$CS$7,IF(G563=Precios!$CP$8,Precios!$CS$8,IF(G563=Precios!$CP$9,Precios!$CS$9,IF(G563=Precios!$CP$10,Precios!$CS$10,IF(G563=Precios!$CP$11,Precios!$CS$11,IF(G563=Precios!$CP$12,Precios!$CS$12,IF(G563=Precios!$CP$1105,Precios!$CS$1105,IF(G563=Precios!$CP$14,Precios!$CS$14,IF(G563=Precios!$CP$15,Precios!$CS$15,IF(G563=Precios!$CP$16,Precios!$CS$16,IF(G563=Precios!$CP$17,Precios!$CS$17,IF(G563=Precios!$CP$18,Precios!$CS$18,0)))))))))))))))*H563</f>
        <v>0</v>
      </c>
      <c r="AA563" s="47"/>
      <c r="AB563" s="330"/>
    </row>
    <row r="564" spans="1:28" ht="15.75" thickBot="1" x14ac:dyDescent="0.3">
      <c r="A564" s="293"/>
      <c r="B564" s="294"/>
      <c r="C564" s="304"/>
      <c r="D564" s="296"/>
      <c r="E564" s="296"/>
      <c r="F564" s="296"/>
      <c r="G564" s="297"/>
      <c r="H564" s="298"/>
      <c r="I564" s="299">
        <f>IF(G564=Precios!$CP$4,Precios!$CQ$4,IF(G564=Precios!$CP$5,Precios!$CQ$5,IF(G564=Precios!$CP$6,Precios!$CQ$6,IF(G564=Precios!$CP$7,Precios!$CQ$7,IF(G564=Precios!$CP$8,Precios!$CQ$8,IF(G564=Precios!$CP$9,Precios!$CQ$9,IF(G564=Precios!$CP$10,Precios!$CQ$10,IF(G564=Precios!$CP$11,Precios!$CQ$11,IF(G564=Precios!$CP$12,Precios!$CQ$12,IF(G564=Precios!$CP$1105,Precios!$CQ$1105,IF(G564=Precios!$CP$14,Precios!$CQ$14,IF(G564=Precios!$CP$15,Precios!$CQ$15,IF(G564=Precios!$CP$16,Precios!$CQ$16,IF(G564=Precios!$CP$17,Precios!$CQ$17,IF(G564=Precios!$CP$18,Precios!$CQ$18,0)))))))))))))))</f>
        <v>0</v>
      </c>
      <c r="J564" s="298"/>
      <c r="K564" s="300">
        <f>+IF(J564=1,I564,IF(J564=2,I564*(1-Precios!$CV$3),0))</f>
        <v>0</v>
      </c>
      <c r="L564" s="300">
        <f t="shared" si="93"/>
        <v>0</v>
      </c>
      <c r="M564" s="331"/>
      <c r="N564" s="332"/>
      <c r="O564" s="332"/>
      <c r="P564" s="332"/>
      <c r="Q564" s="332"/>
      <c r="R564" s="332"/>
      <c r="S564" s="332"/>
      <c r="T564" s="332"/>
      <c r="U564" s="332"/>
      <c r="V564" s="333"/>
      <c r="W564" s="332"/>
      <c r="X564" s="332"/>
      <c r="Y564" s="332"/>
      <c r="Z564" s="340">
        <f>IF(G564=Precios!$CP$4,Precios!$CS$4,IF(G564=Precios!$CP$5,Precios!$CS$5,IF(G564=Precios!$CP$6,Precios!$CS$6,IF(G564=Precios!$CP$7,Precios!$CS$7,IF(G564=Precios!$CP$8,Precios!$CS$8,IF(G564=Precios!$CP$9,Precios!$CS$9,IF(G564=Precios!$CP$10,Precios!$CS$10,IF(G564=Precios!$CP$11,Precios!$CS$11,IF(G564=Precios!$CP$12,Precios!$CS$12,IF(G564=Precios!$CP$1105,Precios!$CS$1105,IF(G564=Precios!$CP$14,Precios!$CS$14,IF(G564=Precios!$CP$15,Precios!$CS$15,IF(G564=Precios!$CP$16,Precios!$CS$16,IF(G564=Precios!$CP$17,Precios!$CS$17,IF(G564=Precios!$CP$18,Precios!$CS$18,0)))))))))))))))*H564</f>
        <v>0</v>
      </c>
      <c r="AA564" s="334"/>
      <c r="AB564" s="335"/>
    </row>
    <row r="565" spans="1:28" x14ac:dyDescent="0.25">
      <c r="A565" s="337"/>
      <c r="B565" s="257"/>
      <c r="C565" s="276"/>
      <c r="D565" s="277"/>
      <c r="E565" s="277"/>
      <c r="F565" s="277"/>
      <c r="G565" s="279"/>
      <c r="H565" s="280"/>
      <c r="I565" s="289">
        <f>IF(G565=Precios!$CP$4,Precios!$CQ$4,IF(G565=Precios!$CP$5,Precios!$CQ$5,IF(G565=Precios!$CP$6,Precios!$CQ$6,IF(G565=Precios!$CP$7,Precios!$CQ$7,IF(G565=Precios!$CP$8,Precios!$CQ$8,IF(G565=Precios!$CP$9,Precios!$CQ$9,IF(G565=Precios!$CP$10,Precios!$CQ$10,IF(G565=Precios!$CP$11,Precios!$CQ$11,IF(G565=Precios!$CP$12,Precios!$CQ$12,IF(G565=Precios!$CP$1105,Precios!$CQ$1105,IF(G565=Precios!$CP$14,Precios!$CQ$14,IF(G565=Precios!$CP$15,Precios!$CQ$15,IF(G565=Precios!$CP$16,Precios!$CQ$16,IF(G565=Precios!$CP$17,Precios!$CQ$17,IF(G565=Precios!$CP$18,Precios!$CQ$18,0)))))))))))))))</f>
        <v>0</v>
      </c>
      <c r="J565" s="279"/>
      <c r="K565" s="281">
        <f>+IF(J565=1,I565,IF(J565=2,I565*(1-Precios!$CV$3),0))</f>
        <v>0</v>
      </c>
      <c r="L565" s="281">
        <f t="shared" si="93"/>
        <v>0</v>
      </c>
      <c r="M565" s="308">
        <f>+SUM(L565:L569)</f>
        <v>0</v>
      </c>
      <c r="N565" s="309">
        <f>+M565+Q565+S565+T565</f>
        <v>0</v>
      </c>
      <c r="O565" s="310">
        <f>+IF(J565=1,N565*$O$549,0)</f>
        <v>0</v>
      </c>
      <c r="P565" s="311">
        <f>+N565*$P$549</f>
        <v>0</v>
      </c>
      <c r="Q565" s="40"/>
      <c r="R565" s="29">
        <f>+N565-SUM(O565:Q565)</f>
        <v>0</v>
      </c>
      <c r="S565" s="40"/>
      <c r="T565" s="40"/>
      <c r="U565" s="40"/>
      <c r="V565" s="312" t="e">
        <f>+(+O565+P565)/M565</f>
        <v>#DIV/0!</v>
      </c>
      <c r="W565" s="313">
        <f>+R565-SUM(S565:U565)</f>
        <v>0</v>
      </c>
      <c r="X565" s="314">
        <f>IF(J565=2,W565,0)</f>
        <v>0</v>
      </c>
      <c r="Y565" s="315">
        <f>IF(J565=1,W565,0)</f>
        <v>0</v>
      </c>
      <c r="Z565" s="327">
        <f>IF(G565=Precios!$CP$4,Precios!$CS$4,IF(G565=Precios!$CP$5,Precios!$CS$5,IF(G565=Precios!$CP$6,Precios!$CS$6,IF(G565=Precios!$CP$7,Precios!$CS$7,IF(G565=Precios!$CP$8,Precios!$CS$8,IF(G565=Precios!$CP$9,Precios!$CS$9,IF(G565=Precios!$CP$10,Precios!$CS$10,IF(G565=Precios!$CP$11,Precios!$CS$11,IF(G565=Precios!$CP$12,Precios!$CS$12,IF(G565=Precios!$CP$1105,Precios!$CS$1105,IF(G565=Precios!$CP$14,Precios!$CS$14,IF(G565=Precios!$CP$15,Precios!$CS$15,IF(G565=Precios!$CP$16,Precios!$CS$16,IF(G565=Precios!$CP$17,Precios!$CS$17,IF(G565=Precios!$CP$18,Precios!$CS$18,0)))))))))))))))*H565</f>
        <v>0</v>
      </c>
      <c r="AA565" s="316">
        <f>+W565-SUM(Z565:Z569)</f>
        <v>0</v>
      </c>
      <c r="AB565" s="338" t="e">
        <f>+AA565/M565</f>
        <v>#DIV/0!</v>
      </c>
    </row>
    <row r="566" spans="1:28" x14ac:dyDescent="0.25">
      <c r="A566" s="291"/>
      <c r="B566" s="41"/>
      <c r="C566" s="42"/>
      <c r="D566" s="43"/>
      <c r="E566" s="43"/>
      <c r="F566" s="43"/>
      <c r="G566" s="49"/>
      <c r="H566" s="52"/>
      <c r="I566" s="217">
        <f>IF(G566=Precios!$CP$4,Precios!$CQ$4,IF(G566=Precios!$CP$5,Precios!$CQ$5,IF(G566=Precios!$CP$6,Precios!$CQ$6,IF(G566=Precios!$CP$7,Precios!$CQ$7,IF(G566=Precios!$CP$8,Precios!$CQ$8,IF(G566=Precios!$CP$9,Precios!$CQ$9,IF(G566=Precios!$CP$10,Precios!$CQ$10,IF(G566=Precios!$CP$11,Precios!$CQ$11,IF(G566=Precios!$CP$12,Precios!$CQ$12,IF(G566=Precios!$CP$1105,Precios!$CQ$1105,IF(G566=Precios!$CP$14,Precios!$CQ$14,IF(G566=Precios!$CP$15,Precios!$CQ$15,IF(G566=Precios!$CP$16,Precios!$CQ$16,IF(G566=Precios!$CP$17,Precios!$CQ$17,IF(G566=Precios!$CP$18,Precios!$CQ$18,0)))))))))))))))</f>
        <v>0</v>
      </c>
      <c r="J566" s="52"/>
      <c r="K566" s="218">
        <f>+IF(J566=1,I566,IF(J566=2,I566*(1-Precios!$CV$3),0))</f>
        <v>0</v>
      </c>
      <c r="L566" s="218">
        <f t="shared" ref="L566:L567" si="96">H566*K566</f>
        <v>0</v>
      </c>
      <c r="M566" s="50"/>
      <c r="N566" s="44"/>
      <c r="O566" s="44"/>
      <c r="P566" s="44"/>
      <c r="Q566" s="44"/>
      <c r="R566" s="44"/>
      <c r="S566" s="44"/>
      <c r="T566" s="44"/>
      <c r="U566" s="44"/>
      <c r="V566" s="93"/>
      <c r="W566" s="44"/>
      <c r="X566" s="44"/>
      <c r="Y566" s="44"/>
      <c r="Z566" s="39">
        <f>IF(G566=Precios!$CP$4,Precios!$CS$4,IF(G566=Precios!$CP$5,Precios!$CS$5,IF(G566=Precios!$CP$6,Precios!$CS$6,IF(G566=Precios!$CP$7,Precios!$CS$7,IF(G566=Precios!$CP$8,Precios!$CS$8,IF(G566=Precios!$CP$9,Precios!$CS$9,IF(G566=Precios!$CP$10,Precios!$CS$10,IF(G566=Precios!$CP$11,Precios!$CS$11,IF(G566=Precios!$CP$12,Precios!$CS$12,IF(G566=Precios!$CP$1105,Precios!$CS$1105,IF(G566=Precios!$CP$14,Precios!$CS$14,IF(G566=Precios!$CP$15,Precios!$CS$15,IF(G566=Precios!$CP$16,Precios!$CS$16,IF(G566=Precios!$CP$17,Precios!$CS$17,IF(G566=Precios!$CP$18,Precios!$CS$18,0)))))))))))))))*H566</f>
        <v>0</v>
      </c>
      <c r="AA566" s="47"/>
      <c r="AB566" s="330"/>
    </row>
    <row r="567" spans="1:28" x14ac:dyDescent="0.25">
      <c r="A567" s="291"/>
      <c r="B567" s="41"/>
      <c r="C567" s="42"/>
      <c r="D567" s="43"/>
      <c r="E567" s="43"/>
      <c r="F567" s="43"/>
      <c r="G567" s="49"/>
      <c r="H567" s="52"/>
      <c r="I567" s="217">
        <f>IF(G567=Precios!$CP$4,Precios!$CQ$4,IF(G567=Precios!$CP$5,Precios!$CQ$5,IF(G567=Precios!$CP$6,Precios!$CQ$6,IF(G567=Precios!$CP$7,Precios!$CQ$7,IF(G567=Precios!$CP$8,Precios!$CQ$8,IF(G567=Precios!$CP$9,Precios!$CQ$9,IF(G567=Precios!$CP$10,Precios!$CQ$10,IF(G567=Precios!$CP$11,Precios!$CQ$11,IF(G567=Precios!$CP$12,Precios!$CQ$12,IF(G567=Precios!$CP$1105,Precios!$CQ$1105,IF(G567=Precios!$CP$14,Precios!$CQ$14,IF(G567=Precios!$CP$15,Precios!$CQ$15,IF(G567=Precios!$CP$16,Precios!$CQ$16,IF(G567=Precios!$CP$17,Precios!$CQ$17,IF(G567=Precios!$CP$18,Precios!$CQ$18,0)))))))))))))))</f>
        <v>0</v>
      </c>
      <c r="J567" s="52"/>
      <c r="K567" s="218">
        <f>+IF(J567=1,I567,IF(J567=2,I567*(1-Precios!$CV$3),0))</f>
        <v>0</v>
      </c>
      <c r="L567" s="218">
        <f t="shared" si="96"/>
        <v>0</v>
      </c>
      <c r="M567" s="50"/>
      <c r="N567" s="44"/>
      <c r="O567" s="44"/>
      <c r="P567" s="44"/>
      <c r="Q567" s="44"/>
      <c r="R567" s="44"/>
      <c r="S567" s="44"/>
      <c r="T567" s="44"/>
      <c r="U567" s="44"/>
      <c r="V567" s="93"/>
      <c r="W567" s="44"/>
      <c r="X567" s="44"/>
      <c r="Y567" s="44"/>
      <c r="Z567" s="39">
        <f>IF(G567=Precios!$CP$4,Precios!$CS$4,IF(G567=Precios!$CP$5,Precios!$CS$5,IF(G567=Precios!$CP$6,Precios!$CS$6,IF(G567=Precios!$CP$7,Precios!$CS$7,IF(G567=Precios!$CP$8,Precios!$CS$8,IF(G567=Precios!$CP$9,Precios!$CS$9,IF(G567=Precios!$CP$10,Precios!$CS$10,IF(G567=Precios!$CP$11,Precios!$CS$11,IF(G567=Precios!$CP$12,Precios!$CS$12,IF(G567=Precios!$CP$1105,Precios!$CS$1105,IF(G567=Precios!$CP$14,Precios!$CS$14,IF(G567=Precios!$CP$15,Precios!$CS$15,IF(G567=Precios!$CP$16,Precios!$CS$16,IF(G567=Precios!$CP$17,Precios!$CS$17,IF(G567=Precios!$CP$18,Precios!$CS$18,0)))))))))))))))*H567</f>
        <v>0</v>
      </c>
      <c r="AA567" s="47"/>
      <c r="AB567" s="330"/>
    </row>
    <row r="568" spans="1:28" x14ac:dyDescent="0.25">
      <c r="A568" s="291"/>
      <c r="B568" s="41"/>
      <c r="C568" s="42"/>
      <c r="D568" s="43"/>
      <c r="E568" s="43"/>
      <c r="F568" s="43"/>
      <c r="G568" s="49"/>
      <c r="H568" s="52"/>
      <c r="I568" s="217">
        <f>IF(G568=Precios!$CP$4,Precios!$CQ$4,IF(G568=Precios!$CP$5,Precios!$CQ$5,IF(G568=Precios!$CP$6,Precios!$CQ$6,IF(G568=Precios!$CP$7,Precios!$CQ$7,IF(G568=Precios!$CP$8,Precios!$CQ$8,IF(G568=Precios!$CP$9,Precios!$CQ$9,IF(G568=Precios!$CP$10,Precios!$CQ$10,IF(G568=Precios!$CP$11,Precios!$CQ$11,IF(G568=Precios!$CP$12,Precios!$CQ$12,IF(G568=Precios!$CP$1105,Precios!$CQ$1105,IF(G568=Precios!$CP$14,Precios!$CQ$14,IF(G568=Precios!$CP$15,Precios!$CQ$15,IF(G568=Precios!$CP$16,Precios!$CQ$16,IF(G568=Precios!$CP$17,Precios!$CQ$17,IF(G568=Precios!$CP$18,Precios!$CQ$18,0)))))))))))))))</f>
        <v>0</v>
      </c>
      <c r="J568" s="52"/>
      <c r="K568" s="218">
        <f>+IF(J568=1,I568,IF(J568=2,I568*(1-Precios!$CV$3),0))</f>
        <v>0</v>
      </c>
      <c r="L568" s="218">
        <f t="shared" si="93"/>
        <v>0</v>
      </c>
      <c r="M568" s="50"/>
      <c r="N568" s="44"/>
      <c r="O568" s="44"/>
      <c r="P568" s="44"/>
      <c r="Q568" s="44"/>
      <c r="R568" s="44"/>
      <c r="S568" s="44"/>
      <c r="T568" s="44"/>
      <c r="U568" s="44"/>
      <c r="V568" s="93"/>
      <c r="W568" s="44"/>
      <c r="X568" s="44"/>
      <c r="Y568" s="44"/>
      <c r="Z568" s="39">
        <f>IF(G568=Precios!$CP$4,Precios!$CS$4,IF(G568=Precios!$CP$5,Precios!$CS$5,IF(G568=Precios!$CP$6,Precios!$CS$6,IF(G568=Precios!$CP$7,Precios!$CS$7,IF(G568=Precios!$CP$8,Precios!$CS$8,IF(G568=Precios!$CP$9,Precios!$CS$9,IF(G568=Precios!$CP$10,Precios!$CS$10,IF(G568=Precios!$CP$11,Precios!$CS$11,IF(G568=Precios!$CP$12,Precios!$CS$12,IF(G568=Precios!$CP$1105,Precios!$CS$1105,IF(G568=Precios!$CP$14,Precios!$CS$14,IF(G568=Precios!$CP$15,Precios!$CS$15,IF(G568=Precios!$CP$16,Precios!$CS$16,IF(G568=Precios!$CP$17,Precios!$CS$17,IF(G568=Precios!$CP$18,Precios!$CS$18,0)))))))))))))))*H568</f>
        <v>0</v>
      </c>
      <c r="AA568" s="47"/>
      <c r="AB568" s="330"/>
    </row>
    <row r="569" spans="1:28" ht="15.75" thickBot="1" x14ac:dyDescent="0.3">
      <c r="A569" s="291"/>
      <c r="B569" s="41"/>
      <c r="C569" s="42"/>
      <c r="D569" s="43"/>
      <c r="E569" s="43"/>
      <c r="F569" s="43"/>
      <c r="G569" s="301"/>
      <c r="H569" s="302"/>
      <c r="I569" s="299">
        <f>IF(G569=Precios!$CP$4,Precios!$CQ$4,IF(G569=Precios!$CP$5,Precios!$CQ$5,IF(G569=Precios!$CP$6,Precios!$CQ$6,IF(G569=Precios!$CP$7,Precios!$CQ$7,IF(G569=Precios!$CP$8,Precios!$CQ$8,IF(G569=Precios!$CP$9,Precios!$CQ$9,IF(G569=Precios!$CP$10,Precios!$CQ$10,IF(G569=Precios!$CP$11,Precios!$CQ$11,IF(G569=Precios!$CP$12,Precios!$CQ$12,IF(G569=Precios!$CP$1105,Precios!$CQ$1105,IF(G569=Precios!$CP$14,Precios!$CQ$14,IF(G569=Precios!$CP$15,Precios!$CQ$15,IF(G569=Precios!$CP$16,Precios!$CQ$16,IF(G569=Precios!$CP$17,Precios!$CQ$17,IF(G569=Precios!$CP$18,Precios!$CQ$18,0)))))))))))))))</f>
        <v>0</v>
      </c>
      <c r="J569" s="302"/>
      <c r="K569" s="303">
        <f>+IF(J569=1,I569,IF(J569=2,I569*(1-Precios!$CV$3),0))</f>
        <v>0</v>
      </c>
      <c r="L569" s="303">
        <f t="shared" si="93"/>
        <v>0</v>
      </c>
      <c r="M569" s="50"/>
      <c r="N569" s="44"/>
      <c r="O569" s="44"/>
      <c r="P569" s="44"/>
      <c r="Q569" s="44"/>
      <c r="R569" s="44"/>
      <c r="S569" s="44"/>
      <c r="T569" s="44"/>
      <c r="U569" s="44"/>
      <c r="V569" s="93"/>
      <c r="W569" s="44"/>
      <c r="X569" s="44"/>
      <c r="Y569" s="44"/>
      <c r="Z569" s="340">
        <f>IF(G569=Precios!$CP$4,Precios!$CS$4,IF(G569=Precios!$CP$5,Precios!$CS$5,IF(G569=Precios!$CP$6,Precios!$CS$6,IF(G569=Precios!$CP$7,Precios!$CS$7,IF(G569=Precios!$CP$8,Precios!$CS$8,IF(G569=Precios!$CP$9,Precios!$CS$9,IF(G569=Precios!$CP$10,Precios!$CS$10,IF(G569=Precios!$CP$11,Precios!$CS$11,IF(G569=Precios!$CP$12,Precios!$CS$12,IF(G569=Precios!$CP$1105,Precios!$CS$1105,IF(G569=Precios!$CP$14,Precios!$CS$14,IF(G569=Precios!$CP$15,Precios!$CS$15,IF(G569=Precios!$CP$16,Precios!$CS$16,IF(G569=Precios!$CP$17,Precios!$CS$17,IF(G569=Precios!$CP$18,Precios!$CS$18,0)))))))))))))))*H569</f>
        <v>0</v>
      </c>
      <c r="AA569" s="47"/>
      <c r="AB569" s="330"/>
    </row>
    <row r="570" spans="1:28" x14ac:dyDescent="0.25">
      <c r="A570" s="282"/>
      <c r="B570" s="283"/>
      <c r="C570" s="284"/>
      <c r="D570" s="285"/>
      <c r="E570" s="285"/>
      <c r="F570" s="285"/>
      <c r="G570" s="287"/>
      <c r="H570" s="288"/>
      <c r="I570" s="289">
        <f>IF(G570=Precios!$CP$4,Precios!$CQ$4,IF(G570=Precios!$CP$5,Precios!$CQ$5,IF(G570=Precios!$CP$6,Precios!$CQ$6,IF(G570=Precios!$CP$7,Precios!$CQ$7,IF(G570=Precios!$CP$8,Precios!$CQ$8,IF(G570=Precios!$CP$9,Precios!$CQ$9,IF(G570=Precios!$CP$10,Precios!$CQ$10,IF(G570=Precios!$CP$11,Precios!$CQ$11,IF(G570=Precios!$CP$12,Precios!$CQ$12,IF(G570=Precios!$CP$1105,Precios!$CQ$1105,IF(G570=Precios!$CP$14,Precios!$CQ$14,IF(G570=Precios!$CP$15,Precios!$CQ$15,IF(G570=Precios!$CP$16,Precios!$CQ$16,IF(G570=Precios!$CP$17,Precios!$CQ$17,IF(G570=Precios!$CP$18,Precios!$CQ$18,0)))))))))))))))</f>
        <v>0</v>
      </c>
      <c r="J570" s="287"/>
      <c r="K570" s="290">
        <f>+IF(J570=1,I570,IF(J570=2,I570*(1-Precios!$CV$3),0))</f>
        <v>0</v>
      </c>
      <c r="L570" s="290">
        <f t="shared" ref="L570:L634" si="97">H570*K570</f>
        <v>0</v>
      </c>
      <c r="M570" s="317">
        <f>+SUM(L570:L574)</f>
        <v>0</v>
      </c>
      <c r="N570" s="318">
        <f>+M570+Q570+S570+T570</f>
        <v>0</v>
      </c>
      <c r="O570" s="319">
        <f>+IF(J570=1,N570*$O$549,0)</f>
        <v>0</v>
      </c>
      <c r="P570" s="320">
        <f>+N570*$P$549</f>
        <v>0</v>
      </c>
      <c r="Q570" s="321"/>
      <c r="R570" s="322">
        <f>+N570-SUM(O570:Q570)</f>
        <v>0</v>
      </c>
      <c r="S570" s="321"/>
      <c r="T570" s="321"/>
      <c r="U570" s="321"/>
      <c r="V570" s="323" t="e">
        <f>+(+O570+P570)/M570</f>
        <v>#DIV/0!</v>
      </c>
      <c r="W570" s="324">
        <f>+R570-SUM(S570:U570)</f>
        <v>0</v>
      </c>
      <c r="X570" s="325">
        <f>IF(J570=2,W570,0)</f>
        <v>0</v>
      </c>
      <c r="Y570" s="326">
        <f>IF(J570=1,W570,0)</f>
        <v>0</v>
      </c>
      <c r="Z570" s="327">
        <f>IF(G570=Precios!$CP$4,Precios!$CS$4,IF(G570=Precios!$CP$5,Precios!$CS$5,IF(G570=Precios!$CP$6,Precios!$CS$6,IF(G570=Precios!$CP$7,Precios!$CS$7,IF(G570=Precios!$CP$8,Precios!$CS$8,IF(G570=Precios!$CP$9,Precios!$CS$9,IF(G570=Precios!$CP$10,Precios!$CS$10,IF(G570=Precios!$CP$11,Precios!$CS$11,IF(G570=Precios!$CP$12,Precios!$CS$12,IF(G570=Precios!$CP$1105,Precios!$CS$1105,IF(G570=Precios!$CP$14,Precios!$CS$14,IF(G570=Precios!$CP$15,Precios!$CS$15,IF(G570=Precios!$CP$16,Precios!$CS$16,IF(G570=Precios!$CP$17,Precios!$CS$17,IF(G570=Precios!$CP$18,Precios!$CS$18,0)))))))))))))))*H570</f>
        <v>0</v>
      </c>
      <c r="AA570" s="328">
        <f>+W570-SUM(Z570:Z574)</f>
        <v>0</v>
      </c>
      <c r="AB570" s="329" t="e">
        <f>+AA570/M570</f>
        <v>#DIV/0!</v>
      </c>
    </row>
    <row r="571" spans="1:28" x14ac:dyDescent="0.25">
      <c r="A571" s="291"/>
      <c r="B571" s="41"/>
      <c r="C571" s="42"/>
      <c r="D571" s="43"/>
      <c r="E571" s="43"/>
      <c r="F571" s="43"/>
      <c r="G571" s="49"/>
      <c r="H571" s="52"/>
      <c r="I571" s="217">
        <f>IF(G571=Precios!$CP$4,Precios!$CQ$4,IF(G571=Precios!$CP$5,Precios!$CQ$5,IF(G571=Precios!$CP$6,Precios!$CQ$6,IF(G571=Precios!$CP$7,Precios!$CQ$7,IF(G571=Precios!$CP$8,Precios!$CQ$8,IF(G571=Precios!$CP$9,Precios!$CQ$9,IF(G571=Precios!$CP$10,Precios!$CQ$10,IF(G571=Precios!$CP$11,Precios!$CQ$11,IF(G571=Precios!$CP$12,Precios!$CQ$12,IF(G571=Precios!$CP$1105,Precios!$CQ$1105,IF(G571=Precios!$CP$14,Precios!$CQ$14,IF(G571=Precios!$CP$15,Precios!$CQ$15,IF(G571=Precios!$CP$16,Precios!$CQ$16,IF(G571=Precios!$CP$17,Precios!$CQ$17,IF(G571=Precios!$CP$18,Precios!$CQ$18,0)))))))))))))))</f>
        <v>0</v>
      </c>
      <c r="J571" s="52"/>
      <c r="K571" s="218">
        <f>+IF(J571=1,I571,IF(J571=2,I571*(1-Precios!$CV$3),0))</f>
        <v>0</v>
      </c>
      <c r="L571" s="218">
        <f t="shared" si="97"/>
        <v>0</v>
      </c>
      <c r="M571" s="50"/>
      <c r="N571" s="44"/>
      <c r="O571" s="44"/>
      <c r="P571" s="44"/>
      <c r="Q571" s="44"/>
      <c r="R571" s="44"/>
      <c r="S571" s="44"/>
      <c r="T571" s="44"/>
      <c r="U571" s="44"/>
      <c r="V571" s="93"/>
      <c r="W571" s="44"/>
      <c r="X571" s="44"/>
      <c r="Y571" s="44"/>
      <c r="Z571" s="39">
        <f>IF(G571=Precios!$CP$4,Precios!$CS$4,IF(G571=Precios!$CP$5,Precios!$CS$5,IF(G571=Precios!$CP$6,Precios!$CS$6,IF(G571=Precios!$CP$7,Precios!$CS$7,IF(G571=Precios!$CP$8,Precios!$CS$8,IF(G571=Precios!$CP$9,Precios!$CS$9,IF(G571=Precios!$CP$10,Precios!$CS$10,IF(G571=Precios!$CP$11,Precios!$CS$11,IF(G571=Precios!$CP$12,Precios!$CS$12,IF(G571=Precios!$CP$1105,Precios!$CS$1105,IF(G571=Precios!$CP$14,Precios!$CS$14,IF(G571=Precios!$CP$15,Precios!$CS$15,IF(G571=Precios!$CP$16,Precios!$CS$16,IF(G571=Precios!$CP$17,Precios!$CS$17,IF(G571=Precios!$CP$18,Precios!$CS$18,0)))))))))))))))*H571</f>
        <v>0</v>
      </c>
      <c r="AA571" s="47"/>
      <c r="AB571" s="330"/>
    </row>
    <row r="572" spans="1:28" x14ac:dyDescent="0.25">
      <c r="A572" s="291"/>
      <c r="B572" s="41"/>
      <c r="C572" s="42"/>
      <c r="D572" s="43"/>
      <c r="E572" s="43"/>
      <c r="F572" s="43"/>
      <c r="G572" s="49"/>
      <c r="H572" s="52"/>
      <c r="I572" s="217">
        <f>IF(G572=Precios!$CP$4,Precios!$CQ$4,IF(G572=Precios!$CP$5,Precios!$CQ$5,IF(G572=Precios!$CP$6,Precios!$CQ$6,IF(G572=Precios!$CP$7,Precios!$CQ$7,IF(G572=Precios!$CP$8,Precios!$CQ$8,IF(G572=Precios!$CP$9,Precios!$CQ$9,IF(G572=Precios!$CP$10,Precios!$CQ$10,IF(G572=Precios!$CP$11,Precios!$CQ$11,IF(G572=Precios!$CP$12,Precios!$CQ$12,IF(G572=Precios!$CP$1105,Precios!$CQ$1105,IF(G572=Precios!$CP$14,Precios!$CQ$14,IF(G572=Precios!$CP$15,Precios!$CQ$15,IF(G572=Precios!$CP$16,Precios!$CQ$16,IF(G572=Precios!$CP$17,Precios!$CQ$17,IF(G572=Precios!$CP$18,Precios!$CQ$18,0)))))))))))))))</f>
        <v>0</v>
      </c>
      <c r="J572" s="52"/>
      <c r="K572" s="218">
        <f>+IF(J572=1,I572,IF(J572=2,I572*(1-Precios!$CV$3),0))</f>
        <v>0</v>
      </c>
      <c r="L572" s="218">
        <f t="shared" si="97"/>
        <v>0</v>
      </c>
      <c r="M572" s="50"/>
      <c r="N572" s="44"/>
      <c r="O572" s="44"/>
      <c r="P572" s="44"/>
      <c r="Q572" s="44"/>
      <c r="R572" s="44"/>
      <c r="S572" s="44"/>
      <c r="T572" s="44"/>
      <c r="U572" s="44"/>
      <c r="V572" s="93"/>
      <c r="W572" s="44"/>
      <c r="X572" s="44"/>
      <c r="Y572" s="44"/>
      <c r="Z572" s="39">
        <f>IF(G572=Precios!$CP$4,Precios!$CS$4,IF(G572=Precios!$CP$5,Precios!$CS$5,IF(G572=Precios!$CP$6,Precios!$CS$6,IF(G572=Precios!$CP$7,Precios!$CS$7,IF(G572=Precios!$CP$8,Precios!$CS$8,IF(G572=Precios!$CP$9,Precios!$CS$9,IF(G572=Precios!$CP$10,Precios!$CS$10,IF(G572=Precios!$CP$11,Precios!$CS$11,IF(G572=Precios!$CP$12,Precios!$CS$12,IF(G572=Precios!$CP$1105,Precios!$CS$1105,IF(G572=Precios!$CP$14,Precios!$CS$14,IF(G572=Precios!$CP$15,Precios!$CS$15,IF(G572=Precios!$CP$16,Precios!$CS$16,IF(G572=Precios!$CP$17,Precios!$CS$17,IF(G572=Precios!$CP$18,Precios!$CS$18,0)))))))))))))))*H572</f>
        <v>0</v>
      </c>
      <c r="AA572" s="47"/>
      <c r="AB572" s="330"/>
    </row>
    <row r="573" spans="1:28" x14ac:dyDescent="0.25">
      <c r="A573" s="291"/>
      <c r="B573" s="41"/>
      <c r="C573" s="42"/>
      <c r="D573" s="43"/>
      <c r="E573" s="43"/>
      <c r="F573" s="43"/>
      <c r="G573" s="49"/>
      <c r="H573" s="52"/>
      <c r="I573" s="217">
        <f>IF(G573=Precios!$CP$4,Precios!$CQ$4,IF(G573=Precios!$CP$5,Precios!$CQ$5,IF(G573=Precios!$CP$6,Precios!$CQ$6,IF(G573=Precios!$CP$7,Precios!$CQ$7,IF(G573=Precios!$CP$8,Precios!$CQ$8,IF(G573=Precios!$CP$9,Precios!$CQ$9,IF(G573=Precios!$CP$10,Precios!$CQ$10,IF(G573=Precios!$CP$11,Precios!$CQ$11,IF(G573=Precios!$CP$12,Precios!$CQ$12,IF(G573=Precios!$CP$1105,Precios!$CQ$1105,IF(G573=Precios!$CP$14,Precios!$CQ$14,IF(G573=Precios!$CP$15,Precios!$CQ$15,IF(G573=Precios!$CP$16,Precios!$CQ$16,IF(G573=Precios!$CP$17,Precios!$CQ$17,IF(G573=Precios!$CP$18,Precios!$CQ$18,0)))))))))))))))</f>
        <v>0</v>
      </c>
      <c r="J573" s="52"/>
      <c r="K573" s="218">
        <f>+IF(J573=1,I573,IF(J573=2,I573*(1-Precios!$CV$3),0))</f>
        <v>0</v>
      </c>
      <c r="L573" s="218">
        <f t="shared" si="97"/>
        <v>0</v>
      </c>
      <c r="M573" s="50"/>
      <c r="N573" s="44"/>
      <c r="O573" s="44"/>
      <c r="P573" s="44"/>
      <c r="Q573" s="44"/>
      <c r="R573" s="44"/>
      <c r="S573" s="44"/>
      <c r="T573" s="44"/>
      <c r="U573" s="44"/>
      <c r="V573" s="93"/>
      <c r="W573" s="44"/>
      <c r="X573" s="44"/>
      <c r="Y573" s="44"/>
      <c r="Z573" s="39">
        <f>IF(G573=Precios!$CP$4,Precios!$CS$4,IF(G573=Precios!$CP$5,Precios!$CS$5,IF(G573=Precios!$CP$6,Precios!$CS$6,IF(G573=Precios!$CP$7,Precios!$CS$7,IF(G573=Precios!$CP$8,Precios!$CS$8,IF(G573=Precios!$CP$9,Precios!$CS$9,IF(G573=Precios!$CP$10,Precios!$CS$10,IF(G573=Precios!$CP$11,Precios!$CS$11,IF(G573=Precios!$CP$12,Precios!$CS$12,IF(G573=Precios!$CP$1105,Precios!$CS$1105,IF(G573=Precios!$CP$14,Precios!$CS$14,IF(G573=Precios!$CP$15,Precios!$CS$15,IF(G573=Precios!$CP$16,Precios!$CS$16,IF(G573=Precios!$CP$17,Precios!$CS$17,IF(G573=Precios!$CP$18,Precios!$CS$18,0)))))))))))))))*H573</f>
        <v>0</v>
      </c>
      <c r="AA573" s="47"/>
      <c r="AB573" s="330"/>
    </row>
    <row r="574" spans="1:28" ht="15.75" thickBot="1" x14ac:dyDescent="0.3">
      <c r="A574" s="293"/>
      <c r="B574" s="294"/>
      <c r="C574" s="304"/>
      <c r="D574" s="296"/>
      <c r="E574" s="296"/>
      <c r="F574" s="296"/>
      <c r="G574" s="297"/>
      <c r="H574" s="298"/>
      <c r="I574" s="299">
        <f>IF(G574=Precios!$CP$4,Precios!$CQ$4,IF(G574=Precios!$CP$5,Precios!$CQ$5,IF(G574=Precios!$CP$6,Precios!$CQ$6,IF(G574=Precios!$CP$7,Precios!$CQ$7,IF(G574=Precios!$CP$8,Precios!$CQ$8,IF(G574=Precios!$CP$9,Precios!$CQ$9,IF(G574=Precios!$CP$10,Precios!$CQ$10,IF(G574=Precios!$CP$11,Precios!$CQ$11,IF(G574=Precios!$CP$12,Precios!$CQ$12,IF(G574=Precios!$CP$1105,Precios!$CQ$1105,IF(G574=Precios!$CP$14,Precios!$CQ$14,IF(G574=Precios!$CP$15,Precios!$CQ$15,IF(G574=Precios!$CP$16,Precios!$CQ$16,IF(G574=Precios!$CP$17,Precios!$CQ$17,IF(G574=Precios!$CP$18,Precios!$CQ$18,0)))))))))))))))</f>
        <v>0</v>
      </c>
      <c r="J574" s="298"/>
      <c r="K574" s="300">
        <f>+IF(J574=1,I574,IF(J574=2,I574*(1-Precios!$CV$3),0))</f>
        <v>0</v>
      </c>
      <c r="L574" s="300">
        <f t="shared" si="97"/>
        <v>0</v>
      </c>
      <c r="M574" s="331"/>
      <c r="N574" s="332"/>
      <c r="O574" s="332"/>
      <c r="P574" s="332"/>
      <c r="Q574" s="332"/>
      <c r="R574" s="332"/>
      <c r="S574" s="332"/>
      <c r="T574" s="332"/>
      <c r="U574" s="332"/>
      <c r="V574" s="333"/>
      <c r="W574" s="332"/>
      <c r="X574" s="332"/>
      <c r="Y574" s="332"/>
      <c r="Z574" s="340">
        <f>IF(G574=Precios!$CP$4,Precios!$CS$4,IF(G574=Precios!$CP$5,Precios!$CS$5,IF(G574=Precios!$CP$6,Precios!$CS$6,IF(G574=Precios!$CP$7,Precios!$CS$7,IF(G574=Precios!$CP$8,Precios!$CS$8,IF(G574=Precios!$CP$9,Precios!$CS$9,IF(G574=Precios!$CP$10,Precios!$CS$10,IF(G574=Precios!$CP$11,Precios!$CS$11,IF(G574=Precios!$CP$12,Precios!$CS$12,IF(G574=Precios!$CP$1105,Precios!$CS$1105,IF(G574=Precios!$CP$14,Precios!$CS$14,IF(G574=Precios!$CP$15,Precios!$CS$15,IF(G574=Precios!$CP$16,Precios!$CS$16,IF(G574=Precios!$CP$17,Precios!$CS$17,IF(G574=Precios!$CP$18,Precios!$CS$18,0)))))))))))))))*H574</f>
        <v>0</v>
      </c>
      <c r="AA574" s="334"/>
      <c r="AB574" s="335"/>
    </row>
    <row r="575" spans="1:28" x14ac:dyDescent="0.25">
      <c r="A575" s="282"/>
      <c r="B575" s="283"/>
      <c r="C575" s="284"/>
      <c r="D575" s="285"/>
      <c r="E575" s="285"/>
      <c r="F575" s="285"/>
      <c r="G575" s="287"/>
      <c r="H575" s="288"/>
      <c r="I575" s="289">
        <f>IF(G575=Precios!$CP$4,Precios!$CQ$4,IF(G575=Precios!$CP$5,Precios!$CQ$5,IF(G575=Precios!$CP$6,Precios!$CQ$6,IF(G575=Precios!$CP$7,Precios!$CQ$7,IF(G575=Precios!$CP$8,Precios!$CQ$8,IF(G575=Precios!$CP$9,Precios!$CQ$9,IF(G575=Precios!$CP$10,Precios!$CQ$10,IF(G575=Precios!$CP$11,Precios!$CQ$11,IF(G575=Precios!$CP$12,Precios!$CQ$12,IF(G575=Precios!$CP$1105,Precios!$CQ$1105,IF(G575=Precios!$CP$14,Precios!$CQ$14,IF(G575=Precios!$CP$15,Precios!$CQ$15,IF(G575=Precios!$CP$16,Precios!$CQ$16,IF(G575=Precios!$CP$17,Precios!$CQ$17,IF(G575=Precios!$CP$18,Precios!$CQ$18,0)))))))))))))))</f>
        <v>0</v>
      </c>
      <c r="J575" s="287"/>
      <c r="K575" s="290">
        <f>+IF(J575=1,I575,IF(J575=2,I575*(1-Precios!$CV$3),0))</f>
        <v>0</v>
      </c>
      <c r="L575" s="290">
        <f t="shared" ref="L575:L594" si="98">H575*K575</f>
        <v>0</v>
      </c>
      <c r="M575" s="317">
        <f>+SUM(L575:L579)</f>
        <v>0</v>
      </c>
      <c r="N575" s="318">
        <f>+M575+Q575+S575+T575</f>
        <v>0</v>
      </c>
      <c r="O575" s="319">
        <f>+IF(J575=1,N575*$O$549,0)</f>
        <v>0</v>
      </c>
      <c r="P575" s="320">
        <f>+N575*$P$549</f>
        <v>0</v>
      </c>
      <c r="Q575" s="321"/>
      <c r="R575" s="322">
        <f>+N575-SUM(O575:Q575)</f>
        <v>0</v>
      </c>
      <c r="S575" s="321"/>
      <c r="T575" s="321"/>
      <c r="U575" s="321"/>
      <c r="V575" s="323" t="e">
        <f>+(+O575+P575)/M575</f>
        <v>#DIV/0!</v>
      </c>
      <c r="W575" s="324">
        <f>+R575-SUM(S575:U575)</f>
        <v>0</v>
      </c>
      <c r="X575" s="325">
        <f>IF(J575=2,W575,0)</f>
        <v>0</v>
      </c>
      <c r="Y575" s="326">
        <f>IF(J575=1,W575,0)</f>
        <v>0</v>
      </c>
      <c r="Z575" s="327">
        <f>IF(G575=Precios!$CP$4,Precios!$CS$4,IF(G575=Precios!$CP$5,Precios!$CS$5,IF(G575=Precios!$CP$6,Precios!$CS$6,IF(G575=Precios!$CP$7,Precios!$CS$7,IF(G575=Precios!$CP$8,Precios!$CS$8,IF(G575=Precios!$CP$9,Precios!$CS$9,IF(G575=Precios!$CP$10,Precios!$CS$10,IF(G575=Precios!$CP$11,Precios!$CS$11,IF(G575=Precios!$CP$12,Precios!$CS$12,IF(G575=Precios!$CP$1105,Precios!$CS$1105,IF(G575=Precios!$CP$14,Precios!$CS$14,IF(G575=Precios!$CP$15,Precios!$CS$15,IF(G575=Precios!$CP$16,Precios!$CS$16,IF(G575=Precios!$CP$17,Precios!$CS$17,IF(G575=Precios!$CP$18,Precios!$CS$18,0)))))))))))))))*H575</f>
        <v>0</v>
      </c>
      <c r="AA575" s="328">
        <f>+W575-SUM(Z575:Z579)</f>
        <v>0</v>
      </c>
      <c r="AB575" s="329" t="e">
        <f>+AA575/M575</f>
        <v>#DIV/0!</v>
      </c>
    </row>
    <row r="576" spans="1:28" x14ac:dyDescent="0.25">
      <c r="A576" s="291"/>
      <c r="B576" s="41"/>
      <c r="C576" s="42"/>
      <c r="D576" s="43"/>
      <c r="E576" s="43"/>
      <c r="F576" s="43"/>
      <c r="G576" s="49"/>
      <c r="H576" s="52"/>
      <c r="I576" s="217">
        <f>IF(G576=Precios!$CP$4,Precios!$CQ$4,IF(G576=Precios!$CP$5,Precios!$CQ$5,IF(G576=Precios!$CP$6,Precios!$CQ$6,IF(G576=Precios!$CP$7,Precios!$CQ$7,IF(G576=Precios!$CP$8,Precios!$CQ$8,IF(G576=Precios!$CP$9,Precios!$CQ$9,IF(G576=Precios!$CP$10,Precios!$CQ$10,IF(G576=Precios!$CP$11,Precios!$CQ$11,IF(G576=Precios!$CP$12,Precios!$CQ$12,IF(G576=Precios!$CP$1105,Precios!$CQ$1105,IF(G576=Precios!$CP$14,Precios!$CQ$14,IF(G576=Precios!$CP$15,Precios!$CQ$15,IF(G576=Precios!$CP$16,Precios!$CQ$16,IF(G576=Precios!$CP$17,Precios!$CQ$17,IF(G576=Precios!$CP$18,Precios!$CQ$18,0)))))))))))))))</f>
        <v>0</v>
      </c>
      <c r="J576" s="52"/>
      <c r="K576" s="218">
        <f>+IF(J576=1,I576,IF(J576=2,I576*(1-Precios!$CV$3),0))</f>
        <v>0</v>
      </c>
      <c r="L576" s="218">
        <f t="shared" si="98"/>
        <v>0</v>
      </c>
      <c r="M576" s="50"/>
      <c r="N576" s="44"/>
      <c r="O576" s="44"/>
      <c r="P576" s="44"/>
      <c r="Q576" s="44"/>
      <c r="R576" s="44"/>
      <c r="S576" s="44"/>
      <c r="T576" s="44"/>
      <c r="U576" s="44"/>
      <c r="V576" s="93"/>
      <c r="W576" s="44"/>
      <c r="X576" s="44"/>
      <c r="Y576" s="44"/>
      <c r="Z576" s="39">
        <f>IF(G576=Precios!$CP$4,Precios!$CS$4,IF(G576=Precios!$CP$5,Precios!$CS$5,IF(G576=Precios!$CP$6,Precios!$CS$6,IF(G576=Precios!$CP$7,Precios!$CS$7,IF(G576=Precios!$CP$8,Precios!$CS$8,IF(G576=Precios!$CP$9,Precios!$CS$9,IF(G576=Precios!$CP$10,Precios!$CS$10,IF(G576=Precios!$CP$11,Precios!$CS$11,IF(G576=Precios!$CP$12,Precios!$CS$12,IF(G576=Precios!$CP$1105,Precios!$CS$1105,IF(G576=Precios!$CP$14,Precios!$CS$14,IF(G576=Precios!$CP$15,Precios!$CS$15,IF(G576=Precios!$CP$16,Precios!$CS$16,IF(G576=Precios!$CP$17,Precios!$CS$17,IF(G576=Precios!$CP$18,Precios!$CS$18,0)))))))))))))))*H576</f>
        <v>0</v>
      </c>
      <c r="AA576" s="47"/>
      <c r="AB576" s="330"/>
    </row>
    <row r="577" spans="1:28" x14ac:dyDescent="0.25">
      <c r="A577" s="291"/>
      <c r="B577" s="41"/>
      <c r="C577" s="42"/>
      <c r="D577" s="43"/>
      <c r="E577" s="43"/>
      <c r="F577" s="43"/>
      <c r="G577" s="49"/>
      <c r="H577" s="52"/>
      <c r="I577" s="217">
        <f>IF(G577=Precios!$CP$4,Precios!$CQ$4,IF(G577=Precios!$CP$5,Precios!$CQ$5,IF(G577=Precios!$CP$6,Precios!$CQ$6,IF(G577=Precios!$CP$7,Precios!$CQ$7,IF(G577=Precios!$CP$8,Precios!$CQ$8,IF(G577=Precios!$CP$9,Precios!$CQ$9,IF(G577=Precios!$CP$10,Precios!$CQ$10,IF(G577=Precios!$CP$11,Precios!$CQ$11,IF(G577=Precios!$CP$12,Precios!$CQ$12,IF(G577=Precios!$CP$1105,Precios!$CQ$1105,IF(G577=Precios!$CP$14,Precios!$CQ$14,IF(G577=Precios!$CP$15,Precios!$CQ$15,IF(G577=Precios!$CP$16,Precios!$CQ$16,IF(G577=Precios!$CP$17,Precios!$CQ$17,IF(G577=Precios!$CP$18,Precios!$CQ$18,0)))))))))))))))</f>
        <v>0</v>
      </c>
      <c r="J577" s="52"/>
      <c r="K577" s="218">
        <f>+IF(J577=1,I577,IF(J577=2,I577*(1-Precios!$CV$3),0))</f>
        <v>0</v>
      </c>
      <c r="L577" s="218">
        <f t="shared" si="98"/>
        <v>0</v>
      </c>
      <c r="M577" s="50"/>
      <c r="N577" s="44"/>
      <c r="O577" s="44"/>
      <c r="P577" s="44"/>
      <c r="Q577" s="44"/>
      <c r="R577" s="44"/>
      <c r="S577" s="44"/>
      <c r="T577" s="44"/>
      <c r="U577" s="44"/>
      <c r="V577" s="93"/>
      <c r="W577" s="44"/>
      <c r="X577" s="44"/>
      <c r="Y577" s="44"/>
      <c r="Z577" s="39">
        <f>IF(G577=Precios!$CP$4,Precios!$CS$4,IF(G577=Precios!$CP$5,Precios!$CS$5,IF(G577=Precios!$CP$6,Precios!$CS$6,IF(G577=Precios!$CP$7,Precios!$CS$7,IF(G577=Precios!$CP$8,Precios!$CS$8,IF(G577=Precios!$CP$9,Precios!$CS$9,IF(G577=Precios!$CP$10,Precios!$CS$10,IF(G577=Precios!$CP$11,Precios!$CS$11,IF(G577=Precios!$CP$12,Precios!$CS$12,IF(G577=Precios!$CP$1105,Precios!$CS$1105,IF(G577=Precios!$CP$14,Precios!$CS$14,IF(G577=Precios!$CP$15,Precios!$CS$15,IF(G577=Precios!$CP$16,Precios!$CS$16,IF(G577=Precios!$CP$17,Precios!$CS$17,IF(G577=Precios!$CP$18,Precios!$CS$18,0)))))))))))))))*H577</f>
        <v>0</v>
      </c>
      <c r="AA577" s="47"/>
      <c r="AB577" s="330"/>
    </row>
    <row r="578" spans="1:28" x14ac:dyDescent="0.25">
      <c r="A578" s="291"/>
      <c r="B578" s="41"/>
      <c r="C578" s="42"/>
      <c r="D578" s="43"/>
      <c r="E578" s="43"/>
      <c r="F578" s="43"/>
      <c r="G578" s="49"/>
      <c r="H578" s="52"/>
      <c r="I578" s="217">
        <f>IF(G578=Precios!$CP$4,Precios!$CQ$4,IF(G578=Precios!$CP$5,Precios!$CQ$5,IF(G578=Precios!$CP$6,Precios!$CQ$6,IF(G578=Precios!$CP$7,Precios!$CQ$7,IF(G578=Precios!$CP$8,Precios!$CQ$8,IF(G578=Precios!$CP$9,Precios!$CQ$9,IF(G578=Precios!$CP$10,Precios!$CQ$10,IF(G578=Precios!$CP$11,Precios!$CQ$11,IF(G578=Precios!$CP$12,Precios!$CQ$12,IF(G578=Precios!$CP$1105,Precios!$CQ$1105,IF(G578=Precios!$CP$14,Precios!$CQ$14,IF(G578=Precios!$CP$15,Precios!$CQ$15,IF(G578=Precios!$CP$16,Precios!$CQ$16,IF(G578=Precios!$CP$17,Precios!$CQ$17,IF(G578=Precios!$CP$18,Precios!$CQ$18,0)))))))))))))))</f>
        <v>0</v>
      </c>
      <c r="J578" s="52"/>
      <c r="K578" s="218">
        <f>+IF(J578=1,I578,IF(J578=2,I578*(1-Precios!$CV$3),0))</f>
        <v>0</v>
      </c>
      <c r="L578" s="218">
        <f t="shared" si="98"/>
        <v>0</v>
      </c>
      <c r="M578" s="50"/>
      <c r="N578" s="44"/>
      <c r="O578" s="44"/>
      <c r="P578" s="44"/>
      <c r="Q578" s="44"/>
      <c r="R578" s="44"/>
      <c r="S578" s="44"/>
      <c r="T578" s="44"/>
      <c r="U578" s="44"/>
      <c r="V578" s="93"/>
      <c r="W578" s="44"/>
      <c r="X578" s="44"/>
      <c r="Y578" s="44"/>
      <c r="Z578" s="39">
        <f>IF(G578=Precios!$CP$4,Precios!$CS$4,IF(G578=Precios!$CP$5,Precios!$CS$5,IF(G578=Precios!$CP$6,Precios!$CS$6,IF(G578=Precios!$CP$7,Precios!$CS$7,IF(G578=Precios!$CP$8,Precios!$CS$8,IF(G578=Precios!$CP$9,Precios!$CS$9,IF(G578=Precios!$CP$10,Precios!$CS$10,IF(G578=Precios!$CP$11,Precios!$CS$11,IF(G578=Precios!$CP$12,Precios!$CS$12,IF(G578=Precios!$CP$1105,Precios!$CS$1105,IF(G578=Precios!$CP$14,Precios!$CS$14,IF(G578=Precios!$CP$15,Precios!$CS$15,IF(G578=Precios!$CP$16,Precios!$CS$16,IF(G578=Precios!$CP$17,Precios!$CS$17,IF(G578=Precios!$CP$18,Precios!$CS$18,0)))))))))))))))*H578</f>
        <v>0</v>
      </c>
      <c r="AA578" s="47"/>
      <c r="AB578" s="330"/>
    </row>
    <row r="579" spans="1:28" ht="15.75" thickBot="1" x14ac:dyDescent="0.3">
      <c r="A579" s="293"/>
      <c r="B579" s="294"/>
      <c r="C579" s="304"/>
      <c r="D579" s="296"/>
      <c r="E579" s="296"/>
      <c r="F579" s="296"/>
      <c r="G579" s="297"/>
      <c r="H579" s="298"/>
      <c r="I579" s="299">
        <f>IF(G579=Precios!$CP$4,Precios!$CQ$4,IF(G579=Precios!$CP$5,Precios!$CQ$5,IF(G579=Precios!$CP$6,Precios!$CQ$6,IF(G579=Precios!$CP$7,Precios!$CQ$7,IF(G579=Precios!$CP$8,Precios!$CQ$8,IF(G579=Precios!$CP$9,Precios!$CQ$9,IF(G579=Precios!$CP$10,Precios!$CQ$10,IF(G579=Precios!$CP$11,Precios!$CQ$11,IF(G579=Precios!$CP$12,Precios!$CQ$12,IF(G579=Precios!$CP$1105,Precios!$CQ$1105,IF(G579=Precios!$CP$14,Precios!$CQ$14,IF(G579=Precios!$CP$15,Precios!$CQ$15,IF(G579=Precios!$CP$16,Precios!$CQ$16,IF(G579=Precios!$CP$17,Precios!$CQ$17,IF(G579=Precios!$CP$18,Precios!$CQ$18,0)))))))))))))))</f>
        <v>0</v>
      </c>
      <c r="J579" s="298"/>
      <c r="K579" s="300">
        <f>+IF(J579=1,I579,IF(J579=2,I579*(1-Precios!$CV$3),0))</f>
        <v>0</v>
      </c>
      <c r="L579" s="300">
        <f t="shared" si="98"/>
        <v>0</v>
      </c>
      <c r="M579" s="331"/>
      <c r="N579" s="332"/>
      <c r="O579" s="332"/>
      <c r="P579" s="332"/>
      <c r="Q579" s="332"/>
      <c r="R579" s="332"/>
      <c r="S579" s="332"/>
      <c r="T579" s="332"/>
      <c r="U579" s="332"/>
      <c r="V579" s="333"/>
      <c r="W579" s="332"/>
      <c r="X579" s="332"/>
      <c r="Y579" s="332"/>
      <c r="Z579" s="340">
        <f>IF(G579=Precios!$CP$4,Precios!$CS$4,IF(G579=Precios!$CP$5,Precios!$CS$5,IF(G579=Precios!$CP$6,Precios!$CS$6,IF(G579=Precios!$CP$7,Precios!$CS$7,IF(G579=Precios!$CP$8,Precios!$CS$8,IF(G579=Precios!$CP$9,Precios!$CS$9,IF(G579=Precios!$CP$10,Precios!$CS$10,IF(G579=Precios!$CP$11,Precios!$CS$11,IF(G579=Precios!$CP$12,Precios!$CS$12,IF(G579=Precios!$CP$1105,Precios!$CS$1105,IF(G579=Precios!$CP$14,Precios!$CS$14,IF(G579=Precios!$CP$15,Precios!$CS$15,IF(G579=Precios!$CP$16,Precios!$CS$16,IF(G579=Precios!$CP$17,Precios!$CS$17,IF(G579=Precios!$CP$18,Precios!$CS$18,0)))))))))))))))*H579</f>
        <v>0</v>
      </c>
      <c r="AA579" s="334"/>
      <c r="AB579" s="335"/>
    </row>
    <row r="580" spans="1:28" x14ac:dyDescent="0.25">
      <c r="A580" s="282"/>
      <c r="B580" s="283"/>
      <c r="C580" s="284"/>
      <c r="D580" s="285"/>
      <c r="E580" s="285"/>
      <c r="F580" s="285"/>
      <c r="G580" s="287"/>
      <c r="H580" s="288"/>
      <c r="I580" s="289">
        <f>IF(G580=Precios!$CP$4,Precios!$CQ$4,IF(G580=Precios!$CP$5,Precios!$CQ$5,IF(G580=Precios!$CP$6,Precios!$CQ$6,IF(G580=Precios!$CP$7,Precios!$CQ$7,IF(G580=Precios!$CP$8,Precios!$CQ$8,IF(G580=Precios!$CP$9,Precios!$CQ$9,IF(G580=Precios!$CP$10,Precios!$CQ$10,IF(G580=Precios!$CP$11,Precios!$CQ$11,IF(G580=Precios!$CP$12,Precios!$CQ$12,IF(G580=Precios!$CP$1105,Precios!$CQ$1105,IF(G580=Precios!$CP$14,Precios!$CQ$14,IF(G580=Precios!$CP$15,Precios!$CQ$15,IF(G580=Precios!$CP$16,Precios!$CQ$16,IF(G580=Precios!$CP$17,Precios!$CQ$17,IF(G580=Precios!$CP$18,Precios!$CQ$18,0)))))))))))))))</f>
        <v>0</v>
      </c>
      <c r="J580" s="287"/>
      <c r="K580" s="290">
        <f>+IF(J580=1,I580,IF(J580=2,I580*(1-Precios!$CV$3),0))</f>
        <v>0</v>
      </c>
      <c r="L580" s="290">
        <f t="shared" si="98"/>
        <v>0</v>
      </c>
      <c r="M580" s="317">
        <f>+SUM(L580:L584)</f>
        <v>0</v>
      </c>
      <c r="N580" s="318">
        <f>+M580+Q580+S580+T580</f>
        <v>0</v>
      </c>
      <c r="O580" s="319">
        <f>+IF(J580=1,N580*$O$549,0)</f>
        <v>0</v>
      </c>
      <c r="P580" s="320">
        <f>+N580*$P$549</f>
        <v>0</v>
      </c>
      <c r="Q580" s="321"/>
      <c r="R580" s="322">
        <f>+N580-SUM(O580:Q580)</f>
        <v>0</v>
      </c>
      <c r="S580" s="321"/>
      <c r="T580" s="321"/>
      <c r="U580" s="321"/>
      <c r="V580" s="323" t="e">
        <f>+(+O580+P580)/M580</f>
        <v>#DIV/0!</v>
      </c>
      <c r="W580" s="324">
        <f>+R580-SUM(S580:U580)</f>
        <v>0</v>
      </c>
      <c r="X580" s="325">
        <f>IF(J580=2,W580,0)</f>
        <v>0</v>
      </c>
      <c r="Y580" s="326">
        <f>IF(J580=1,W580,0)</f>
        <v>0</v>
      </c>
      <c r="Z580" s="327">
        <f>IF(G580=Precios!$CP$4,Precios!$CS$4,IF(G580=Precios!$CP$5,Precios!$CS$5,IF(G580=Precios!$CP$6,Precios!$CS$6,IF(G580=Precios!$CP$7,Precios!$CS$7,IF(G580=Precios!$CP$8,Precios!$CS$8,IF(G580=Precios!$CP$9,Precios!$CS$9,IF(G580=Precios!$CP$10,Precios!$CS$10,IF(G580=Precios!$CP$11,Precios!$CS$11,IF(G580=Precios!$CP$12,Precios!$CS$12,IF(G580=Precios!$CP$1105,Precios!$CS$1105,IF(G580=Precios!$CP$14,Precios!$CS$14,IF(G580=Precios!$CP$15,Precios!$CS$15,IF(G580=Precios!$CP$16,Precios!$CS$16,IF(G580=Precios!$CP$17,Precios!$CS$17,IF(G580=Precios!$CP$18,Precios!$CS$18,0)))))))))))))))*H580</f>
        <v>0</v>
      </c>
      <c r="AA580" s="328">
        <f>+W580-SUM(Z580:Z584)</f>
        <v>0</v>
      </c>
      <c r="AB580" s="329" t="e">
        <f>+AA580/M580</f>
        <v>#DIV/0!</v>
      </c>
    </row>
    <row r="581" spans="1:28" x14ac:dyDescent="0.25">
      <c r="A581" s="291"/>
      <c r="B581" s="41"/>
      <c r="C581" s="42"/>
      <c r="D581" s="43"/>
      <c r="E581" s="43"/>
      <c r="F581" s="43"/>
      <c r="G581" s="49"/>
      <c r="H581" s="52"/>
      <c r="I581" s="217">
        <f>IF(G581=Precios!$CP$4,Precios!$CQ$4,IF(G581=Precios!$CP$5,Precios!$CQ$5,IF(G581=Precios!$CP$6,Precios!$CQ$6,IF(G581=Precios!$CP$7,Precios!$CQ$7,IF(G581=Precios!$CP$8,Precios!$CQ$8,IF(G581=Precios!$CP$9,Precios!$CQ$9,IF(G581=Precios!$CP$10,Precios!$CQ$10,IF(G581=Precios!$CP$11,Precios!$CQ$11,IF(G581=Precios!$CP$12,Precios!$CQ$12,IF(G581=Precios!$CP$1105,Precios!$CQ$1105,IF(G581=Precios!$CP$14,Precios!$CQ$14,IF(G581=Precios!$CP$15,Precios!$CQ$15,IF(G581=Precios!$CP$16,Precios!$CQ$16,IF(G581=Precios!$CP$17,Precios!$CQ$17,IF(G581=Precios!$CP$18,Precios!$CQ$18,0)))))))))))))))</f>
        <v>0</v>
      </c>
      <c r="J581" s="52"/>
      <c r="K581" s="218">
        <f>+IF(J581=1,I581,IF(J581=2,I581*(1-Precios!$CV$3),0))</f>
        <v>0</v>
      </c>
      <c r="L581" s="218">
        <f t="shared" si="98"/>
        <v>0</v>
      </c>
      <c r="M581" s="50"/>
      <c r="N581" s="44"/>
      <c r="O581" s="44"/>
      <c r="P581" s="44"/>
      <c r="Q581" s="44"/>
      <c r="R581" s="44"/>
      <c r="S581" s="44"/>
      <c r="T581" s="44"/>
      <c r="U581" s="44"/>
      <c r="V581" s="93"/>
      <c r="W581" s="44"/>
      <c r="X581" s="44"/>
      <c r="Y581" s="44"/>
      <c r="Z581" s="39">
        <f>IF(G581=Precios!$CP$4,Precios!$CS$4,IF(G581=Precios!$CP$5,Precios!$CS$5,IF(G581=Precios!$CP$6,Precios!$CS$6,IF(G581=Precios!$CP$7,Precios!$CS$7,IF(G581=Precios!$CP$8,Precios!$CS$8,IF(G581=Precios!$CP$9,Precios!$CS$9,IF(G581=Precios!$CP$10,Precios!$CS$10,IF(G581=Precios!$CP$11,Precios!$CS$11,IF(G581=Precios!$CP$12,Precios!$CS$12,IF(G581=Precios!$CP$1105,Precios!$CS$1105,IF(G581=Precios!$CP$14,Precios!$CS$14,IF(G581=Precios!$CP$15,Precios!$CS$15,IF(G581=Precios!$CP$16,Precios!$CS$16,IF(G581=Precios!$CP$17,Precios!$CS$17,IF(G581=Precios!$CP$18,Precios!$CS$18,0)))))))))))))))*H581</f>
        <v>0</v>
      </c>
      <c r="AA581" s="47"/>
      <c r="AB581" s="330"/>
    </row>
    <row r="582" spans="1:28" x14ac:dyDescent="0.25">
      <c r="A582" s="291"/>
      <c r="B582" s="41"/>
      <c r="C582" s="42"/>
      <c r="D582" s="43"/>
      <c r="E582" s="43"/>
      <c r="F582" s="43"/>
      <c r="G582" s="49"/>
      <c r="H582" s="52"/>
      <c r="I582" s="217">
        <f>IF(G582=Precios!$CP$4,Precios!$CQ$4,IF(G582=Precios!$CP$5,Precios!$CQ$5,IF(G582=Precios!$CP$6,Precios!$CQ$6,IF(G582=Precios!$CP$7,Precios!$CQ$7,IF(G582=Precios!$CP$8,Precios!$CQ$8,IF(G582=Precios!$CP$9,Precios!$CQ$9,IF(G582=Precios!$CP$10,Precios!$CQ$10,IF(G582=Precios!$CP$11,Precios!$CQ$11,IF(G582=Precios!$CP$12,Precios!$CQ$12,IF(G582=Precios!$CP$1105,Precios!$CQ$1105,IF(G582=Precios!$CP$14,Precios!$CQ$14,IF(G582=Precios!$CP$15,Precios!$CQ$15,IF(G582=Precios!$CP$16,Precios!$CQ$16,IF(G582=Precios!$CP$17,Precios!$CQ$17,IF(G582=Precios!$CP$18,Precios!$CQ$18,0)))))))))))))))</f>
        <v>0</v>
      </c>
      <c r="J582" s="52"/>
      <c r="K582" s="218">
        <f>+IF(J582=1,I582,IF(J582=2,I582*(1-Precios!$CV$3),0))</f>
        <v>0</v>
      </c>
      <c r="L582" s="218">
        <f t="shared" si="98"/>
        <v>0</v>
      </c>
      <c r="M582" s="50"/>
      <c r="N582" s="44"/>
      <c r="O582" s="44"/>
      <c r="P582" s="44"/>
      <c r="Q582" s="44"/>
      <c r="R582" s="44"/>
      <c r="S582" s="44"/>
      <c r="T582" s="44"/>
      <c r="U582" s="44"/>
      <c r="V582" s="93"/>
      <c r="W582" s="44"/>
      <c r="X582" s="44"/>
      <c r="Y582" s="44"/>
      <c r="Z582" s="39">
        <f>IF(G582=Precios!$CP$4,Precios!$CS$4,IF(G582=Precios!$CP$5,Precios!$CS$5,IF(G582=Precios!$CP$6,Precios!$CS$6,IF(G582=Precios!$CP$7,Precios!$CS$7,IF(G582=Precios!$CP$8,Precios!$CS$8,IF(G582=Precios!$CP$9,Precios!$CS$9,IF(G582=Precios!$CP$10,Precios!$CS$10,IF(G582=Precios!$CP$11,Precios!$CS$11,IF(G582=Precios!$CP$12,Precios!$CS$12,IF(G582=Precios!$CP$1105,Precios!$CS$1105,IF(G582=Precios!$CP$14,Precios!$CS$14,IF(G582=Precios!$CP$15,Precios!$CS$15,IF(G582=Precios!$CP$16,Precios!$CS$16,IF(G582=Precios!$CP$17,Precios!$CS$17,IF(G582=Precios!$CP$18,Precios!$CS$18,0)))))))))))))))*H582</f>
        <v>0</v>
      </c>
      <c r="AA582" s="47"/>
      <c r="AB582" s="330"/>
    </row>
    <row r="583" spans="1:28" x14ac:dyDescent="0.25">
      <c r="A583" s="291"/>
      <c r="B583" s="41"/>
      <c r="C583" s="42"/>
      <c r="D583" s="43"/>
      <c r="E583" s="43"/>
      <c r="F583" s="43"/>
      <c r="G583" s="49"/>
      <c r="H583" s="52"/>
      <c r="I583" s="217">
        <f>IF(G583=Precios!$CP$4,Precios!$CQ$4,IF(G583=Precios!$CP$5,Precios!$CQ$5,IF(G583=Precios!$CP$6,Precios!$CQ$6,IF(G583=Precios!$CP$7,Precios!$CQ$7,IF(G583=Precios!$CP$8,Precios!$CQ$8,IF(G583=Precios!$CP$9,Precios!$CQ$9,IF(G583=Precios!$CP$10,Precios!$CQ$10,IF(G583=Precios!$CP$11,Precios!$CQ$11,IF(G583=Precios!$CP$12,Precios!$CQ$12,IF(G583=Precios!$CP$1105,Precios!$CQ$1105,IF(G583=Precios!$CP$14,Precios!$CQ$14,IF(G583=Precios!$CP$15,Precios!$CQ$15,IF(G583=Precios!$CP$16,Precios!$CQ$16,IF(G583=Precios!$CP$17,Precios!$CQ$17,IF(G583=Precios!$CP$18,Precios!$CQ$18,0)))))))))))))))</f>
        <v>0</v>
      </c>
      <c r="J583" s="52"/>
      <c r="K583" s="218">
        <f>+IF(J583=1,I583,IF(J583=2,I583*(1-Precios!$CV$3),0))</f>
        <v>0</v>
      </c>
      <c r="L583" s="218">
        <f t="shared" si="98"/>
        <v>0</v>
      </c>
      <c r="M583" s="50"/>
      <c r="N583" s="44"/>
      <c r="O583" s="44"/>
      <c r="P583" s="44"/>
      <c r="Q583" s="44"/>
      <c r="R583" s="44"/>
      <c r="S583" s="44"/>
      <c r="T583" s="44"/>
      <c r="U583" s="44"/>
      <c r="V583" s="93"/>
      <c r="W583" s="44"/>
      <c r="X583" s="44"/>
      <c r="Y583" s="44"/>
      <c r="Z583" s="39">
        <f>IF(G583=Precios!$CP$4,Precios!$CS$4,IF(G583=Precios!$CP$5,Precios!$CS$5,IF(G583=Precios!$CP$6,Precios!$CS$6,IF(G583=Precios!$CP$7,Precios!$CS$7,IF(G583=Precios!$CP$8,Precios!$CS$8,IF(G583=Precios!$CP$9,Precios!$CS$9,IF(G583=Precios!$CP$10,Precios!$CS$10,IF(G583=Precios!$CP$11,Precios!$CS$11,IF(G583=Precios!$CP$12,Precios!$CS$12,IF(G583=Precios!$CP$1105,Precios!$CS$1105,IF(G583=Precios!$CP$14,Precios!$CS$14,IF(G583=Precios!$CP$15,Precios!$CS$15,IF(G583=Precios!$CP$16,Precios!$CS$16,IF(G583=Precios!$CP$17,Precios!$CS$17,IF(G583=Precios!$CP$18,Precios!$CS$18,0)))))))))))))))*H583</f>
        <v>0</v>
      </c>
      <c r="AA583" s="47"/>
      <c r="AB583" s="330"/>
    </row>
    <row r="584" spans="1:28" ht="15.75" thickBot="1" x14ac:dyDescent="0.3">
      <c r="A584" s="293"/>
      <c r="B584" s="294"/>
      <c r="C584" s="304"/>
      <c r="D584" s="296"/>
      <c r="E584" s="296"/>
      <c r="F584" s="296"/>
      <c r="G584" s="297"/>
      <c r="H584" s="298"/>
      <c r="I584" s="299">
        <f>IF(G584=Precios!$CP$4,Precios!$CQ$4,IF(G584=Precios!$CP$5,Precios!$CQ$5,IF(G584=Precios!$CP$6,Precios!$CQ$6,IF(G584=Precios!$CP$7,Precios!$CQ$7,IF(G584=Precios!$CP$8,Precios!$CQ$8,IF(G584=Precios!$CP$9,Precios!$CQ$9,IF(G584=Precios!$CP$10,Precios!$CQ$10,IF(G584=Precios!$CP$11,Precios!$CQ$11,IF(G584=Precios!$CP$12,Precios!$CQ$12,IF(G584=Precios!$CP$1105,Precios!$CQ$1105,IF(G584=Precios!$CP$14,Precios!$CQ$14,IF(G584=Precios!$CP$15,Precios!$CQ$15,IF(G584=Precios!$CP$16,Precios!$CQ$16,IF(G584=Precios!$CP$17,Precios!$CQ$17,IF(G584=Precios!$CP$18,Precios!$CQ$18,0)))))))))))))))</f>
        <v>0</v>
      </c>
      <c r="J584" s="298"/>
      <c r="K584" s="300">
        <f>+IF(J584=1,I584,IF(J584=2,I584*(1-Precios!$CV$3),0))</f>
        <v>0</v>
      </c>
      <c r="L584" s="300">
        <f t="shared" si="98"/>
        <v>0</v>
      </c>
      <c r="M584" s="331"/>
      <c r="N584" s="332"/>
      <c r="O584" s="332"/>
      <c r="P584" s="332"/>
      <c r="Q584" s="332"/>
      <c r="R584" s="332"/>
      <c r="S584" s="332"/>
      <c r="T584" s="332"/>
      <c r="U584" s="332"/>
      <c r="V584" s="333"/>
      <c r="W584" s="332"/>
      <c r="X584" s="332"/>
      <c r="Y584" s="332"/>
      <c r="Z584" s="340">
        <f>IF(G584=Precios!$CP$4,Precios!$CS$4,IF(G584=Precios!$CP$5,Precios!$CS$5,IF(G584=Precios!$CP$6,Precios!$CS$6,IF(G584=Precios!$CP$7,Precios!$CS$7,IF(G584=Precios!$CP$8,Precios!$CS$8,IF(G584=Precios!$CP$9,Precios!$CS$9,IF(G584=Precios!$CP$10,Precios!$CS$10,IF(G584=Precios!$CP$11,Precios!$CS$11,IF(G584=Precios!$CP$12,Precios!$CS$12,IF(G584=Precios!$CP$1105,Precios!$CS$1105,IF(G584=Precios!$CP$14,Precios!$CS$14,IF(G584=Precios!$CP$15,Precios!$CS$15,IF(G584=Precios!$CP$16,Precios!$CS$16,IF(G584=Precios!$CP$17,Precios!$CS$17,IF(G584=Precios!$CP$18,Precios!$CS$18,0)))))))))))))))*H584</f>
        <v>0</v>
      </c>
      <c r="AA584" s="334"/>
      <c r="AB584" s="335"/>
    </row>
    <row r="585" spans="1:28" x14ac:dyDescent="0.25">
      <c r="A585" s="282"/>
      <c r="B585" s="283"/>
      <c r="C585" s="284"/>
      <c r="D585" s="285"/>
      <c r="E585" s="285"/>
      <c r="F585" s="285"/>
      <c r="G585" s="287"/>
      <c r="H585" s="288"/>
      <c r="I585" s="289">
        <f>IF(G585=Precios!$CP$4,Precios!$CQ$4,IF(G585=Precios!$CP$5,Precios!$CQ$5,IF(G585=Precios!$CP$6,Precios!$CQ$6,IF(G585=Precios!$CP$7,Precios!$CQ$7,IF(G585=Precios!$CP$8,Precios!$CQ$8,IF(G585=Precios!$CP$9,Precios!$CQ$9,IF(G585=Precios!$CP$10,Precios!$CQ$10,IF(G585=Precios!$CP$11,Precios!$CQ$11,IF(G585=Precios!$CP$12,Precios!$CQ$12,IF(G585=Precios!$CP$1105,Precios!$CQ$1105,IF(G585=Precios!$CP$14,Precios!$CQ$14,IF(G585=Precios!$CP$15,Precios!$CQ$15,IF(G585=Precios!$CP$16,Precios!$CQ$16,IF(G585=Precios!$CP$17,Precios!$CQ$17,IF(G585=Precios!$CP$18,Precios!$CQ$18,0)))))))))))))))</f>
        <v>0</v>
      </c>
      <c r="J585" s="287"/>
      <c r="K585" s="290">
        <f>+IF(J585=1,I585,IF(J585=2,I585*(1-Precios!$CV$3),0))</f>
        <v>0</v>
      </c>
      <c r="L585" s="290">
        <f t="shared" si="98"/>
        <v>0</v>
      </c>
      <c r="M585" s="317">
        <f>+SUM(L585:L589)</f>
        <v>0</v>
      </c>
      <c r="N585" s="318">
        <f>+M585+Q585+S585+T585</f>
        <v>0</v>
      </c>
      <c r="O585" s="319">
        <f>+IF(J585=1,N585*$O$549,0)</f>
        <v>0</v>
      </c>
      <c r="P585" s="320">
        <f>+N585*$P$549</f>
        <v>0</v>
      </c>
      <c r="Q585" s="321"/>
      <c r="R585" s="322">
        <f>+N585-SUM(O585:Q585)</f>
        <v>0</v>
      </c>
      <c r="S585" s="321"/>
      <c r="T585" s="321"/>
      <c r="U585" s="321"/>
      <c r="V585" s="323" t="e">
        <f>+(+O585+P585)/M585</f>
        <v>#DIV/0!</v>
      </c>
      <c r="W585" s="324">
        <f>+R585-SUM(S585:U585)</f>
        <v>0</v>
      </c>
      <c r="X585" s="325">
        <f>IF(J585=2,W585,0)</f>
        <v>0</v>
      </c>
      <c r="Y585" s="326">
        <f>IF(J585=1,W585,0)</f>
        <v>0</v>
      </c>
      <c r="Z585" s="327">
        <f>IF(G585=Precios!$CP$4,Precios!$CS$4,IF(G585=Precios!$CP$5,Precios!$CS$5,IF(G585=Precios!$CP$6,Precios!$CS$6,IF(G585=Precios!$CP$7,Precios!$CS$7,IF(G585=Precios!$CP$8,Precios!$CS$8,IF(G585=Precios!$CP$9,Precios!$CS$9,IF(G585=Precios!$CP$10,Precios!$CS$10,IF(G585=Precios!$CP$11,Precios!$CS$11,IF(G585=Precios!$CP$12,Precios!$CS$12,IF(G585=Precios!$CP$1105,Precios!$CS$1105,IF(G585=Precios!$CP$14,Precios!$CS$14,IF(G585=Precios!$CP$15,Precios!$CS$15,IF(G585=Precios!$CP$16,Precios!$CS$16,IF(G585=Precios!$CP$17,Precios!$CS$17,IF(G585=Precios!$CP$18,Precios!$CS$18,0)))))))))))))))*H585</f>
        <v>0</v>
      </c>
      <c r="AA585" s="328">
        <f>+W585-SUM(Z585:Z589)</f>
        <v>0</v>
      </c>
      <c r="AB585" s="329" t="e">
        <f>+AA585/M585</f>
        <v>#DIV/0!</v>
      </c>
    </row>
    <row r="586" spans="1:28" x14ac:dyDescent="0.25">
      <c r="A586" s="291"/>
      <c r="B586" s="41"/>
      <c r="C586" s="42"/>
      <c r="D586" s="43"/>
      <c r="E586" s="43"/>
      <c r="F586" s="43"/>
      <c r="G586" s="49"/>
      <c r="H586" s="52"/>
      <c r="I586" s="217">
        <f>IF(G586=Precios!$CP$4,Precios!$CQ$4,IF(G586=Precios!$CP$5,Precios!$CQ$5,IF(G586=Precios!$CP$6,Precios!$CQ$6,IF(G586=Precios!$CP$7,Precios!$CQ$7,IF(G586=Precios!$CP$8,Precios!$CQ$8,IF(G586=Precios!$CP$9,Precios!$CQ$9,IF(G586=Precios!$CP$10,Precios!$CQ$10,IF(G586=Precios!$CP$11,Precios!$CQ$11,IF(G586=Precios!$CP$12,Precios!$CQ$12,IF(G586=Precios!$CP$1105,Precios!$CQ$1105,IF(G586=Precios!$CP$14,Precios!$CQ$14,IF(G586=Precios!$CP$15,Precios!$CQ$15,IF(G586=Precios!$CP$16,Precios!$CQ$16,IF(G586=Precios!$CP$17,Precios!$CQ$17,IF(G586=Precios!$CP$18,Precios!$CQ$18,0)))))))))))))))</f>
        <v>0</v>
      </c>
      <c r="J586" s="52"/>
      <c r="K586" s="218">
        <f>+IF(J586=1,I586,IF(J586=2,I586*(1-Precios!$CV$3),0))</f>
        <v>0</v>
      </c>
      <c r="L586" s="218">
        <f t="shared" si="98"/>
        <v>0</v>
      </c>
      <c r="M586" s="50"/>
      <c r="N586" s="44"/>
      <c r="O586" s="44"/>
      <c r="P586" s="44"/>
      <c r="Q586" s="44"/>
      <c r="R586" s="44"/>
      <c r="S586" s="44"/>
      <c r="T586" s="44"/>
      <c r="U586" s="44"/>
      <c r="V586" s="93"/>
      <c r="W586" s="44"/>
      <c r="X586" s="44"/>
      <c r="Y586" s="44"/>
      <c r="Z586" s="39">
        <f>IF(G586=Precios!$CP$4,Precios!$CS$4,IF(G586=Precios!$CP$5,Precios!$CS$5,IF(G586=Precios!$CP$6,Precios!$CS$6,IF(G586=Precios!$CP$7,Precios!$CS$7,IF(G586=Precios!$CP$8,Precios!$CS$8,IF(G586=Precios!$CP$9,Precios!$CS$9,IF(G586=Precios!$CP$10,Precios!$CS$10,IF(G586=Precios!$CP$11,Precios!$CS$11,IF(G586=Precios!$CP$12,Precios!$CS$12,IF(G586=Precios!$CP$1105,Precios!$CS$1105,IF(G586=Precios!$CP$14,Precios!$CS$14,IF(G586=Precios!$CP$15,Precios!$CS$15,IF(G586=Precios!$CP$16,Precios!$CS$16,IF(G586=Precios!$CP$17,Precios!$CS$17,IF(G586=Precios!$CP$18,Precios!$CS$18,0)))))))))))))))*H586</f>
        <v>0</v>
      </c>
      <c r="AA586" s="47"/>
      <c r="AB586" s="330"/>
    </row>
    <row r="587" spans="1:28" x14ac:dyDescent="0.25">
      <c r="A587" s="291"/>
      <c r="B587" s="41"/>
      <c r="C587" s="42"/>
      <c r="D587" s="43"/>
      <c r="E587" s="43"/>
      <c r="F587" s="43"/>
      <c r="G587" s="49"/>
      <c r="H587" s="52"/>
      <c r="I587" s="217">
        <f>IF(G587=Precios!$CP$4,Precios!$CQ$4,IF(G587=Precios!$CP$5,Precios!$CQ$5,IF(G587=Precios!$CP$6,Precios!$CQ$6,IF(G587=Precios!$CP$7,Precios!$CQ$7,IF(G587=Precios!$CP$8,Precios!$CQ$8,IF(G587=Precios!$CP$9,Precios!$CQ$9,IF(G587=Precios!$CP$10,Precios!$CQ$10,IF(G587=Precios!$CP$11,Precios!$CQ$11,IF(G587=Precios!$CP$12,Precios!$CQ$12,IF(G587=Precios!$CP$1105,Precios!$CQ$1105,IF(G587=Precios!$CP$14,Precios!$CQ$14,IF(G587=Precios!$CP$15,Precios!$CQ$15,IF(G587=Precios!$CP$16,Precios!$CQ$16,IF(G587=Precios!$CP$17,Precios!$CQ$17,IF(G587=Precios!$CP$18,Precios!$CQ$18,0)))))))))))))))</f>
        <v>0</v>
      </c>
      <c r="J587" s="52"/>
      <c r="K587" s="218">
        <f>+IF(J587=1,I587,IF(J587=2,I587*(1-Precios!$CV$3),0))</f>
        <v>0</v>
      </c>
      <c r="L587" s="218">
        <f t="shared" si="98"/>
        <v>0</v>
      </c>
      <c r="M587" s="50"/>
      <c r="N587" s="44"/>
      <c r="O587" s="44"/>
      <c r="P587" s="44"/>
      <c r="Q587" s="44"/>
      <c r="R587" s="44"/>
      <c r="S587" s="44"/>
      <c r="T587" s="44"/>
      <c r="U587" s="44"/>
      <c r="V587" s="93"/>
      <c r="W587" s="44"/>
      <c r="X587" s="44"/>
      <c r="Y587" s="44"/>
      <c r="Z587" s="39">
        <f>IF(G587=Precios!$CP$4,Precios!$CS$4,IF(G587=Precios!$CP$5,Precios!$CS$5,IF(G587=Precios!$CP$6,Precios!$CS$6,IF(G587=Precios!$CP$7,Precios!$CS$7,IF(G587=Precios!$CP$8,Precios!$CS$8,IF(G587=Precios!$CP$9,Precios!$CS$9,IF(G587=Precios!$CP$10,Precios!$CS$10,IF(G587=Precios!$CP$11,Precios!$CS$11,IF(G587=Precios!$CP$12,Precios!$CS$12,IF(G587=Precios!$CP$1105,Precios!$CS$1105,IF(G587=Precios!$CP$14,Precios!$CS$14,IF(G587=Precios!$CP$15,Precios!$CS$15,IF(G587=Precios!$CP$16,Precios!$CS$16,IF(G587=Precios!$CP$17,Precios!$CS$17,IF(G587=Precios!$CP$18,Precios!$CS$18,0)))))))))))))))*H587</f>
        <v>0</v>
      </c>
      <c r="AA587" s="47"/>
      <c r="AB587" s="330"/>
    </row>
    <row r="588" spans="1:28" x14ac:dyDescent="0.25">
      <c r="A588" s="291"/>
      <c r="B588" s="41"/>
      <c r="C588" s="42"/>
      <c r="D588" s="43"/>
      <c r="E588" s="43"/>
      <c r="F588" s="43"/>
      <c r="G588" s="49"/>
      <c r="H588" s="52"/>
      <c r="I588" s="217">
        <f>IF(G588=Precios!$CP$4,Precios!$CQ$4,IF(G588=Precios!$CP$5,Precios!$CQ$5,IF(G588=Precios!$CP$6,Precios!$CQ$6,IF(G588=Precios!$CP$7,Precios!$CQ$7,IF(G588=Precios!$CP$8,Precios!$CQ$8,IF(G588=Precios!$CP$9,Precios!$CQ$9,IF(G588=Precios!$CP$10,Precios!$CQ$10,IF(G588=Precios!$CP$11,Precios!$CQ$11,IF(G588=Precios!$CP$12,Precios!$CQ$12,IF(G588=Precios!$CP$1105,Precios!$CQ$1105,IF(G588=Precios!$CP$14,Precios!$CQ$14,IF(G588=Precios!$CP$15,Precios!$CQ$15,IF(G588=Precios!$CP$16,Precios!$CQ$16,IF(G588=Precios!$CP$17,Precios!$CQ$17,IF(G588=Precios!$CP$18,Precios!$CQ$18,0)))))))))))))))</f>
        <v>0</v>
      </c>
      <c r="J588" s="52"/>
      <c r="K588" s="218">
        <f>+IF(J588=1,I588,IF(J588=2,I588*(1-Precios!$CV$3),0))</f>
        <v>0</v>
      </c>
      <c r="L588" s="218">
        <f t="shared" si="98"/>
        <v>0</v>
      </c>
      <c r="M588" s="50"/>
      <c r="N588" s="44"/>
      <c r="O588" s="44"/>
      <c r="P588" s="44"/>
      <c r="Q588" s="44"/>
      <c r="R588" s="44"/>
      <c r="S588" s="44"/>
      <c r="T588" s="44"/>
      <c r="U588" s="44"/>
      <c r="V588" s="93"/>
      <c r="W588" s="44"/>
      <c r="X588" s="44"/>
      <c r="Y588" s="44"/>
      <c r="Z588" s="39">
        <f>IF(G588=Precios!$CP$4,Precios!$CS$4,IF(G588=Precios!$CP$5,Precios!$CS$5,IF(G588=Precios!$CP$6,Precios!$CS$6,IF(G588=Precios!$CP$7,Precios!$CS$7,IF(G588=Precios!$CP$8,Precios!$CS$8,IF(G588=Precios!$CP$9,Precios!$CS$9,IF(G588=Precios!$CP$10,Precios!$CS$10,IF(G588=Precios!$CP$11,Precios!$CS$11,IF(G588=Precios!$CP$12,Precios!$CS$12,IF(G588=Precios!$CP$1105,Precios!$CS$1105,IF(G588=Precios!$CP$14,Precios!$CS$14,IF(G588=Precios!$CP$15,Precios!$CS$15,IF(G588=Precios!$CP$16,Precios!$CS$16,IF(G588=Precios!$CP$17,Precios!$CS$17,IF(G588=Precios!$CP$18,Precios!$CS$18,0)))))))))))))))*H588</f>
        <v>0</v>
      </c>
      <c r="AA588" s="47"/>
      <c r="AB588" s="330"/>
    </row>
    <row r="589" spans="1:28" ht="15.75" thickBot="1" x14ac:dyDescent="0.3">
      <c r="A589" s="293"/>
      <c r="B589" s="294"/>
      <c r="C589" s="304"/>
      <c r="D589" s="296"/>
      <c r="E589" s="296"/>
      <c r="F589" s="296"/>
      <c r="G589" s="297"/>
      <c r="H589" s="298"/>
      <c r="I589" s="299">
        <f>IF(G589=Precios!$CP$4,Precios!$CQ$4,IF(G589=Precios!$CP$5,Precios!$CQ$5,IF(G589=Precios!$CP$6,Precios!$CQ$6,IF(G589=Precios!$CP$7,Precios!$CQ$7,IF(G589=Precios!$CP$8,Precios!$CQ$8,IF(G589=Precios!$CP$9,Precios!$CQ$9,IF(G589=Precios!$CP$10,Precios!$CQ$10,IF(G589=Precios!$CP$11,Precios!$CQ$11,IF(G589=Precios!$CP$12,Precios!$CQ$12,IF(G589=Precios!$CP$1105,Precios!$CQ$1105,IF(G589=Precios!$CP$14,Precios!$CQ$14,IF(G589=Precios!$CP$15,Precios!$CQ$15,IF(G589=Precios!$CP$16,Precios!$CQ$16,IF(G589=Precios!$CP$17,Precios!$CQ$17,IF(G589=Precios!$CP$18,Precios!$CQ$18,0)))))))))))))))</f>
        <v>0</v>
      </c>
      <c r="J589" s="298"/>
      <c r="K589" s="300">
        <f>+IF(J589=1,I589,IF(J589=2,I589*(1-Precios!$CV$3),0))</f>
        <v>0</v>
      </c>
      <c r="L589" s="300">
        <f t="shared" si="98"/>
        <v>0</v>
      </c>
      <c r="M589" s="331"/>
      <c r="N589" s="332"/>
      <c r="O589" s="332"/>
      <c r="P589" s="332"/>
      <c r="Q589" s="332"/>
      <c r="R589" s="332"/>
      <c r="S589" s="332"/>
      <c r="T589" s="332"/>
      <c r="U589" s="332"/>
      <c r="V589" s="333"/>
      <c r="W589" s="332"/>
      <c r="X589" s="332"/>
      <c r="Y589" s="332"/>
      <c r="Z589" s="340">
        <f>IF(G589=Precios!$CP$4,Precios!$CS$4,IF(G589=Precios!$CP$5,Precios!$CS$5,IF(G589=Precios!$CP$6,Precios!$CS$6,IF(G589=Precios!$CP$7,Precios!$CS$7,IF(G589=Precios!$CP$8,Precios!$CS$8,IF(G589=Precios!$CP$9,Precios!$CS$9,IF(G589=Precios!$CP$10,Precios!$CS$10,IF(G589=Precios!$CP$11,Precios!$CS$11,IF(G589=Precios!$CP$12,Precios!$CS$12,IF(G589=Precios!$CP$1105,Precios!$CS$1105,IF(G589=Precios!$CP$14,Precios!$CS$14,IF(G589=Precios!$CP$15,Precios!$CS$15,IF(G589=Precios!$CP$16,Precios!$CS$16,IF(G589=Precios!$CP$17,Precios!$CS$17,IF(G589=Precios!$CP$18,Precios!$CS$18,0)))))))))))))))*H589</f>
        <v>0</v>
      </c>
      <c r="AA589" s="334"/>
      <c r="AB589" s="335"/>
    </row>
    <row r="590" spans="1:28" x14ac:dyDescent="0.25">
      <c r="A590" s="282"/>
      <c r="B590" s="283"/>
      <c r="C590" s="284"/>
      <c r="D590" s="285"/>
      <c r="E590" s="285"/>
      <c r="F590" s="285"/>
      <c r="G590" s="287"/>
      <c r="H590" s="288"/>
      <c r="I590" s="289">
        <f>IF(G590=Precios!$CP$4,Precios!$CQ$4,IF(G590=Precios!$CP$5,Precios!$CQ$5,IF(G590=Precios!$CP$6,Precios!$CQ$6,IF(G590=Precios!$CP$7,Precios!$CQ$7,IF(G590=Precios!$CP$8,Precios!$CQ$8,IF(G590=Precios!$CP$9,Precios!$CQ$9,IF(G590=Precios!$CP$10,Precios!$CQ$10,IF(G590=Precios!$CP$11,Precios!$CQ$11,IF(G590=Precios!$CP$12,Precios!$CQ$12,IF(G590=Precios!$CP$1105,Precios!$CQ$1105,IF(G590=Precios!$CP$14,Precios!$CQ$14,IF(G590=Precios!$CP$15,Precios!$CQ$15,IF(G590=Precios!$CP$16,Precios!$CQ$16,IF(G590=Precios!$CP$17,Precios!$CQ$17,IF(G590=Precios!$CP$18,Precios!$CQ$18,0)))))))))))))))</f>
        <v>0</v>
      </c>
      <c r="J590" s="287"/>
      <c r="K590" s="290">
        <f>+IF(J590=1,I590,IF(J590=2,I590*(1-Precios!$CV$3),0))</f>
        <v>0</v>
      </c>
      <c r="L590" s="290">
        <f t="shared" si="98"/>
        <v>0</v>
      </c>
      <c r="M590" s="317">
        <f>+SUM(L590:L594)</f>
        <v>0</v>
      </c>
      <c r="N590" s="318">
        <f>+M590+Q590+S590+T590</f>
        <v>0</v>
      </c>
      <c r="O590" s="319">
        <f>+IF(J590=1,N590*$O$549,0)</f>
        <v>0</v>
      </c>
      <c r="P590" s="320">
        <f>+N590*$P$549</f>
        <v>0</v>
      </c>
      <c r="Q590" s="321"/>
      <c r="R590" s="322">
        <f>+N590-SUM(O590:Q590)</f>
        <v>0</v>
      </c>
      <c r="S590" s="321"/>
      <c r="T590" s="321"/>
      <c r="U590" s="321"/>
      <c r="V590" s="323" t="e">
        <f>+(+O590+P590)/M590</f>
        <v>#DIV/0!</v>
      </c>
      <c r="W590" s="324">
        <f>+R590-SUM(S590:U590)</f>
        <v>0</v>
      </c>
      <c r="X590" s="325">
        <f>IF(J590=2,W590,0)</f>
        <v>0</v>
      </c>
      <c r="Y590" s="326">
        <f>IF(J590=1,W590,0)</f>
        <v>0</v>
      </c>
      <c r="Z590" s="327">
        <f>IF(G590=Precios!$CP$4,Precios!$CS$4,IF(G590=Precios!$CP$5,Precios!$CS$5,IF(G590=Precios!$CP$6,Precios!$CS$6,IF(G590=Precios!$CP$7,Precios!$CS$7,IF(G590=Precios!$CP$8,Precios!$CS$8,IF(G590=Precios!$CP$9,Precios!$CS$9,IF(G590=Precios!$CP$10,Precios!$CS$10,IF(G590=Precios!$CP$11,Precios!$CS$11,IF(G590=Precios!$CP$12,Precios!$CS$12,IF(G590=Precios!$CP$1105,Precios!$CS$1105,IF(G590=Precios!$CP$14,Precios!$CS$14,IF(G590=Precios!$CP$15,Precios!$CS$15,IF(G590=Precios!$CP$16,Precios!$CS$16,IF(G590=Precios!$CP$17,Precios!$CS$17,IF(G590=Precios!$CP$18,Precios!$CS$18,0)))))))))))))))*H590</f>
        <v>0</v>
      </c>
      <c r="AA590" s="328">
        <f>+W590-SUM(Z590:Z594)</f>
        <v>0</v>
      </c>
      <c r="AB590" s="329" t="e">
        <f>+AA590/M590</f>
        <v>#DIV/0!</v>
      </c>
    </row>
    <row r="591" spans="1:28" x14ac:dyDescent="0.25">
      <c r="A591" s="291"/>
      <c r="B591" s="41"/>
      <c r="C591" s="42"/>
      <c r="D591" s="43"/>
      <c r="E591" s="43"/>
      <c r="F591" s="43"/>
      <c r="G591" s="49"/>
      <c r="H591" s="52"/>
      <c r="I591" s="217">
        <f>IF(G591=Precios!$CP$4,Precios!$CQ$4,IF(G591=Precios!$CP$5,Precios!$CQ$5,IF(G591=Precios!$CP$6,Precios!$CQ$6,IF(G591=Precios!$CP$7,Precios!$CQ$7,IF(G591=Precios!$CP$8,Precios!$CQ$8,IF(G591=Precios!$CP$9,Precios!$CQ$9,IF(G591=Precios!$CP$10,Precios!$CQ$10,IF(G591=Precios!$CP$11,Precios!$CQ$11,IF(G591=Precios!$CP$12,Precios!$CQ$12,IF(G591=Precios!$CP$1105,Precios!$CQ$1105,IF(G591=Precios!$CP$14,Precios!$CQ$14,IF(G591=Precios!$CP$15,Precios!$CQ$15,IF(G591=Precios!$CP$16,Precios!$CQ$16,IF(G591=Precios!$CP$17,Precios!$CQ$17,IF(G591=Precios!$CP$18,Precios!$CQ$18,0)))))))))))))))</f>
        <v>0</v>
      </c>
      <c r="J591" s="52"/>
      <c r="K591" s="218">
        <f>+IF(J591=1,I591,IF(J591=2,I591*(1-Precios!$CV$3),0))</f>
        <v>0</v>
      </c>
      <c r="L591" s="218">
        <f t="shared" si="98"/>
        <v>0</v>
      </c>
      <c r="M591" s="50"/>
      <c r="N591" s="44"/>
      <c r="O591" s="44"/>
      <c r="P591" s="44"/>
      <c r="Q591" s="44"/>
      <c r="R591" s="44"/>
      <c r="S591" s="44"/>
      <c r="T591" s="44"/>
      <c r="U591" s="44"/>
      <c r="V591" s="93"/>
      <c r="W591" s="44"/>
      <c r="X591" s="44"/>
      <c r="Y591" s="44"/>
      <c r="Z591" s="39">
        <f>IF(G591=Precios!$CP$4,Precios!$CS$4,IF(G591=Precios!$CP$5,Precios!$CS$5,IF(G591=Precios!$CP$6,Precios!$CS$6,IF(G591=Precios!$CP$7,Precios!$CS$7,IF(G591=Precios!$CP$8,Precios!$CS$8,IF(G591=Precios!$CP$9,Precios!$CS$9,IF(G591=Precios!$CP$10,Precios!$CS$10,IF(G591=Precios!$CP$11,Precios!$CS$11,IF(G591=Precios!$CP$12,Precios!$CS$12,IF(G591=Precios!$CP$1105,Precios!$CS$1105,IF(G591=Precios!$CP$14,Precios!$CS$14,IF(G591=Precios!$CP$15,Precios!$CS$15,IF(G591=Precios!$CP$16,Precios!$CS$16,IF(G591=Precios!$CP$17,Precios!$CS$17,IF(G591=Precios!$CP$18,Precios!$CS$18,0)))))))))))))))*H591</f>
        <v>0</v>
      </c>
      <c r="AA591" s="47"/>
      <c r="AB591" s="330"/>
    </row>
    <row r="592" spans="1:28" x14ac:dyDescent="0.25">
      <c r="A592" s="291"/>
      <c r="B592" s="41"/>
      <c r="C592" s="42"/>
      <c r="D592" s="43"/>
      <c r="E592" s="43"/>
      <c r="F592" s="43"/>
      <c r="G592" s="49"/>
      <c r="H592" s="52"/>
      <c r="I592" s="217">
        <f>IF(G592=Precios!$CP$4,Precios!$CQ$4,IF(G592=Precios!$CP$5,Precios!$CQ$5,IF(G592=Precios!$CP$6,Precios!$CQ$6,IF(G592=Precios!$CP$7,Precios!$CQ$7,IF(G592=Precios!$CP$8,Precios!$CQ$8,IF(G592=Precios!$CP$9,Precios!$CQ$9,IF(G592=Precios!$CP$10,Precios!$CQ$10,IF(G592=Precios!$CP$11,Precios!$CQ$11,IF(G592=Precios!$CP$12,Precios!$CQ$12,IF(G592=Precios!$CP$1105,Precios!$CQ$1105,IF(G592=Precios!$CP$14,Precios!$CQ$14,IF(G592=Precios!$CP$15,Precios!$CQ$15,IF(G592=Precios!$CP$16,Precios!$CQ$16,IF(G592=Precios!$CP$17,Precios!$CQ$17,IF(G592=Precios!$CP$18,Precios!$CQ$18,0)))))))))))))))</f>
        <v>0</v>
      </c>
      <c r="J592" s="52"/>
      <c r="K592" s="218">
        <f>+IF(J592=1,I592,IF(J592=2,I592*(1-Precios!$CV$3),0))</f>
        <v>0</v>
      </c>
      <c r="L592" s="218">
        <f t="shared" si="98"/>
        <v>0</v>
      </c>
      <c r="M592" s="50"/>
      <c r="N592" s="44"/>
      <c r="O592" s="44"/>
      <c r="P592" s="44"/>
      <c r="Q592" s="44"/>
      <c r="R592" s="44"/>
      <c r="S592" s="44"/>
      <c r="T592" s="44"/>
      <c r="U592" s="44"/>
      <c r="V592" s="93"/>
      <c r="W592" s="44"/>
      <c r="X592" s="44"/>
      <c r="Y592" s="44"/>
      <c r="Z592" s="39">
        <f>IF(G592=Precios!$CP$4,Precios!$CS$4,IF(G592=Precios!$CP$5,Precios!$CS$5,IF(G592=Precios!$CP$6,Precios!$CS$6,IF(G592=Precios!$CP$7,Precios!$CS$7,IF(G592=Precios!$CP$8,Precios!$CS$8,IF(G592=Precios!$CP$9,Precios!$CS$9,IF(G592=Precios!$CP$10,Precios!$CS$10,IF(G592=Precios!$CP$11,Precios!$CS$11,IF(G592=Precios!$CP$12,Precios!$CS$12,IF(G592=Precios!$CP$1105,Precios!$CS$1105,IF(G592=Precios!$CP$14,Precios!$CS$14,IF(G592=Precios!$CP$15,Precios!$CS$15,IF(G592=Precios!$CP$16,Precios!$CS$16,IF(G592=Precios!$CP$17,Precios!$CS$17,IF(G592=Precios!$CP$18,Precios!$CS$18,0)))))))))))))))*H592</f>
        <v>0</v>
      </c>
      <c r="AA592" s="47"/>
      <c r="AB592" s="330"/>
    </row>
    <row r="593" spans="1:28" x14ac:dyDescent="0.25">
      <c r="A593" s="291"/>
      <c r="B593" s="41"/>
      <c r="C593" s="42"/>
      <c r="D593" s="43"/>
      <c r="E593" s="43"/>
      <c r="F593" s="43"/>
      <c r="G593" s="49"/>
      <c r="H593" s="52"/>
      <c r="I593" s="217">
        <f>IF(G593=Precios!$CP$4,Precios!$CQ$4,IF(G593=Precios!$CP$5,Precios!$CQ$5,IF(G593=Precios!$CP$6,Precios!$CQ$6,IF(G593=Precios!$CP$7,Precios!$CQ$7,IF(G593=Precios!$CP$8,Precios!$CQ$8,IF(G593=Precios!$CP$9,Precios!$CQ$9,IF(G593=Precios!$CP$10,Precios!$CQ$10,IF(G593=Precios!$CP$11,Precios!$CQ$11,IF(G593=Precios!$CP$12,Precios!$CQ$12,IF(G593=Precios!$CP$1105,Precios!$CQ$1105,IF(G593=Precios!$CP$14,Precios!$CQ$14,IF(G593=Precios!$CP$15,Precios!$CQ$15,IF(G593=Precios!$CP$16,Precios!$CQ$16,IF(G593=Precios!$CP$17,Precios!$CQ$17,IF(G593=Precios!$CP$18,Precios!$CQ$18,0)))))))))))))))</f>
        <v>0</v>
      </c>
      <c r="J593" s="52"/>
      <c r="K593" s="218">
        <f>+IF(J593=1,I593,IF(J593=2,I593*(1-Precios!$CV$3),0))</f>
        <v>0</v>
      </c>
      <c r="L593" s="218">
        <f t="shared" si="98"/>
        <v>0</v>
      </c>
      <c r="M593" s="50"/>
      <c r="N593" s="44"/>
      <c r="O593" s="44"/>
      <c r="P593" s="44"/>
      <c r="Q593" s="44"/>
      <c r="R593" s="44"/>
      <c r="S593" s="44"/>
      <c r="T593" s="44"/>
      <c r="U593" s="44"/>
      <c r="V593" s="93"/>
      <c r="W593" s="44"/>
      <c r="X593" s="44"/>
      <c r="Y593" s="44"/>
      <c r="Z593" s="39">
        <f>IF(G593=Precios!$CP$4,Precios!$CS$4,IF(G593=Precios!$CP$5,Precios!$CS$5,IF(G593=Precios!$CP$6,Precios!$CS$6,IF(G593=Precios!$CP$7,Precios!$CS$7,IF(G593=Precios!$CP$8,Precios!$CS$8,IF(G593=Precios!$CP$9,Precios!$CS$9,IF(G593=Precios!$CP$10,Precios!$CS$10,IF(G593=Precios!$CP$11,Precios!$CS$11,IF(G593=Precios!$CP$12,Precios!$CS$12,IF(G593=Precios!$CP$1105,Precios!$CS$1105,IF(G593=Precios!$CP$14,Precios!$CS$14,IF(G593=Precios!$CP$15,Precios!$CS$15,IF(G593=Precios!$CP$16,Precios!$CS$16,IF(G593=Precios!$CP$17,Precios!$CS$17,IF(G593=Precios!$CP$18,Precios!$CS$18,0)))))))))))))))*H593</f>
        <v>0</v>
      </c>
      <c r="AA593" s="47"/>
      <c r="AB593" s="330"/>
    </row>
    <row r="594" spans="1:28" ht="15.75" thickBot="1" x14ac:dyDescent="0.3">
      <c r="A594" s="293"/>
      <c r="B594" s="294"/>
      <c r="C594" s="304"/>
      <c r="D594" s="296"/>
      <c r="E594" s="296"/>
      <c r="F594" s="296"/>
      <c r="G594" s="297"/>
      <c r="H594" s="298"/>
      <c r="I594" s="299">
        <f>IF(G594=Precios!$CP$4,Precios!$CQ$4,IF(G594=Precios!$CP$5,Precios!$CQ$5,IF(G594=Precios!$CP$6,Precios!$CQ$6,IF(G594=Precios!$CP$7,Precios!$CQ$7,IF(G594=Precios!$CP$8,Precios!$CQ$8,IF(G594=Precios!$CP$9,Precios!$CQ$9,IF(G594=Precios!$CP$10,Precios!$CQ$10,IF(G594=Precios!$CP$11,Precios!$CQ$11,IF(G594=Precios!$CP$12,Precios!$CQ$12,IF(G594=Precios!$CP$1105,Precios!$CQ$1105,IF(G594=Precios!$CP$14,Precios!$CQ$14,IF(G594=Precios!$CP$15,Precios!$CQ$15,IF(G594=Precios!$CP$16,Precios!$CQ$16,IF(G594=Precios!$CP$17,Precios!$CQ$17,IF(G594=Precios!$CP$18,Precios!$CQ$18,0)))))))))))))))</f>
        <v>0</v>
      </c>
      <c r="J594" s="298"/>
      <c r="K594" s="300">
        <f>+IF(J594=1,I594,IF(J594=2,I594*(1-Precios!$CV$3),0))</f>
        <v>0</v>
      </c>
      <c r="L594" s="300">
        <f t="shared" si="98"/>
        <v>0</v>
      </c>
      <c r="M594" s="331"/>
      <c r="N594" s="332"/>
      <c r="O594" s="332"/>
      <c r="P594" s="332"/>
      <c r="Q594" s="332"/>
      <c r="R594" s="332"/>
      <c r="S594" s="332"/>
      <c r="T594" s="332"/>
      <c r="U594" s="332"/>
      <c r="V594" s="333"/>
      <c r="W594" s="332"/>
      <c r="X594" s="332"/>
      <c r="Y594" s="332"/>
      <c r="Z594" s="340">
        <f>IF(G594=Precios!$CP$4,Precios!$CS$4,IF(G594=Precios!$CP$5,Precios!$CS$5,IF(G594=Precios!$CP$6,Precios!$CS$6,IF(G594=Precios!$CP$7,Precios!$CS$7,IF(G594=Precios!$CP$8,Precios!$CS$8,IF(G594=Precios!$CP$9,Precios!$CS$9,IF(G594=Precios!$CP$10,Precios!$CS$10,IF(G594=Precios!$CP$11,Precios!$CS$11,IF(G594=Precios!$CP$12,Precios!$CS$12,IF(G594=Precios!$CP$1105,Precios!$CS$1105,IF(G594=Precios!$CP$14,Precios!$CS$14,IF(G594=Precios!$CP$15,Precios!$CS$15,IF(G594=Precios!$CP$16,Precios!$CS$16,IF(G594=Precios!$CP$17,Precios!$CS$17,IF(G594=Precios!$CP$18,Precios!$CS$18,0)))))))))))))))*H594</f>
        <v>0</v>
      </c>
      <c r="AA594" s="334"/>
      <c r="AB594" s="335"/>
    </row>
    <row r="595" spans="1:28" x14ac:dyDescent="0.25">
      <c r="A595" s="282"/>
      <c r="B595" s="283"/>
      <c r="C595" s="284"/>
      <c r="D595" s="285"/>
      <c r="E595" s="285"/>
      <c r="F595" s="285"/>
      <c r="G595" s="287"/>
      <c r="H595" s="288"/>
      <c r="I595" s="289">
        <f>IF(G595=Precios!$CP$4,Precios!$CQ$4,IF(G595=Precios!$CP$5,Precios!$CQ$5,IF(G595=Precios!$CP$6,Precios!$CQ$6,IF(G595=Precios!$CP$7,Precios!$CQ$7,IF(G595=Precios!$CP$8,Precios!$CQ$8,IF(G595=Precios!$CP$9,Precios!$CQ$9,IF(G595=Precios!$CP$10,Precios!$CQ$10,IF(G595=Precios!$CP$11,Precios!$CQ$11,IF(G595=Precios!$CP$12,Precios!$CQ$12,IF(G595=Precios!$CP$1105,Precios!$CQ$1105,IF(G595=Precios!$CP$14,Precios!$CQ$14,IF(G595=Precios!$CP$15,Precios!$CQ$15,IF(G595=Precios!$CP$16,Precios!$CQ$16,IF(G595=Precios!$CP$17,Precios!$CQ$17,IF(G595=Precios!$CP$18,Precios!$CQ$18,0)))))))))))))))</f>
        <v>0</v>
      </c>
      <c r="J595" s="287"/>
      <c r="K595" s="290">
        <f>+IF(J595=1,I595,IF(J595=2,I595*(1-Precios!$CV$3),0))</f>
        <v>0</v>
      </c>
      <c r="L595" s="290">
        <f t="shared" si="97"/>
        <v>0</v>
      </c>
      <c r="M595" s="317">
        <f>+SUM(L595:L599)</f>
        <v>0</v>
      </c>
      <c r="N595" s="318">
        <f>+M595+Q595+S595+T595</f>
        <v>0</v>
      </c>
      <c r="O595" s="319">
        <f>+IF(J595=1,N595*$O$549,0)</f>
        <v>0</v>
      </c>
      <c r="P595" s="320">
        <f>+N595*$P$549</f>
        <v>0</v>
      </c>
      <c r="Q595" s="321"/>
      <c r="R595" s="322">
        <f>+N595-SUM(O595:Q595)</f>
        <v>0</v>
      </c>
      <c r="S595" s="321"/>
      <c r="T595" s="321"/>
      <c r="U595" s="321"/>
      <c r="V595" s="323" t="e">
        <f>+(+O595+P595)/M595</f>
        <v>#DIV/0!</v>
      </c>
      <c r="W595" s="324">
        <f>+R595-SUM(S595:U595)</f>
        <v>0</v>
      </c>
      <c r="X595" s="325">
        <f>IF(J595=2,W595,0)</f>
        <v>0</v>
      </c>
      <c r="Y595" s="326">
        <f>IF(J595=1,W595,0)</f>
        <v>0</v>
      </c>
      <c r="Z595" s="327">
        <f>IF(G595=Precios!$CP$4,Precios!$CS$4,IF(G595=Precios!$CP$5,Precios!$CS$5,IF(G595=Precios!$CP$6,Precios!$CS$6,IF(G595=Precios!$CP$7,Precios!$CS$7,IF(G595=Precios!$CP$8,Precios!$CS$8,IF(G595=Precios!$CP$9,Precios!$CS$9,IF(G595=Precios!$CP$10,Precios!$CS$10,IF(G595=Precios!$CP$11,Precios!$CS$11,IF(G595=Precios!$CP$12,Precios!$CS$12,IF(G595=Precios!$CP$1105,Precios!$CS$1105,IF(G595=Precios!$CP$14,Precios!$CS$14,IF(G595=Precios!$CP$15,Precios!$CS$15,IF(G595=Precios!$CP$16,Precios!$CS$16,IF(G595=Precios!$CP$17,Precios!$CS$17,IF(G595=Precios!$CP$18,Precios!$CS$18,0)))))))))))))))*H595</f>
        <v>0</v>
      </c>
      <c r="AA595" s="328">
        <f>+W595-SUM(Z595:Z599)</f>
        <v>0</v>
      </c>
      <c r="AB595" s="329" t="e">
        <f>+AA595/M595</f>
        <v>#DIV/0!</v>
      </c>
    </row>
    <row r="596" spans="1:28" x14ac:dyDescent="0.25">
      <c r="A596" s="291"/>
      <c r="B596" s="41"/>
      <c r="C596" s="42"/>
      <c r="D596" s="43"/>
      <c r="E596" s="43"/>
      <c r="F596" s="43"/>
      <c r="G596" s="49"/>
      <c r="H596" s="52"/>
      <c r="I596" s="217">
        <f>IF(G596=Precios!$CP$4,Precios!$CQ$4,IF(G596=Precios!$CP$5,Precios!$CQ$5,IF(G596=Precios!$CP$6,Precios!$CQ$6,IF(G596=Precios!$CP$7,Precios!$CQ$7,IF(G596=Precios!$CP$8,Precios!$CQ$8,IF(G596=Precios!$CP$9,Precios!$CQ$9,IF(G596=Precios!$CP$10,Precios!$CQ$10,IF(G596=Precios!$CP$11,Precios!$CQ$11,IF(G596=Precios!$CP$12,Precios!$CQ$12,IF(G596=Precios!$CP$1105,Precios!$CQ$1105,IF(G596=Precios!$CP$14,Precios!$CQ$14,IF(G596=Precios!$CP$15,Precios!$CQ$15,IF(G596=Precios!$CP$16,Precios!$CQ$16,IF(G596=Precios!$CP$17,Precios!$CQ$17,IF(G596=Precios!$CP$18,Precios!$CQ$18,0)))))))))))))))</f>
        <v>0</v>
      </c>
      <c r="J596" s="52"/>
      <c r="K596" s="218">
        <f>+IF(J596=1,I596,IF(J596=2,I596*(1-Precios!$CV$3),0))</f>
        <v>0</v>
      </c>
      <c r="L596" s="218">
        <f t="shared" si="97"/>
        <v>0</v>
      </c>
      <c r="M596" s="50"/>
      <c r="N596" s="44"/>
      <c r="O596" s="44"/>
      <c r="P596" s="44"/>
      <c r="Q596" s="44"/>
      <c r="R596" s="44"/>
      <c r="S596" s="44"/>
      <c r="T596" s="44"/>
      <c r="U596" s="44"/>
      <c r="V596" s="93"/>
      <c r="W596" s="44"/>
      <c r="X596" s="44"/>
      <c r="Y596" s="44"/>
      <c r="Z596" s="39">
        <f>IF(G596=Precios!$CP$4,Precios!$CS$4,IF(G596=Precios!$CP$5,Precios!$CS$5,IF(G596=Precios!$CP$6,Precios!$CS$6,IF(G596=Precios!$CP$7,Precios!$CS$7,IF(G596=Precios!$CP$8,Precios!$CS$8,IF(G596=Precios!$CP$9,Precios!$CS$9,IF(G596=Precios!$CP$10,Precios!$CS$10,IF(G596=Precios!$CP$11,Precios!$CS$11,IF(G596=Precios!$CP$12,Precios!$CS$12,IF(G596=Precios!$CP$1105,Precios!$CS$1105,IF(G596=Precios!$CP$14,Precios!$CS$14,IF(G596=Precios!$CP$15,Precios!$CS$15,IF(G596=Precios!$CP$16,Precios!$CS$16,IF(G596=Precios!$CP$17,Precios!$CS$17,IF(G596=Precios!$CP$18,Precios!$CS$18,0)))))))))))))))*H596</f>
        <v>0</v>
      </c>
      <c r="AA596" s="47"/>
      <c r="AB596" s="330"/>
    </row>
    <row r="597" spans="1:28" x14ac:dyDescent="0.25">
      <c r="A597" s="291"/>
      <c r="B597" s="41"/>
      <c r="C597" s="42"/>
      <c r="D597" s="43"/>
      <c r="E597" s="43"/>
      <c r="F597" s="43"/>
      <c r="G597" s="49"/>
      <c r="H597" s="52"/>
      <c r="I597" s="217">
        <f>IF(G597=Precios!$CP$4,Precios!$CQ$4,IF(G597=Precios!$CP$5,Precios!$CQ$5,IF(G597=Precios!$CP$6,Precios!$CQ$6,IF(G597=Precios!$CP$7,Precios!$CQ$7,IF(G597=Precios!$CP$8,Precios!$CQ$8,IF(G597=Precios!$CP$9,Precios!$CQ$9,IF(G597=Precios!$CP$10,Precios!$CQ$10,IF(G597=Precios!$CP$11,Precios!$CQ$11,IF(G597=Precios!$CP$12,Precios!$CQ$12,IF(G597=Precios!$CP$1105,Precios!$CQ$1105,IF(G597=Precios!$CP$14,Precios!$CQ$14,IF(G597=Precios!$CP$15,Precios!$CQ$15,IF(G597=Precios!$CP$16,Precios!$CQ$16,IF(G597=Precios!$CP$17,Precios!$CQ$17,IF(G597=Precios!$CP$18,Precios!$CQ$18,0)))))))))))))))</f>
        <v>0</v>
      </c>
      <c r="J597" s="52"/>
      <c r="K597" s="218">
        <f>+IF(J597=1,I597,IF(J597=2,I597*(1-Precios!$CV$3),0))</f>
        <v>0</v>
      </c>
      <c r="L597" s="218">
        <f t="shared" si="97"/>
        <v>0</v>
      </c>
      <c r="M597" s="50"/>
      <c r="N597" s="44"/>
      <c r="O597" s="44"/>
      <c r="P597" s="44"/>
      <c r="Q597" s="44"/>
      <c r="R597" s="44"/>
      <c r="S597" s="44"/>
      <c r="T597" s="44"/>
      <c r="U597" s="44"/>
      <c r="V597" s="93"/>
      <c r="W597" s="44"/>
      <c r="X597" s="44"/>
      <c r="Y597" s="44"/>
      <c r="Z597" s="39">
        <f>IF(G597=Precios!$CP$4,Precios!$CS$4,IF(G597=Precios!$CP$5,Precios!$CS$5,IF(G597=Precios!$CP$6,Precios!$CS$6,IF(G597=Precios!$CP$7,Precios!$CS$7,IF(G597=Precios!$CP$8,Precios!$CS$8,IF(G597=Precios!$CP$9,Precios!$CS$9,IF(G597=Precios!$CP$10,Precios!$CS$10,IF(G597=Precios!$CP$11,Precios!$CS$11,IF(G597=Precios!$CP$12,Precios!$CS$12,IF(G597=Precios!$CP$1105,Precios!$CS$1105,IF(G597=Precios!$CP$14,Precios!$CS$14,IF(G597=Precios!$CP$15,Precios!$CS$15,IF(G597=Precios!$CP$16,Precios!$CS$16,IF(G597=Precios!$CP$17,Precios!$CS$17,IF(G597=Precios!$CP$18,Precios!$CS$18,0)))))))))))))))*H597</f>
        <v>0</v>
      </c>
      <c r="AA597" s="47"/>
      <c r="AB597" s="330"/>
    </row>
    <row r="598" spans="1:28" x14ac:dyDescent="0.25">
      <c r="A598" s="291"/>
      <c r="B598" s="41"/>
      <c r="C598" s="42"/>
      <c r="D598" s="43"/>
      <c r="E598" s="43"/>
      <c r="F598" s="43"/>
      <c r="G598" s="49"/>
      <c r="H598" s="52"/>
      <c r="I598" s="217">
        <f>IF(G598=Precios!$CP$4,Precios!$CQ$4,IF(G598=Precios!$CP$5,Precios!$CQ$5,IF(G598=Precios!$CP$6,Precios!$CQ$6,IF(G598=Precios!$CP$7,Precios!$CQ$7,IF(G598=Precios!$CP$8,Precios!$CQ$8,IF(G598=Precios!$CP$9,Precios!$CQ$9,IF(G598=Precios!$CP$10,Precios!$CQ$10,IF(G598=Precios!$CP$11,Precios!$CQ$11,IF(G598=Precios!$CP$12,Precios!$CQ$12,IF(G598=Precios!$CP$1105,Precios!$CQ$1105,IF(G598=Precios!$CP$14,Precios!$CQ$14,IF(G598=Precios!$CP$15,Precios!$CQ$15,IF(G598=Precios!$CP$16,Precios!$CQ$16,IF(G598=Precios!$CP$17,Precios!$CQ$17,IF(G598=Precios!$CP$18,Precios!$CQ$18,0)))))))))))))))</f>
        <v>0</v>
      </c>
      <c r="J598" s="52"/>
      <c r="K598" s="218">
        <f>+IF(J598=1,I598,IF(J598=2,I598*(1-Precios!$CV$3),0))</f>
        <v>0</v>
      </c>
      <c r="L598" s="218">
        <f t="shared" si="97"/>
        <v>0</v>
      </c>
      <c r="M598" s="50"/>
      <c r="N598" s="44"/>
      <c r="O598" s="44"/>
      <c r="P598" s="44"/>
      <c r="Q598" s="44"/>
      <c r="R598" s="44"/>
      <c r="S598" s="44"/>
      <c r="T598" s="44"/>
      <c r="U598" s="44"/>
      <c r="V598" s="93"/>
      <c r="W598" s="44"/>
      <c r="X598" s="44"/>
      <c r="Y598" s="44"/>
      <c r="Z598" s="39">
        <f>IF(G598=Precios!$CP$4,Precios!$CS$4,IF(G598=Precios!$CP$5,Precios!$CS$5,IF(G598=Precios!$CP$6,Precios!$CS$6,IF(G598=Precios!$CP$7,Precios!$CS$7,IF(G598=Precios!$CP$8,Precios!$CS$8,IF(G598=Precios!$CP$9,Precios!$CS$9,IF(G598=Precios!$CP$10,Precios!$CS$10,IF(G598=Precios!$CP$11,Precios!$CS$11,IF(G598=Precios!$CP$12,Precios!$CS$12,IF(G598=Precios!$CP$1105,Precios!$CS$1105,IF(G598=Precios!$CP$14,Precios!$CS$14,IF(G598=Precios!$CP$15,Precios!$CS$15,IF(G598=Precios!$CP$16,Precios!$CS$16,IF(G598=Precios!$CP$17,Precios!$CS$17,IF(G598=Precios!$CP$18,Precios!$CS$18,0)))))))))))))))*H598</f>
        <v>0</v>
      </c>
      <c r="AA598" s="47"/>
      <c r="AB598" s="330"/>
    </row>
    <row r="599" spans="1:28" ht="15.75" thickBot="1" x14ac:dyDescent="0.3">
      <c r="A599" s="293"/>
      <c r="B599" s="294"/>
      <c r="C599" s="304"/>
      <c r="D599" s="296"/>
      <c r="E599" s="296"/>
      <c r="F599" s="296"/>
      <c r="G599" s="297"/>
      <c r="H599" s="298"/>
      <c r="I599" s="299">
        <f>IF(G599=Precios!$CP$4,Precios!$CQ$4,IF(G599=Precios!$CP$5,Precios!$CQ$5,IF(G599=Precios!$CP$6,Precios!$CQ$6,IF(G599=Precios!$CP$7,Precios!$CQ$7,IF(G599=Precios!$CP$8,Precios!$CQ$8,IF(G599=Precios!$CP$9,Precios!$CQ$9,IF(G599=Precios!$CP$10,Precios!$CQ$10,IF(G599=Precios!$CP$11,Precios!$CQ$11,IF(G599=Precios!$CP$12,Precios!$CQ$12,IF(G599=Precios!$CP$1105,Precios!$CQ$1105,IF(G599=Precios!$CP$14,Precios!$CQ$14,IF(G599=Precios!$CP$15,Precios!$CQ$15,IF(G599=Precios!$CP$16,Precios!$CQ$16,IF(G599=Precios!$CP$17,Precios!$CQ$17,IF(G599=Precios!$CP$18,Precios!$CQ$18,0)))))))))))))))</f>
        <v>0</v>
      </c>
      <c r="J599" s="298"/>
      <c r="K599" s="300">
        <f>+IF(J599=1,I599,IF(J599=2,I599*(1-Precios!$CV$3),0))</f>
        <v>0</v>
      </c>
      <c r="L599" s="300">
        <f t="shared" si="97"/>
        <v>0</v>
      </c>
      <c r="M599" s="331"/>
      <c r="N599" s="332"/>
      <c r="O599" s="332"/>
      <c r="P599" s="332"/>
      <c r="Q599" s="332"/>
      <c r="R599" s="332"/>
      <c r="S599" s="332"/>
      <c r="T599" s="332"/>
      <c r="U599" s="332"/>
      <c r="V599" s="333"/>
      <c r="W599" s="332"/>
      <c r="X599" s="332"/>
      <c r="Y599" s="332"/>
      <c r="Z599" s="340">
        <f>IF(G599=Precios!$CP$4,Precios!$CS$4,IF(G599=Precios!$CP$5,Precios!$CS$5,IF(G599=Precios!$CP$6,Precios!$CS$6,IF(G599=Precios!$CP$7,Precios!$CS$7,IF(G599=Precios!$CP$8,Precios!$CS$8,IF(G599=Precios!$CP$9,Precios!$CS$9,IF(G599=Precios!$CP$10,Precios!$CS$10,IF(G599=Precios!$CP$11,Precios!$CS$11,IF(G599=Precios!$CP$12,Precios!$CS$12,IF(G599=Precios!$CP$1105,Precios!$CS$1105,IF(G599=Precios!$CP$14,Precios!$CS$14,IF(G599=Precios!$CP$15,Precios!$CS$15,IF(G599=Precios!$CP$16,Precios!$CS$16,IF(G599=Precios!$CP$17,Precios!$CS$17,IF(G599=Precios!$CP$18,Precios!$CS$18,0)))))))))))))))*H599</f>
        <v>0</v>
      </c>
      <c r="AA599" s="334"/>
      <c r="AB599" s="335"/>
    </row>
    <row r="600" spans="1:28" x14ac:dyDescent="0.25">
      <c r="A600" s="282"/>
      <c r="B600" s="283"/>
      <c r="C600" s="284"/>
      <c r="D600" s="285"/>
      <c r="E600" s="285"/>
      <c r="F600" s="285"/>
      <c r="G600" s="287"/>
      <c r="H600" s="288"/>
      <c r="I600" s="289">
        <f>IF(G600=Precios!$CP$4,Precios!$CQ$4,IF(G600=Precios!$CP$5,Precios!$CQ$5,IF(G600=Precios!$CP$6,Precios!$CQ$6,IF(G600=Precios!$CP$7,Precios!$CQ$7,IF(G600=Precios!$CP$8,Precios!$CQ$8,IF(G600=Precios!$CP$9,Precios!$CQ$9,IF(G600=Precios!$CP$10,Precios!$CQ$10,IF(G600=Precios!$CP$11,Precios!$CQ$11,IF(G600=Precios!$CP$12,Precios!$CQ$12,IF(G600=Precios!$CP$1105,Precios!$CQ$1105,IF(G600=Precios!$CP$14,Precios!$CQ$14,IF(G600=Precios!$CP$15,Precios!$CQ$15,IF(G600=Precios!$CP$16,Precios!$CQ$16,IF(G600=Precios!$CP$17,Precios!$CQ$17,IF(G600=Precios!$CP$18,Precios!$CQ$18,0)))))))))))))))</f>
        <v>0</v>
      </c>
      <c r="J600" s="287"/>
      <c r="K600" s="290">
        <f>+IF(J600=1,I600,IF(J600=2,I600*(1-Precios!$CV$3),0))</f>
        <v>0</v>
      </c>
      <c r="L600" s="290">
        <f t="shared" si="97"/>
        <v>0</v>
      </c>
      <c r="M600" s="317">
        <f>+SUM(L600:L604)</f>
        <v>0</v>
      </c>
      <c r="N600" s="318">
        <f>+M600+Q600+S600+T600</f>
        <v>0</v>
      </c>
      <c r="O600" s="319">
        <f>+IF(J600=1,N600*$O$549,0)</f>
        <v>0</v>
      </c>
      <c r="P600" s="320">
        <f>+N600*$P$549</f>
        <v>0</v>
      </c>
      <c r="Q600" s="321"/>
      <c r="R600" s="322">
        <f>+N600-SUM(O600:Q600)</f>
        <v>0</v>
      </c>
      <c r="S600" s="321"/>
      <c r="T600" s="321"/>
      <c r="U600" s="321"/>
      <c r="V600" s="323" t="e">
        <f>+(+O600+P600)/M600</f>
        <v>#DIV/0!</v>
      </c>
      <c r="W600" s="324">
        <f>+R600-SUM(S600:U600)</f>
        <v>0</v>
      </c>
      <c r="X600" s="325">
        <f>IF(J600=2,W600,0)</f>
        <v>0</v>
      </c>
      <c r="Y600" s="326">
        <f>IF(J600=1,W600,0)</f>
        <v>0</v>
      </c>
      <c r="Z600" s="327">
        <f>IF(G600=Precios!$CP$4,Precios!$CS$4,IF(G600=Precios!$CP$5,Precios!$CS$5,IF(G600=Precios!$CP$6,Precios!$CS$6,IF(G600=Precios!$CP$7,Precios!$CS$7,IF(G600=Precios!$CP$8,Precios!$CS$8,IF(G600=Precios!$CP$9,Precios!$CS$9,IF(G600=Precios!$CP$10,Precios!$CS$10,IF(G600=Precios!$CP$11,Precios!$CS$11,IF(G600=Precios!$CP$12,Precios!$CS$12,IF(G600=Precios!$CP$1105,Precios!$CS$1105,IF(G600=Precios!$CP$14,Precios!$CS$14,IF(G600=Precios!$CP$15,Precios!$CS$15,IF(G600=Precios!$CP$16,Precios!$CS$16,IF(G600=Precios!$CP$17,Precios!$CS$17,IF(G600=Precios!$CP$18,Precios!$CS$18,0)))))))))))))))*H600</f>
        <v>0</v>
      </c>
      <c r="AA600" s="328">
        <f>+W600-SUM(Z600:Z604)</f>
        <v>0</v>
      </c>
      <c r="AB600" s="329" t="e">
        <f>+AA600/M600</f>
        <v>#DIV/0!</v>
      </c>
    </row>
    <row r="601" spans="1:28" x14ac:dyDescent="0.25">
      <c r="A601" s="291"/>
      <c r="B601" s="41"/>
      <c r="C601" s="42"/>
      <c r="D601" s="43"/>
      <c r="E601" s="43"/>
      <c r="F601" s="43"/>
      <c r="G601" s="49"/>
      <c r="H601" s="52"/>
      <c r="I601" s="217">
        <f>IF(G601=Precios!$CP$4,Precios!$CQ$4,IF(G601=Precios!$CP$5,Precios!$CQ$5,IF(G601=Precios!$CP$6,Precios!$CQ$6,IF(G601=Precios!$CP$7,Precios!$CQ$7,IF(G601=Precios!$CP$8,Precios!$CQ$8,IF(G601=Precios!$CP$9,Precios!$CQ$9,IF(G601=Precios!$CP$10,Precios!$CQ$10,IF(G601=Precios!$CP$11,Precios!$CQ$11,IF(G601=Precios!$CP$12,Precios!$CQ$12,IF(G601=Precios!$CP$1105,Precios!$CQ$1105,IF(G601=Precios!$CP$14,Precios!$CQ$14,IF(G601=Precios!$CP$15,Precios!$CQ$15,IF(G601=Precios!$CP$16,Precios!$CQ$16,IF(G601=Precios!$CP$17,Precios!$CQ$17,IF(G601=Precios!$CP$18,Precios!$CQ$18,0)))))))))))))))</f>
        <v>0</v>
      </c>
      <c r="J601" s="52"/>
      <c r="K601" s="218">
        <f>+IF(J601=1,I601,IF(J601=2,I601*(1-Precios!$CV$3),0))</f>
        <v>0</v>
      </c>
      <c r="L601" s="218">
        <f t="shared" si="97"/>
        <v>0</v>
      </c>
      <c r="M601" s="50"/>
      <c r="N601" s="44"/>
      <c r="O601" s="44"/>
      <c r="P601" s="44"/>
      <c r="Q601" s="44"/>
      <c r="R601" s="44"/>
      <c r="S601" s="44"/>
      <c r="T601" s="44"/>
      <c r="U601" s="44"/>
      <c r="V601" s="93"/>
      <c r="W601" s="44"/>
      <c r="X601" s="44"/>
      <c r="Y601" s="44"/>
      <c r="Z601" s="39">
        <f>IF(G601=Precios!$CP$4,Precios!$CS$4,IF(G601=Precios!$CP$5,Precios!$CS$5,IF(G601=Precios!$CP$6,Precios!$CS$6,IF(G601=Precios!$CP$7,Precios!$CS$7,IF(G601=Precios!$CP$8,Precios!$CS$8,IF(G601=Precios!$CP$9,Precios!$CS$9,IF(G601=Precios!$CP$10,Precios!$CS$10,IF(G601=Precios!$CP$11,Precios!$CS$11,IF(G601=Precios!$CP$12,Precios!$CS$12,IF(G601=Precios!$CP$1105,Precios!$CS$1105,IF(G601=Precios!$CP$14,Precios!$CS$14,IF(G601=Precios!$CP$15,Precios!$CS$15,IF(G601=Precios!$CP$16,Precios!$CS$16,IF(G601=Precios!$CP$17,Precios!$CS$17,IF(G601=Precios!$CP$18,Precios!$CS$18,0)))))))))))))))*H601</f>
        <v>0</v>
      </c>
      <c r="AA601" s="47"/>
      <c r="AB601" s="330"/>
    </row>
    <row r="602" spans="1:28" x14ac:dyDescent="0.25">
      <c r="A602" s="291"/>
      <c r="B602" s="41"/>
      <c r="C602" s="42"/>
      <c r="D602" s="43"/>
      <c r="E602" s="43"/>
      <c r="F602" s="43"/>
      <c r="G602" s="49"/>
      <c r="H602" s="52"/>
      <c r="I602" s="217">
        <f>IF(G602=Precios!$CP$4,Precios!$CQ$4,IF(G602=Precios!$CP$5,Precios!$CQ$5,IF(G602=Precios!$CP$6,Precios!$CQ$6,IF(G602=Precios!$CP$7,Precios!$CQ$7,IF(G602=Precios!$CP$8,Precios!$CQ$8,IF(G602=Precios!$CP$9,Precios!$CQ$9,IF(G602=Precios!$CP$10,Precios!$CQ$10,IF(G602=Precios!$CP$11,Precios!$CQ$11,IF(G602=Precios!$CP$12,Precios!$CQ$12,IF(G602=Precios!$CP$1105,Precios!$CQ$1105,IF(G602=Precios!$CP$14,Precios!$CQ$14,IF(G602=Precios!$CP$15,Precios!$CQ$15,IF(G602=Precios!$CP$16,Precios!$CQ$16,IF(G602=Precios!$CP$17,Precios!$CQ$17,IF(G602=Precios!$CP$18,Precios!$CQ$18,0)))))))))))))))</f>
        <v>0</v>
      </c>
      <c r="J602" s="52"/>
      <c r="K602" s="218">
        <f>+IF(J602=1,I602,IF(J602=2,I602*(1-Precios!$CV$3),0))</f>
        <v>0</v>
      </c>
      <c r="L602" s="218">
        <f t="shared" si="97"/>
        <v>0</v>
      </c>
      <c r="M602" s="50"/>
      <c r="N602" s="44"/>
      <c r="O602" s="44"/>
      <c r="P602" s="44"/>
      <c r="Q602" s="44"/>
      <c r="R602" s="44"/>
      <c r="S602" s="44"/>
      <c r="T602" s="44"/>
      <c r="U602" s="44"/>
      <c r="V602" s="93"/>
      <c r="W602" s="44"/>
      <c r="X602" s="44"/>
      <c r="Y602" s="44"/>
      <c r="Z602" s="39">
        <f>IF(G602=Precios!$CP$4,Precios!$CS$4,IF(G602=Precios!$CP$5,Precios!$CS$5,IF(G602=Precios!$CP$6,Precios!$CS$6,IF(G602=Precios!$CP$7,Precios!$CS$7,IF(G602=Precios!$CP$8,Precios!$CS$8,IF(G602=Precios!$CP$9,Precios!$CS$9,IF(G602=Precios!$CP$10,Precios!$CS$10,IF(G602=Precios!$CP$11,Precios!$CS$11,IF(G602=Precios!$CP$12,Precios!$CS$12,IF(G602=Precios!$CP$1105,Precios!$CS$1105,IF(G602=Precios!$CP$14,Precios!$CS$14,IF(G602=Precios!$CP$15,Precios!$CS$15,IF(G602=Precios!$CP$16,Precios!$CS$16,IF(G602=Precios!$CP$17,Precios!$CS$17,IF(G602=Precios!$CP$18,Precios!$CS$18,0)))))))))))))))*H602</f>
        <v>0</v>
      </c>
      <c r="AA602" s="47"/>
      <c r="AB602" s="330"/>
    </row>
    <row r="603" spans="1:28" x14ac:dyDescent="0.25">
      <c r="A603" s="291"/>
      <c r="B603" s="41"/>
      <c r="C603" s="42"/>
      <c r="D603" s="43"/>
      <c r="E603" s="43"/>
      <c r="F603" s="43"/>
      <c r="G603" s="49"/>
      <c r="H603" s="52"/>
      <c r="I603" s="217">
        <f>IF(G603=Precios!$CP$4,Precios!$CQ$4,IF(G603=Precios!$CP$5,Precios!$CQ$5,IF(G603=Precios!$CP$6,Precios!$CQ$6,IF(G603=Precios!$CP$7,Precios!$CQ$7,IF(G603=Precios!$CP$8,Precios!$CQ$8,IF(G603=Precios!$CP$9,Precios!$CQ$9,IF(G603=Precios!$CP$10,Precios!$CQ$10,IF(G603=Precios!$CP$11,Precios!$CQ$11,IF(G603=Precios!$CP$12,Precios!$CQ$12,IF(G603=Precios!$CP$1105,Precios!$CQ$1105,IF(G603=Precios!$CP$14,Precios!$CQ$14,IF(G603=Precios!$CP$15,Precios!$CQ$15,IF(G603=Precios!$CP$16,Precios!$CQ$16,IF(G603=Precios!$CP$17,Precios!$CQ$17,IF(G603=Precios!$CP$18,Precios!$CQ$18,0)))))))))))))))</f>
        <v>0</v>
      </c>
      <c r="J603" s="52"/>
      <c r="K603" s="218">
        <f>+IF(J603=1,I603,IF(J603=2,I603*(1-Precios!$CV$3),0))</f>
        <v>0</v>
      </c>
      <c r="L603" s="218">
        <f t="shared" si="97"/>
        <v>0</v>
      </c>
      <c r="M603" s="50"/>
      <c r="N603" s="44"/>
      <c r="O603" s="44"/>
      <c r="P603" s="44"/>
      <c r="Q603" s="44"/>
      <c r="R603" s="44"/>
      <c r="S603" s="44"/>
      <c r="T603" s="44"/>
      <c r="U603" s="44"/>
      <c r="V603" s="93"/>
      <c r="W603" s="44"/>
      <c r="X603" s="44"/>
      <c r="Y603" s="44"/>
      <c r="Z603" s="39">
        <f>IF(G603=Precios!$CP$4,Precios!$CS$4,IF(G603=Precios!$CP$5,Precios!$CS$5,IF(G603=Precios!$CP$6,Precios!$CS$6,IF(G603=Precios!$CP$7,Precios!$CS$7,IF(G603=Precios!$CP$8,Precios!$CS$8,IF(G603=Precios!$CP$9,Precios!$CS$9,IF(G603=Precios!$CP$10,Precios!$CS$10,IF(G603=Precios!$CP$11,Precios!$CS$11,IF(G603=Precios!$CP$12,Precios!$CS$12,IF(G603=Precios!$CP$1105,Precios!$CS$1105,IF(G603=Precios!$CP$14,Precios!$CS$14,IF(G603=Precios!$CP$15,Precios!$CS$15,IF(G603=Precios!$CP$16,Precios!$CS$16,IF(G603=Precios!$CP$17,Precios!$CS$17,IF(G603=Precios!$CP$18,Precios!$CS$18,0)))))))))))))))*H603</f>
        <v>0</v>
      </c>
      <c r="AA603" s="47"/>
      <c r="AB603" s="330"/>
    </row>
    <row r="604" spans="1:28" ht="15.75" thickBot="1" x14ac:dyDescent="0.3">
      <c r="A604" s="293"/>
      <c r="B604" s="294"/>
      <c r="C604" s="304"/>
      <c r="D604" s="296"/>
      <c r="E604" s="296"/>
      <c r="F604" s="296"/>
      <c r="G604" s="297"/>
      <c r="H604" s="298"/>
      <c r="I604" s="299">
        <f>IF(G604=Precios!$CP$4,Precios!$CQ$4,IF(G604=Precios!$CP$5,Precios!$CQ$5,IF(G604=Precios!$CP$6,Precios!$CQ$6,IF(G604=Precios!$CP$7,Precios!$CQ$7,IF(G604=Precios!$CP$8,Precios!$CQ$8,IF(G604=Precios!$CP$9,Precios!$CQ$9,IF(G604=Precios!$CP$10,Precios!$CQ$10,IF(G604=Precios!$CP$11,Precios!$CQ$11,IF(G604=Precios!$CP$12,Precios!$CQ$12,IF(G604=Precios!$CP$1105,Precios!$CQ$1105,IF(G604=Precios!$CP$14,Precios!$CQ$14,IF(G604=Precios!$CP$15,Precios!$CQ$15,IF(G604=Precios!$CP$16,Precios!$CQ$16,IF(G604=Precios!$CP$17,Precios!$CQ$17,IF(G604=Precios!$CP$18,Precios!$CQ$18,0)))))))))))))))</f>
        <v>0</v>
      </c>
      <c r="J604" s="298"/>
      <c r="K604" s="300">
        <f>+IF(J604=1,I604,IF(J604=2,I604*(1-Precios!$CV$3),0))</f>
        <v>0</v>
      </c>
      <c r="L604" s="300">
        <f t="shared" si="97"/>
        <v>0</v>
      </c>
      <c r="M604" s="331"/>
      <c r="N604" s="332"/>
      <c r="O604" s="332"/>
      <c r="P604" s="332"/>
      <c r="Q604" s="332"/>
      <c r="R604" s="332"/>
      <c r="S604" s="332"/>
      <c r="T604" s="332"/>
      <c r="U604" s="332"/>
      <c r="V604" s="333"/>
      <c r="W604" s="332"/>
      <c r="X604" s="332"/>
      <c r="Y604" s="332"/>
      <c r="Z604" s="340">
        <f>IF(G604=Precios!$CP$4,Precios!$CS$4,IF(G604=Precios!$CP$5,Precios!$CS$5,IF(G604=Precios!$CP$6,Precios!$CS$6,IF(G604=Precios!$CP$7,Precios!$CS$7,IF(G604=Precios!$CP$8,Precios!$CS$8,IF(G604=Precios!$CP$9,Precios!$CS$9,IF(G604=Precios!$CP$10,Precios!$CS$10,IF(G604=Precios!$CP$11,Precios!$CS$11,IF(G604=Precios!$CP$12,Precios!$CS$12,IF(G604=Precios!$CP$1105,Precios!$CS$1105,IF(G604=Precios!$CP$14,Precios!$CS$14,IF(G604=Precios!$CP$15,Precios!$CS$15,IF(G604=Precios!$CP$16,Precios!$CS$16,IF(G604=Precios!$CP$17,Precios!$CS$17,IF(G604=Precios!$CP$18,Precios!$CS$18,0)))))))))))))))*H604</f>
        <v>0</v>
      </c>
      <c r="AA604" s="334"/>
      <c r="AB604" s="335"/>
    </row>
    <row r="605" spans="1:28" x14ac:dyDescent="0.25">
      <c r="A605" s="282"/>
      <c r="B605" s="283"/>
      <c r="C605" s="284"/>
      <c r="D605" s="285"/>
      <c r="E605" s="285"/>
      <c r="F605" s="285"/>
      <c r="G605" s="287"/>
      <c r="H605" s="288"/>
      <c r="I605" s="289">
        <f>IF(G605=Precios!$CP$4,Precios!$CQ$4,IF(G605=Precios!$CP$5,Precios!$CQ$5,IF(G605=Precios!$CP$6,Precios!$CQ$6,IF(G605=Precios!$CP$7,Precios!$CQ$7,IF(G605=Precios!$CP$8,Precios!$CQ$8,IF(G605=Precios!$CP$9,Precios!$CQ$9,IF(G605=Precios!$CP$10,Precios!$CQ$10,IF(G605=Precios!$CP$11,Precios!$CQ$11,IF(G605=Precios!$CP$12,Precios!$CQ$12,IF(G605=Precios!$CP$1105,Precios!$CQ$1105,IF(G605=Precios!$CP$14,Precios!$CQ$14,IF(G605=Precios!$CP$15,Precios!$CQ$15,IF(G605=Precios!$CP$16,Precios!$CQ$16,IF(G605=Precios!$CP$17,Precios!$CQ$17,IF(G605=Precios!$CP$18,Precios!$CQ$18,0)))))))))))))))</f>
        <v>0</v>
      </c>
      <c r="J605" s="287"/>
      <c r="K605" s="290">
        <f>+IF(J605=1,I605,IF(J605=2,I605*(1-Precios!$CV$3),0))</f>
        <v>0</v>
      </c>
      <c r="L605" s="290">
        <f t="shared" ref="L605:L614" si="99">H605*K605</f>
        <v>0</v>
      </c>
      <c r="M605" s="317">
        <f>+SUM(L605:L609)</f>
        <v>0</v>
      </c>
      <c r="N605" s="318">
        <f>+M605+Q605+S605+T605</f>
        <v>0</v>
      </c>
      <c r="O605" s="319">
        <f>+IF(J605=1,N605*$O$549,0)</f>
        <v>0</v>
      </c>
      <c r="P605" s="320">
        <f>+N605*$P$549</f>
        <v>0</v>
      </c>
      <c r="Q605" s="321"/>
      <c r="R605" s="322">
        <f>+N605-SUM(O605:Q605)</f>
        <v>0</v>
      </c>
      <c r="S605" s="321"/>
      <c r="T605" s="321"/>
      <c r="U605" s="321"/>
      <c r="V605" s="323" t="e">
        <f>+(+O605+P605)/M605</f>
        <v>#DIV/0!</v>
      </c>
      <c r="W605" s="324">
        <f>+R605-SUM(S605:U605)</f>
        <v>0</v>
      </c>
      <c r="X605" s="325">
        <f>IF(J605=2,W605,0)</f>
        <v>0</v>
      </c>
      <c r="Y605" s="326">
        <f>IF(J605=1,W605,0)</f>
        <v>0</v>
      </c>
      <c r="Z605" s="327">
        <f>IF(G605=Precios!$CP$4,Precios!$CS$4,IF(G605=Precios!$CP$5,Precios!$CS$5,IF(G605=Precios!$CP$6,Precios!$CS$6,IF(G605=Precios!$CP$7,Precios!$CS$7,IF(G605=Precios!$CP$8,Precios!$CS$8,IF(G605=Precios!$CP$9,Precios!$CS$9,IF(G605=Precios!$CP$10,Precios!$CS$10,IF(G605=Precios!$CP$11,Precios!$CS$11,IF(G605=Precios!$CP$12,Precios!$CS$12,IF(G605=Precios!$CP$1105,Precios!$CS$1105,IF(G605=Precios!$CP$14,Precios!$CS$14,IF(G605=Precios!$CP$15,Precios!$CS$15,IF(G605=Precios!$CP$16,Precios!$CS$16,IF(G605=Precios!$CP$17,Precios!$CS$17,IF(G605=Precios!$CP$18,Precios!$CS$18,0)))))))))))))))*H605</f>
        <v>0</v>
      </c>
      <c r="AA605" s="328">
        <f>+W605-SUM(Z605:Z609)</f>
        <v>0</v>
      </c>
      <c r="AB605" s="329" t="e">
        <f>+AA605/M605</f>
        <v>#DIV/0!</v>
      </c>
    </row>
    <row r="606" spans="1:28" x14ac:dyDescent="0.25">
      <c r="A606" s="291"/>
      <c r="B606" s="41"/>
      <c r="C606" s="42"/>
      <c r="D606" s="43"/>
      <c r="E606" s="43"/>
      <c r="F606" s="43"/>
      <c r="G606" s="49"/>
      <c r="H606" s="52"/>
      <c r="I606" s="217">
        <f>IF(G606=Precios!$CP$4,Precios!$CQ$4,IF(G606=Precios!$CP$5,Precios!$CQ$5,IF(G606=Precios!$CP$6,Precios!$CQ$6,IF(G606=Precios!$CP$7,Precios!$CQ$7,IF(G606=Precios!$CP$8,Precios!$CQ$8,IF(G606=Precios!$CP$9,Precios!$CQ$9,IF(G606=Precios!$CP$10,Precios!$CQ$10,IF(G606=Precios!$CP$11,Precios!$CQ$11,IF(G606=Precios!$CP$12,Precios!$CQ$12,IF(G606=Precios!$CP$1105,Precios!$CQ$1105,IF(G606=Precios!$CP$14,Precios!$CQ$14,IF(G606=Precios!$CP$15,Precios!$CQ$15,IF(G606=Precios!$CP$16,Precios!$CQ$16,IF(G606=Precios!$CP$17,Precios!$CQ$17,IF(G606=Precios!$CP$18,Precios!$CQ$18,0)))))))))))))))</f>
        <v>0</v>
      </c>
      <c r="J606" s="52"/>
      <c r="K606" s="218">
        <f>+IF(J606=1,I606,IF(J606=2,I606*(1-Precios!$CV$3),0))</f>
        <v>0</v>
      </c>
      <c r="L606" s="218">
        <f t="shared" si="99"/>
        <v>0</v>
      </c>
      <c r="M606" s="50"/>
      <c r="N606" s="44"/>
      <c r="O606" s="44"/>
      <c r="P606" s="44"/>
      <c r="Q606" s="44"/>
      <c r="R606" s="44"/>
      <c r="S606" s="44"/>
      <c r="T606" s="44"/>
      <c r="U606" s="44"/>
      <c r="V606" s="93"/>
      <c r="W606" s="44"/>
      <c r="X606" s="44"/>
      <c r="Y606" s="44"/>
      <c r="Z606" s="39">
        <f>IF(G606=Precios!$CP$4,Precios!$CS$4,IF(G606=Precios!$CP$5,Precios!$CS$5,IF(G606=Precios!$CP$6,Precios!$CS$6,IF(G606=Precios!$CP$7,Precios!$CS$7,IF(G606=Precios!$CP$8,Precios!$CS$8,IF(G606=Precios!$CP$9,Precios!$CS$9,IF(G606=Precios!$CP$10,Precios!$CS$10,IF(G606=Precios!$CP$11,Precios!$CS$11,IF(G606=Precios!$CP$12,Precios!$CS$12,IF(G606=Precios!$CP$1105,Precios!$CS$1105,IF(G606=Precios!$CP$14,Precios!$CS$14,IF(G606=Precios!$CP$15,Precios!$CS$15,IF(G606=Precios!$CP$16,Precios!$CS$16,IF(G606=Precios!$CP$17,Precios!$CS$17,IF(G606=Precios!$CP$18,Precios!$CS$18,0)))))))))))))))*H606</f>
        <v>0</v>
      </c>
      <c r="AA606" s="47"/>
      <c r="AB606" s="330"/>
    </row>
    <row r="607" spans="1:28" x14ac:dyDescent="0.25">
      <c r="A607" s="291"/>
      <c r="B607" s="41"/>
      <c r="C607" s="42"/>
      <c r="D607" s="43"/>
      <c r="E607" s="43"/>
      <c r="F607" s="43"/>
      <c r="G607" s="49"/>
      <c r="H607" s="52"/>
      <c r="I607" s="217">
        <f>IF(G607=Precios!$CP$4,Precios!$CQ$4,IF(G607=Precios!$CP$5,Precios!$CQ$5,IF(G607=Precios!$CP$6,Precios!$CQ$6,IF(G607=Precios!$CP$7,Precios!$CQ$7,IF(G607=Precios!$CP$8,Precios!$CQ$8,IF(G607=Precios!$CP$9,Precios!$CQ$9,IF(G607=Precios!$CP$10,Precios!$CQ$10,IF(G607=Precios!$CP$11,Precios!$CQ$11,IF(G607=Precios!$CP$12,Precios!$CQ$12,IF(G607=Precios!$CP$1105,Precios!$CQ$1105,IF(G607=Precios!$CP$14,Precios!$CQ$14,IF(G607=Precios!$CP$15,Precios!$CQ$15,IF(G607=Precios!$CP$16,Precios!$CQ$16,IF(G607=Precios!$CP$17,Precios!$CQ$17,IF(G607=Precios!$CP$18,Precios!$CQ$18,0)))))))))))))))</f>
        <v>0</v>
      </c>
      <c r="J607" s="52"/>
      <c r="K607" s="218">
        <f>+IF(J607=1,I607,IF(J607=2,I607*(1-Precios!$CV$3),0))</f>
        <v>0</v>
      </c>
      <c r="L607" s="218">
        <f t="shared" si="99"/>
        <v>0</v>
      </c>
      <c r="M607" s="50"/>
      <c r="N607" s="44"/>
      <c r="O607" s="44"/>
      <c r="P607" s="44"/>
      <c r="Q607" s="44"/>
      <c r="R607" s="44"/>
      <c r="S607" s="44"/>
      <c r="T607" s="44"/>
      <c r="U607" s="44"/>
      <c r="V607" s="93"/>
      <c r="W607" s="44"/>
      <c r="X607" s="44"/>
      <c r="Y607" s="44"/>
      <c r="Z607" s="39">
        <f>IF(G607=Precios!$CP$4,Precios!$CS$4,IF(G607=Precios!$CP$5,Precios!$CS$5,IF(G607=Precios!$CP$6,Precios!$CS$6,IF(G607=Precios!$CP$7,Precios!$CS$7,IF(G607=Precios!$CP$8,Precios!$CS$8,IF(G607=Precios!$CP$9,Precios!$CS$9,IF(G607=Precios!$CP$10,Precios!$CS$10,IF(G607=Precios!$CP$11,Precios!$CS$11,IF(G607=Precios!$CP$12,Precios!$CS$12,IF(G607=Precios!$CP$1105,Precios!$CS$1105,IF(G607=Precios!$CP$14,Precios!$CS$14,IF(G607=Precios!$CP$15,Precios!$CS$15,IF(G607=Precios!$CP$16,Precios!$CS$16,IF(G607=Precios!$CP$17,Precios!$CS$17,IF(G607=Precios!$CP$18,Precios!$CS$18,0)))))))))))))))*H607</f>
        <v>0</v>
      </c>
      <c r="AA607" s="47"/>
      <c r="AB607" s="330"/>
    </row>
    <row r="608" spans="1:28" x14ac:dyDescent="0.25">
      <c r="A608" s="291"/>
      <c r="B608" s="41"/>
      <c r="C608" s="42"/>
      <c r="D608" s="43"/>
      <c r="E608" s="43"/>
      <c r="F608" s="43"/>
      <c r="G608" s="49"/>
      <c r="H608" s="52"/>
      <c r="I608" s="217">
        <f>IF(G608=Precios!$CP$4,Precios!$CQ$4,IF(G608=Precios!$CP$5,Precios!$CQ$5,IF(G608=Precios!$CP$6,Precios!$CQ$6,IF(G608=Precios!$CP$7,Precios!$CQ$7,IF(G608=Precios!$CP$8,Precios!$CQ$8,IF(G608=Precios!$CP$9,Precios!$CQ$9,IF(G608=Precios!$CP$10,Precios!$CQ$10,IF(G608=Precios!$CP$11,Precios!$CQ$11,IF(G608=Precios!$CP$12,Precios!$CQ$12,IF(G608=Precios!$CP$1105,Precios!$CQ$1105,IF(G608=Precios!$CP$14,Precios!$CQ$14,IF(G608=Precios!$CP$15,Precios!$CQ$15,IF(G608=Precios!$CP$16,Precios!$CQ$16,IF(G608=Precios!$CP$17,Precios!$CQ$17,IF(G608=Precios!$CP$18,Precios!$CQ$18,0)))))))))))))))</f>
        <v>0</v>
      </c>
      <c r="J608" s="52"/>
      <c r="K608" s="218">
        <f>+IF(J608=1,I608,IF(J608=2,I608*(1-Precios!$CV$3),0))</f>
        <v>0</v>
      </c>
      <c r="L608" s="218">
        <f t="shared" si="99"/>
        <v>0</v>
      </c>
      <c r="M608" s="50"/>
      <c r="N608" s="44"/>
      <c r="O608" s="44"/>
      <c r="P608" s="44"/>
      <c r="Q608" s="44"/>
      <c r="R608" s="44"/>
      <c r="S608" s="44"/>
      <c r="T608" s="44"/>
      <c r="U608" s="44"/>
      <c r="V608" s="93"/>
      <c r="W608" s="44"/>
      <c r="X608" s="44"/>
      <c r="Y608" s="44"/>
      <c r="Z608" s="39">
        <f>IF(G608=Precios!$CP$4,Precios!$CS$4,IF(G608=Precios!$CP$5,Precios!$CS$5,IF(G608=Precios!$CP$6,Precios!$CS$6,IF(G608=Precios!$CP$7,Precios!$CS$7,IF(G608=Precios!$CP$8,Precios!$CS$8,IF(G608=Precios!$CP$9,Precios!$CS$9,IF(G608=Precios!$CP$10,Precios!$CS$10,IF(G608=Precios!$CP$11,Precios!$CS$11,IF(G608=Precios!$CP$12,Precios!$CS$12,IF(G608=Precios!$CP$1105,Precios!$CS$1105,IF(G608=Precios!$CP$14,Precios!$CS$14,IF(G608=Precios!$CP$15,Precios!$CS$15,IF(G608=Precios!$CP$16,Precios!$CS$16,IF(G608=Precios!$CP$17,Precios!$CS$17,IF(G608=Precios!$CP$18,Precios!$CS$18,0)))))))))))))))*H608</f>
        <v>0</v>
      </c>
      <c r="AA608" s="47"/>
      <c r="AB608" s="330"/>
    </row>
    <row r="609" spans="1:28" ht="15.75" thickBot="1" x14ac:dyDescent="0.3">
      <c r="A609" s="293"/>
      <c r="B609" s="294"/>
      <c r="C609" s="304"/>
      <c r="D609" s="296"/>
      <c r="E609" s="296"/>
      <c r="F609" s="296"/>
      <c r="G609" s="297"/>
      <c r="H609" s="298"/>
      <c r="I609" s="299">
        <f>IF(G609=Precios!$CP$4,Precios!$CQ$4,IF(G609=Precios!$CP$5,Precios!$CQ$5,IF(G609=Precios!$CP$6,Precios!$CQ$6,IF(G609=Precios!$CP$7,Precios!$CQ$7,IF(G609=Precios!$CP$8,Precios!$CQ$8,IF(G609=Precios!$CP$9,Precios!$CQ$9,IF(G609=Precios!$CP$10,Precios!$CQ$10,IF(G609=Precios!$CP$11,Precios!$CQ$11,IF(G609=Precios!$CP$12,Precios!$CQ$12,IF(G609=Precios!$CP$1105,Precios!$CQ$1105,IF(G609=Precios!$CP$14,Precios!$CQ$14,IF(G609=Precios!$CP$15,Precios!$CQ$15,IF(G609=Precios!$CP$16,Precios!$CQ$16,IF(G609=Precios!$CP$17,Precios!$CQ$17,IF(G609=Precios!$CP$18,Precios!$CQ$18,0)))))))))))))))</f>
        <v>0</v>
      </c>
      <c r="J609" s="298"/>
      <c r="K609" s="300">
        <f>+IF(J609=1,I609,IF(J609=2,I609*(1-Precios!$CV$3),0))</f>
        <v>0</v>
      </c>
      <c r="L609" s="300">
        <f t="shared" si="99"/>
        <v>0</v>
      </c>
      <c r="M609" s="331"/>
      <c r="N609" s="332"/>
      <c r="O609" s="332"/>
      <c r="P609" s="332"/>
      <c r="Q609" s="332"/>
      <c r="R609" s="332"/>
      <c r="S609" s="332"/>
      <c r="T609" s="332"/>
      <c r="U609" s="332"/>
      <c r="V609" s="333"/>
      <c r="W609" s="332"/>
      <c r="X609" s="332"/>
      <c r="Y609" s="332"/>
      <c r="Z609" s="340">
        <f>IF(G609=Precios!$CP$4,Precios!$CS$4,IF(G609=Precios!$CP$5,Precios!$CS$5,IF(G609=Precios!$CP$6,Precios!$CS$6,IF(G609=Precios!$CP$7,Precios!$CS$7,IF(G609=Precios!$CP$8,Precios!$CS$8,IF(G609=Precios!$CP$9,Precios!$CS$9,IF(G609=Precios!$CP$10,Precios!$CS$10,IF(G609=Precios!$CP$11,Precios!$CS$11,IF(G609=Precios!$CP$12,Precios!$CS$12,IF(G609=Precios!$CP$1105,Precios!$CS$1105,IF(G609=Precios!$CP$14,Precios!$CS$14,IF(G609=Precios!$CP$15,Precios!$CS$15,IF(G609=Precios!$CP$16,Precios!$CS$16,IF(G609=Precios!$CP$17,Precios!$CS$17,IF(G609=Precios!$CP$18,Precios!$CS$18,0)))))))))))))))*H609</f>
        <v>0</v>
      </c>
      <c r="AA609" s="334"/>
      <c r="AB609" s="335"/>
    </row>
    <row r="610" spans="1:28" x14ac:dyDescent="0.25">
      <c r="A610" s="282"/>
      <c r="B610" s="283"/>
      <c r="C610" s="284"/>
      <c r="D610" s="285"/>
      <c r="E610" s="285"/>
      <c r="F610" s="285"/>
      <c r="G610" s="287"/>
      <c r="H610" s="288"/>
      <c r="I610" s="289">
        <f>IF(G610=Precios!$CP$4,Precios!$CQ$4,IF(G610=Precios!$CP$5,Precios!$CQ$5,IF(G610=Precios!$CP$6,Precios!$CQ$6,IF(G610=Precios!$CP$7,Precios!$CQ$7,IF(G610=Precios!$CP$8,Precios!$CQ$8,IF(G610=Precios!$CP$9,Precios!$CQ$9,IF(G610=Precios!$CP$10,Precios!$CQ$10,IF(G610=Precios!$CP$11,Precios!$CQ$11,IF(G610=Precios!$CP$12,Precios!$CQ$12,IF(G610=Precios!$CP$1105,Precios!$CQ$1105,IF(G610=Precios!$CP$14,Precios!$CQ$14,IF(G610=Precios!$CP$15,Precios!$CQ$15,IF(G610=Precios!$CP$16,Precios!$CQ$16,IF(G610=Precios!$CP$17,Precios!$CQ$17,IF(G610=Precios!$CP$18,Precios!$CQ$18,0)))))))))))))))</f>
        <v>0</v>
      </c>
      <c r="J610" s="287"/>
      <c r="K610" s="290">
        <f>+IF(J610=1,I610,IF(J610=2,I610*(1-Precios!$CV$3),0))</f>
        <v>0</v>
      </c>
      <c r="L610" s="290">
        <f t="shared" si="99"/>
        <v>0</v>
      </c>
      <c r="M610" s="317">
        <f>+SUM(L610:L614)</f>
        <v>0</v>
      </c>
      <c r="N610" s="318">
        <f>+M610+Q610+S610+T610</f>
        <v>0</v>
      </c>
      <c r="O610" s="319">
        <f>+IF(J610=1,N610*$O$549,0)</f>
        <v>0</v>
      </c>
      <c r="P610" s="320">
        <f>+N610*$P$549</f>
        <v>0</v>
      </c>
      <c r="Q610" s="321"/>
      <c r="R610" s="322">
        <f>+N610-SUM(O610:Q610)</f>
        <v>0</v>
      </c>
      <c r="S610" s="321"/>
      <c r="T610" s="321"/>
      <c r="U610" s="321"/>
      <c r="V610" s="323" t="e">
        <f>+(+O610+P610)/M610</f>
        <v>#DIV/0!</v>
      </c>
      <c r="W610" s="324">
        <f>+R610-SUM(S610:U610)</f>
        <v>0</v>
      </c>
      <c r="X610" s="325">
        <f>IF(J610=2,W610,0)</f>
        <v>0</v>
      </c>
      <c r="Y610" s="326">
        <f>IF(J610=1,W610,0)</f>
        <v>0</v>
      </c>
      <c r="Z610" s="327">
        <f>IF(G610=Precios!$CP$4,Precios!$CS$4,IF(G610=Precios!$CP$5,Precios!$CS$5,IF(G610=Precios!$CP$6,Precios!$CS$6,IF(G610=Precios!$CP$7,Precios!$CS$7,IF(G610=Precios!$CP$8,Precios!$CS$8,IF(G610=Precios!$CP$9,Precios!$CS$9,IF(G610=Precios!$CP$10,Precios!$CS$10,IF(G610=Precios!$CP$11,Precios!$CS$11,IF(G610=Precios!$CP$12,Precios!$CS$12,IF(G610=Precios!$CP$1105,Precios!$CS$1105,IF(G610=Precios!$CP$14,Precios!$CS$14,IF(G610=Precios!$CP$15,Precios!$CS$15,IF(G610=Precios!$CP$16,Precios!$CS$16,IF(G610=Precios!$CP$17,Precios!$CS$17,IF(G610=Precios!$CP$18,Precios!$CS$18,0)))))))))))))))*H610</f>
        <v>0</v>
      </c>
      <c r="AA610" s="328">
        <f>+W610-SUM(Z610:Z614)</f>
        <v>0</v>
      </c>
      <c r="AB610" s="329" t="e">
        <f>+AA610/M610</f>
        <v>#DIV/0!</v>
      </c>
    </row>
    <row r="611" spans="1:28" x14ac:dyDescent="0.25">
      <c r="A611" s="291"/>
      <c r="B611" s="41"/>
      <c r="C611" s="42"/>
      <c r="D611" s="43"/>
      <c r="E611" s="43"/>
      <c r="F611" s="43"/>
      <c r="G611" s="49"/>
      <c r="H611" s="52"/>
      <c r="I611" s="217">
        <f>IF(G611=Precios!$CP$4,Precios!$CQ$4,IF(G611=Precios!$CP$5,Precios!$CQ$5,IF(G611=Precios!$CP$6,Precios!$CQ$6,IF(G611=Precios!$CP$7,Precios!$CQ$7,IF(G611=Precios!$CP$8,Precios!$CQ$8,IF(G611=Precios!$CP$9,Precios!$CQ$9,IF(G611=Precios!$CP$10,Precios!$CQ$10,IF(G611=Precios!$CP$11,Precios!$CQ$11,IF(G611=Precios!$CP$12,Precios!$CQ$12,IF(G611=Precios!$CP$1105,Precios!$CQ$1105,IF(G611=Precios!$CP$14,Precios!$CQ$14,IF(G611=Precios!$CP$15,Precios!$CQ$15,IF(G611=Precios!$CP$16,Precios!$CQ$16,IF(G611=Precios!$CP$17,Precios!$CQ$17,IF(G611=Precios!$CP$18,Precios!$CQ$18,0)))))))))))))))</f>
        <v>0</v>
      </c>
      <c r="J611" s="52"/>
      <c r="K611" s="218">
        <f>+IF(J611=1,I611,IF(J611=2,I611*(1-Precios!$CV$3),0))</f>
        <v>0</v>
      </c>
      <c r="L611" s="218">
        <f t="shared" si="99"/>
        <v>0</v>
      </c>
      <c r="M611" s="50"/>
      <c r="N611" s="44"/>
      <c r="O611" s="44"/>
      <c r="P611" s="44"/>
      <c r="Q611" s="44"/>
      <c r="R611" s="44"/>
      <c r="S611" s="44"/>
      <c r="T611" s="44"/>
      <c r="U611" s="44"/>
      <c r="V611" s="93"/>
      <c r="W611" s="44"/>
      <c r="X611" s="44"/>
      <c r="Y611" s="44"/>
      <c r="Z611" s="39">
        <f>IF(G611=Precios!$CP$4,Precios!$CS$4,IF(G611=Precios!$CP$5,Precios!$CS$5,IF(G611=Precios!$CP$6,Precios!$CS$6,IF(G611=Precios!$CP$7,Precios!$CS$7,IF(G611=Precios!$CP$8,Precios!$CS$8,IF(G611=Precios!$CP$9,Precios!$CS$9,IF(G611=Precios!$CP$10,Precios!$CS$10,IF(G611=Precios!$CP$11,Precios!$CS$11,IF(G611=Precios!$CP$12,Precios!$CS$12,IF(G611=Precios!$CP$1105,Precios!$CS$1105,IF(G611=Precios!$CP$14,Precios!$CS$14,IF(G611=Precios!$CP$15,Precios!$CS$15,IF(G611=Precios!$CP$16,Precios!$CS$16,IF(G611=Precios!$CP$17,Precios!$CS$17,IF(G611=Precios!$CP$18,Precios!$CS$18,0)))))))))))))))*H611</f>
        <v>0</v>
      </c>
      <c r="AA611" s="47"/>
      <c r="AB611" s="330"/>
    </row>
    <row r="612" spans="1:28" x14ac:dyDescent="0.25">
      <c r="A612" s="291"/>
      <c r="B612" s="41"/>
      <c r="C612" s="42"/>
      <c r="D612" s="43"/>
      <c r="E612" s="43"/>
      <c r="F612" s="43"/>
      <c r="G612" s="49"/>
      <c r="H612" s="52"/>
      <c r="I612" s="217">
        <f>IF(G612=Precios!$CP$4,Precios!$CQ$4,IF(G612=Precios!$CP$5,Precios!$CQ$5,IF(G612=Precios!$CP$6,Precios!$CQ$6,IF(G612=Precios!$CP$7,Precios!$CQ$7,IF(G612=Precios!$CP$8,Precios!$CQ$8,IF(G612=Precios!$CP$9,Precios!$CQ$9,IF(G612=Precios!$CP$10,Precios!$CQ$10,IF(G612=Precios!$CP$11,Precios!$CQ$11,IF(G612=Precios!$CP$12,Precios!$CQ$12,IF(G612=Precios!$CP$1105,Precios!$CQ$1105,IF(G612=Precios!$CP$14,Precios!$CQ$14,IF(G612=Precios!$CP$15,Precios!$CQ$15,IF(G612=Precios!$CP$16,Precios!$CQ$16,IF(G612=Precios!$CP$17,Precios!$CQ$17,IF(G612=Precios!$CP$18,Precios!$CQ$18,0)))))))))))))))</f>
        <v>0</v>
      </c>
      <c r="J612" s="52"/>
      <c r="K612" s="218">
        <f>+IF(J612=1,I612,IF(J612=2,I612*(1-Precios!$CV$3),0))</f>
        <v>0</v>
      </c>
      <c r="L612" s="218">
        <f t="shared" si="99"/>
        <v>0</v>
      </c>
      <c r="M612" s="50"/>
      <c r="N612" s="44"/>
      <c r="O612" s="44"/>
      <c r="P612" s="44"/>
      <c r="Q612" s="44"/>
      <c r="R612" s="44"/>
      <c r="S612" s="44"/>
      <c r="T612" s="44"/>
      <c r="U612" s="44"/>
      <c r="V612" s="93"/>
      <c r="W612" s="44"/>
      <c r="X612" s="44"/>
      <c r="Y612" s="44"/>
      <c r="Z612" s="39">
        <f>IF(G612=Precios!$CP$4,Precios!$CS$4,IF(G612=Precios!$CP$5,Precios!$CS$5,IF(G612=Precios!$CP$6,Precios!$CS$6,IF(G612=Precios!$CP$7,Precios!$CS$7,IF(G612=Precios!$CP$8,Precios!$CS$8,IF(G612=Precios!$CP$9,Precios!$CS$9,IF(G612=Precios!$CP$10,Precios!$CS$10,IF(G612=Precios!$CP$11,Precios!$CS$11,IF(G612=Precios!$CP$12,Precios!$CS$12,IF(G612=Precios!$CP$1105,Precios!$CS$1105,IF(G612=Precios!$CP$14,Precios!$CS$14,IF(G612=Precios!$CP$15,Precios!$CS$15,IF(G612=Precios!$CP$16,Precios!$CS$16,IF(G612=Precios!$CP$17,Precios!$CS$17,IF(G612=Precios!$CP$18,Precios!$CS$18,0)))))))))))))))*H612</f>
        <v>0</v>
      </c>
      <c r="AA612" s="47"/>
      <c r="AB612" s="330"/>
    </row>
    <row r="613" spans="1:28" x14ac:dyDescent="0.25">
      <c r="A613" s="291"/>
      <c r="B613" s="41"/>
      <c r="C613" s="42"/>
      <c r="D613" s="43"/>
      <c r="E613" s="43"/>
      <c r="F613" s="43"/>
      <c r="G613" s="49"/>
      <c r="H613" s="52"/>
      <c r="I613" s="217">
        <f>IF(G613=Precios!$CP$4,Precios!$CQ$4,IF(G613=Precios!$CP$5,Precios!$CQ$5,IF(G613=Precios!$CP$6,Precios!$CQ$6,IF(G613=Precios!$CP$7,Precios!$CQ$7,IF(G613=Precios!$CP$8,Precios!$CQ$8,IF(G613=Precios!$CP$9,Precios!$CQ$9,IF(G613=Precios!$CP$10,Precios!$CQ$10,IF(G613=Precios!$CP$11,Precios!$CQ$11,IF(G613=Precios!$CP$12,Precios!$CQ$12,IF(G613=Precios!$CP$1105,Precios!$CQ$1105,IF(G613=Precios!$CP$14,Precios!$CQ$14,IF(G613=Precios!$CP$15,Precios!$CQ$15,IF(G613=Precios!$CP$16,Precios!$CQ$16,IF(G613=Precios!$CP$17,Precios!$CQ$17,IF(G613=Precios!$CP$18,Precios!$CQ$18,0)))))))))))))))</f>
        <v>0</v>
      </c>
      <c r="J613" s="52"/>
      <c r="K613" s="218">
        <f>+IF(J613=1,I613,IF(J613=2,I613*(1-Precios!$CV$3),0))</f>
        <v>0</v>
      </c>
      <c r="L613" s="218">
        <f t="shared" si="99"/>
        <v>0</v>
      </c>
      <c r="M613" s="50"/>
      <c r="N613" s="44"/>
      <c r="O613" s="44"/>
      <c r="P613" s="44"/>
      <c r="Q613" s="44"/>
      <c r="R613" s="44"/>
      <c r="S613" s="44"/>
      <c r="T613" s="44"/>
      <c r="U613" s="44"/>
      <c r="V613" s="93"/>
      <c r="W613" s="44"/>
      <c r="X613" s="44"/>
      <c r="Y613" s="44"/>
      <c r="Z613" s="39">
        <f>IF(G613=Precios!$CP$4,Precios!$CS$4,IF(G613=Precios!$CP$5,Precios!$CS$5,IF(G613=Precios!$CP$6,Precios!$CS$6,IF(G613=Precios!$CP$7,Precios!$CS$7,IF(G613=Precios!$CP$8,Precios!$CS$8,IF(G613=Precios!$CP$9,Precios!$CS$9,IF(G613=Precios!$CP$10,Precios!$CS$10,IF(G613=Precios!$CP$11,Precios!$CS$11,IF(G613=Precios!$CP$12,Precios!$CS$12,IF(G613=Precios!$CP$1105,Precios!$CS$1105,IF(G613=Precios!$CP$14,Precios!$CS$14,IF(G613=Precios!$CP$15,Precios!$CS$15,IF(G613=Precios!$CP$16,Precios!$CS$16,IF(G613=Precios!$CP$17,Precios!$CS$17,IF(G613=Precios!$CP$18,Precios!$CS$18,0)))))))))))))))*H613</f>
        <v>0</v>
      </c>
      <c r="AA613" s="47"/>
      <c r="AB613" s="330"/>
    </row>
    <row r="614" spans="1:28" ht="15.75" thickBot="1" x14ac:dyDescent="0.3">
      <c r="A614" s="293"/>
      <c r="B614" s="294"/>
      <c r="C614" s="304"/>
      <c r="D614" s="296"/>
      <c r="E614" s="296"/>
      <c r="F614" s="296"/>
      <c r="G614" s="297"/>
      <c r="H614" s="298"/>
      <c r="I614" s="299">
        <f>IF(G614=Precios!$CP$4,Precios!$CQ$4,IF(G614=Precios!$CP$5,Precios!$CQ$5,IF(G614=Precios!$CP$6,Precios!$CQ$6,IF(G614=Precios!$CP$7,Precios!$CQ$7,IF(G614=Precios!$CP$8,Precios!$CQ$8,IF(G614=Precios!$CP$9,Precios!$CQ$9,IF(G614=Precios!$CP$10,Precios!$CQ$10,IF(G614=Precios!$CP$11,Precios!$CQ$11,IF(G614=Precios!$CP$12,Precios!$CQ$12,IF(G614=Precios!$CP$1105,Precios!$CQ$1105,IF(G614=Precios!$CP$14,Precios!$CQ$14,IF(G614=Precios!$CP$15,Precios!$CQ$15,IF(G614=Precios!$CP$16,Precios!$CQ$16,IF(G614=Precios!$CP$17,Precios!$CQ$17,IF(G614=Precios!$CP$18,Precios!$CQ$18,0)))))))))))))))</f>
        <v>0</v>
      </c>
      <c r="J614" s="298"/>
      <c r="K614" s="300">
        <f>+IF(J614=1,I614,IF(J614=2,I614*(1-Precios!$CV$3),0))</f>
        <v>0</v>
      </c>
      <c r="L614" s="300">
        <f t="shared" si="99"/>
        <v>0</v>
      </c>
      <c r="M614" s="331"/>
      <c r="N614" s="332"/>
      <c r="O614" s="332"/>
      <c r="P614" s="332"/>
      <c r="Q614" s="332"/>
      <c r="R614" s="332"/>
      <c r="S614" s="332"/>
      <c r="T614" s="332"/>
      <c r="U614" s="332"/>
      <c r="V614" s="333"/>
      <c r="W614" s="332"/>
      <c r="X614" s="332"/>
      <c r="Y614" s="332"/>
      <c r="Z614" s="340">
        <f>IF(G614=Precios!$CP$4,Precios!$CS$4,IF(G614=Precios!$CP$5,Precios!$CS$5,IF(G614=Precios!$CP$6,Precios!$CS$6,IF(G614=Precios!$CP$7,Precios!$CS$7,IF(G614=Precios!$CP$8,Precios!$CS$8,IF(G614=Precios!$CP$9,Precios!$CS$9,IF(G614=Precios!$CP$10,Precios!$CS$10,IF(G614=Precios!$CP$11,Precios!$CS$11,IF(G614=Precios!$CP$12,Precios!$CS$12,IF(G614=Precios!$CP$1105,Precios!$CS$1105,IF(G614=Precios!$CP$14,Precios!$CS$14,IF(G614=Precios!$CP$15,Precios!$CS$15,IF(G614=Precios!$CP$16,Precios!$CS$16,IF(G614=Precios!$CP$17,Precios!$CS$17,IF(G614=Precios!$CP$18,Precios!$CS$18,0)))))))))))))))*H614</f>
        <v>0</v>
      </c>
      <c r="AA614" s="334"/>
      <c r="AB614" s="335"/>
    </row>
    <row r="615" spans="1:28" x14ac:dyDescent="0.25">
      <c r="A615" s="282"/>
      <c r="B615" s="283"/>
      <c r="C615" s="284"/>
      <c r="D615" s="285"/>
      <c r="E615" s="285"/>
      <c r="F615" s="285"/>
      <c r="G615" s="287"/>
      <c r="H615" s="288"/>
      <c r="I615" s="289">
        <f>IF(G615=Precios!$CP$4,Precios!$CQ$4,IF(G615=Precios!$CP$5,Precios!$CQ$5,IF(G615=Precios!$CP$6,Precios!$CQ$6,IF(G615=Precios!$CP$7,Precios!$CQ$7,IF(G615=Precios!$CP$8,Precios!$CQ$8,IF(G615=Precios!$CP$9,Precios!$CQ$9,IF(G615=Precios!$CP$10,Precios!$CQ$10,IF(G615=Precios!$CP$11,Precios!$CQ$11,IF(G615=Precios!$CP$12,Precios!$CQ$12,IF(G615=Precios!$CP$1105,Precios!$CQ$1105,IF(G615=Precios!$CP$14,Precios!$CQ$14,IF(G615=Precios!$CP$15,Precios!$CQ$15,IF(G615=Precios!$CP$16,Precios!$CQ$16,IF(G615=Precios!$CP$17,Precios!$CQ$17,IF(G615=Precios!$CP$18,Precios!$CQ$18,0)))))))))))))))</f>
        <v>0</v>
      </c>
      <c r="J615" s="287"/>
      <c r="K615" s="290">
        <f>+IF(J615=1,I615,IF(J615=2,I615*(1-Precios!$CV$3),0))</f>
        <v>0</v>
      </c>
      <c r="L615" s="290">
        <f t="shared" ref="L615:L629" si="100">H615*K615</f>
        <v>0</v>
      </c>
      <c r="M615" s="317">
        <f>+SUM(L615:L619)</f>
        <v>0</v>
      </c>
      <c r="N615" s="318">
        <f>+M615+Q615+S615+T615</f>
        <v>0</v>
      </c>
      <c r="O615" s="319">
        <f>+IF(J615=1,N615*$O$549,0)</f>
        <v>0</v>
      </c>
      <c r="P615" s="320">
        <f>+N615*$P$549</f>
        <v>0</v>
      </c>
      <c r="Q615" s="321"/>
      <c r="R615" s="322">
        <f>+N615-SUM(O615:Q615)</f>
        <v>0</v>
      </c>
      <c r="S615" s="321"/>
      <c r="T615" s="321"/>
      <c r="U615" s="321"/>
      <c r="V615" s="323" t="e">
        <f>+(+O615+P615)/M615</f>
        <v>#DIV/0!</v>
      </c>
      <c r="W615" s="324">
        <f>+R615-SUM(S615:U615)</f>
        <v>0</v>
      </c>
      <c r="X615" s="325">
        <f>IF(J615=2,W615,0)</f>
        <v>0</v>
      </c>
      <c r="Y615" s="326">
        <f>IF(J615=1,W615,0)</f>
        <v>0</v>
      </c>
      <c r="Z615" s="327">
        <f>IF(G615=Precios!$CP$4,Precios!$CS$4,IF(G615=Precios!$CP$5,Precios!$CS$5,IF(G615=Precios!$CP$6,Precios!$CS$6,IF(G615=Precios!$CP$7,Precios!$CS$7,IF(G615=Precios!$CP$8,Precios!$CS$8,IF(G615=Precios!$CP$9,Precios!$CS$9,IF(G615=Precios!$CP$10,Precios!$CS$10,IF(G615=Precios!$CP$11,Precios!$CS$11,IF(G615=Precios!$CP$12,Precios!$CS$12,IF(G615=Precios!$CP$1105,Precios!$CS$1105,IF(G615=Precios!$CP$14,Precios!$CS$14,IF(G615=Precios!$CP$15,Precios!$CS$15,IF(G615=Precios!$CP$16,Precios!$CS$16,IF(G615=Precios!$CP$17,Precios!$CS$17,IF(G615=Precios!$CP$18,Precios!$CS$18,0)))))))))))))))*H615</f>
        <v>0</v>
      </c>
      <c r="AA615" s="328">
        <f>+W615-SUM(Z615:Z619)</f>
        <v>0</v>
      </c>
      <c r="AB615" s="329" t="e">
        <f>+AA615/M615</f>
        <v>#DIV/0!</v>
      </c>
    </row>
    <row r="616" spans="1:28" x14ac:dyDescent="0.25">
      <c r="A616" s="291"/>
      <c r="B616" s="41"/>
      <c r="C616" s="42"/>
      <c r="D616" s="43"/>
      <c r="E616" s="43"/>
      <c r="F616" s="43"/>
      <c r="G616" s="49"/>
      <c r="H616" s="52"/>
      <c r="I616" s="217">
        <f>IF(G616=Precios!$CP$4,Precios!$CQ$4,IF(G616=Precios!$CP$5,Precios!$CQ$5,IF(G616=Precios!$CP$6,Precios!$CQ$6,IF(G616=Precios!$CP$7,Precios!$CQ$7,IF(G616=Precios!$CP$8,Precios!$CQ$8,IF(G616=Precios!$CP$9,Precios!$CQ$9,IF(G616=Precios!$CP$10,Precios!$CQ$10,IF(G616=Precios!$CP$11,Precios!$CQ$11,IF(G616=Precios!$CP$12,Precios!$CQ$12,IF(G616=Precios!$CP$1105,Precios!$CQ$1105,IF(G616=Precios!$CP$14,Precios!$CQ$14,IF(G616=Precios!$CP$15,Precios!$CQ$15,IF(G616=Precios!$CP$16,Precios!$CQ$16,IF(G616=Precios!$CP$17,Precios!$CQ$17,IF(G616=Precios!$CP$18,Precios!$CQ$18,0)))))))))))))))</f>
        <v>0</v>
      </c>
      <c r="J616" s="52"/>
      <c r="K616" s="218">
        <f>+IF(J616=1,I616,IF(J616=2,I616*(1-Precios!$CV$3),0))</f>
        <v>0</v>
      </c>
      <c r="L616" s="218">
        <f t="shared" si="100"/>
        <v>0</v>
      </c>
      <c r="M616" s="50"/>
      <c r="N616" s="44"/>
      <c r="O616" s="44"/>
      <c r="P616" s="44"/>
      <c r="Q616" s="44"/>
      <c r="R616" s="44"/>
      <c r="S616" s="44"/>
      <c r="T616" s="44"/>
      <c r="U616" s="44"/>
      <c r="V616" s="93"/>
      <c r="W616" s="44"/>
      <c r="X616" s="44"/>
      <c r="Y616" s="44"/>
      <c r="Z616" s="39">
        <f>IF(G616=Precios!$CP$4,Precios!$CS$4,IF(G616=Precios!$CP$5,Precios!$CS$5,IF(G616=Precios!$CP$6,Precios!$CS$6,IF(G616=Precios!$CP$7,Precios!$CS$7,IF(G616=Precios!$CP$8,Precios!$CS$8,IF(G616=Precios!$CP$9,Precios!$CS$9,IF(G616=Precios!$CP$10,Precios!$CS$10,IF(G616=Precios!$CP$11,Precios!$CS$11,IF(G616=Precios!$CP$12,Precios!$CS$12,IF(G616=Precios!$CP$1105,Precios!$CS$1105,IF(G616=Precios!$CP$14,Precios!$CS$14,IF(G616=Precios!$CP$15,Precios!$CS$15,IF(G616=Precios!$CP$16,Precios!$CS$16,IF(G616=Precios!$CP$17,Precios!$CS$17,IF(G616=Precios!$CP$18,Precios!$CS$18,0)))))))))))))))*H616</f>
        <v>0</v>
      </c>
      <c r="AA616" s="47"/>
      <c r="AB616" s="330"/>
    </row>
    <row r="617" spans="1:28" x14ac:dyDescent="0.25">
      <c r="A617" s="291"/>
      <c r="B617" s="41"/>
      <c r="C617" s="42"/>
      <c r="D617" s="43"/>
      <c r="E617" s="43"/>
      <c r="F617" s="43"/>
      <c r="G617" s="49"/>
      <c r="H617" s="52"/>
      <c r="I617" s="217">
        <f>IF(G617=Precios!$CP$4,Precios!$CQ$4,IF(G617=Precios!$CP$5,Precios!$CQ$5,IF(G617=Precios!$CP$6,Precios!$CQ$6,IF(G617=Precios!$CP$7,Precios!$CQ$7,IF(G617=Precios!$CP$8,Precios!$CQ$8,IF(G617=Precios!$CP$9,Precios!$CQ$9,IF(G617=Precios!$CP$10,Precios!$CQ$10,IF(G617=Precios!$CP$11,Precios!$CQ$11,IF(G617=Precios!$CP$12,Precios!$CQ$12,IF(G617=Precios!$CP$1105,Precios!$CQ$1105,IF(G617=Precios!$CP$14,Precios!$CQ$14,IF(G617=Precios!$CP$15,Precios!$CQ$15,IF(G617=Precios!$CP$16,Precios!$CQ$16,IF(G617=Precios!$CP$17,Precios!$CQ$17,IF(G617=Precios!$CP$18,Precios!$CQ$18,0)))))))))))))))</f>
        <v>0</v>
      </c>
      <c r="J617" s="52"/>
      <c r="K617" s="218">
        <f>+IF(J617=1,I617,IF(J617=2,I617*(1-Precios!$CV$3),0))</f>
        <v>0</v>
      </c>
      <c r="L617" s="218">
        <f t="shared" si="100"/>
        <v>0</v>
      </c>
      <c r="M617" s="50"/>
      <c r="N617" s="44"/>
      <c r="O617" s="44"/>
      <c r="P617" s="44"/>
      <c r="Q617" s="44"/>
      <c r="R617" s="44"/>
      <c r="S617" s="44"/>
      <c r="T617" s="44"/>
      <c r="U617" s="44"/>
      <c r="V617" s="93"/>
      <c r="W617" s="44"/>
      <c r="X617" s="44"/>
      <c r="Y617" s="44"/>
      <c r="Z617" s="39">
        <f>IF(G617=Precios!$CP$4,Precios!$CS$4,IF(G617=Precios!$CP$5,Precios!$CS$5,IF(G617=Precios!$CP$6,Precios!$CS$6,IF(G617=Precios!$CP$7,Precios!$CS$7,IF(G617=Precios!$CP$8,Precios!$CS$8,IF(G617=Precios!$CP$9,Precios!$CS$9,IF(G617=Precios!$CP$10,Precios!$CS$10,IF(G617=Precios!$CP$11,Precios!$CS$11,IF(G617=Precios!$CP$12,Precios!$CS$12,IF(G617=Precios!$CP$1105,Precios!$CS$1105,IF(G617=Precios!$CP$14,Precios!$CS$14,IF(G617=Precios!$CP$15,Precios!$CS$15,IF(G617=Precios!$CP$16,Precios!$CS$16,IF(G617=Precios!$CP$17,Precios!$CS$17,IF(G617=Precios!$CP$18,Precios!$CS$18,0)))))))))))))))*H617</f>
        <v>0</v>
      </c>
      <c r="AA617" s="47"/>
      <c r="AB617" s="330"/>
    </row>
    <row r="618" spans="1:28" x14ac:dyDescent="0.25">
      <c r="A618" s="291"/>
      <c r="B618" s="41"/>
      <c r="C618" s="42"/>
      <c r="D618" s="43"/>
      <c r="E618" s="43"/>
      <c r="F618" s="43"/>
      <c r="G618" s="49"/>
      <c r="H618" s="52"/>
      <c r="I618" s="217">
        <f>IF(G618=Precios!$CP$4,Precios!$CQ$4,IF(G618=Precios!$CP$5,Precios!$CQ$5,IF(G618=Precios!$CP$6,Precios!$CQ$6,IF(G618=Precios!$CP$7,Precios!$CQ$7,IF(G618=Precios!$CP$8,Precios!$CQ$8,IF(G618=Precios!$CP$9,Precios!$CQ$9,IF(G618=Precios!$CP$10,Precios!$CQ$10,IF(G618=Precios!$CP$11,Precios!$CQ$11,IF(G618=Precios!$CP$12,Precios!$CQ$12,IF(G618=Precios!$CP$1105,Precios!$CQ$1105,IF(G618=Precios!$CP$14,Precios!$CQ$14,IF(G618=Precios!$CP$15,Precios!$CQ$15,IF(G618=Precios!$CP$16,Precios!$CQ$16,IF(G618=Precios!$CP$17,Precios!$CQ$17,IF(G618=Precios!$CP$18,Precios!$CQ$18,0)))))))))))))))</f>
        <v>0</v>
      </c>
      <c r="J618" s="52"/>
      <c r="K618" s="218">
        <f>+IF(J618=1,I618,IF(J618=2,I618*(1-Precios!$CV$3),0))</f>
        <v>0</v>
      </c>
      <c r="L618" s="218">
        <f t="shared" si="100"/>
        <v>0</v>
      </c>
      <c r="M618" s="50"/>
      <c r="N618" s="44"/>
      <c r="O618" s="44"/>
      <c r="P618" s="44"/>
      <c r="Q618" s="44"/>
      <c r="R618" s="44"/>
      <c r="S618" s="44"/>
      <c r="T618" s="44"/>
      <c r="U618" s="44"/>
      <c r="V618" s="93"/>
      <c r="W618" s="44"/>
      <c r="X618" s="44"/>
      <c r="Y618" s="44"/>
      <c r="Z618" s="39">
        <f>IF(G618=Precios!$CP$4,Precios!$CS$4,IF(G618=Precios!$CP$5,Precios!$CS$5,IF(G618=Precios!$CP$6,Precios!$CS$6,IF(G618=Precios!$CP$7,Precios!$CS$7,IF(G618=Precios!$CP$8,Precios!$CS$8,IF(G618=Precios!$CP$9,Precios!$CS$9,IF(G618=Precios!$CP$10,Precios!$CS$10,IF(G618=Precios!$CP$11,Precios!$CS$11,IF(G618=Precios!$CP$12,Precios!$CS$12,IF(G618=Precios!$CP$1105,Precios!$CS$1105,IF(G618=Precios!$CP$14,Precios!$CS$14,IF(G618=Precios!$CP$15,Precios!$CS$15,IF(G618=Precios!$CP$16,Precios!$CS$16,IF(G618=Precios!$CP$17,Precios!$CS$17,IF(G618=Precios!$CP$18,Precios!$CS$18,0)))))))))))))))*H618</f>
        <v>0</v>
      </c>
      <c r="AA618" s="47"/>
      <c r="AB618" s="330"/>
    </row>
    <row r="619" spans="1:28" ht="15.75" thickBot="1" x14ac:dyDescent="0.3">
      <c r="A619" s="293"/>
      <c r="B619" s="294"/>
      <c r="C619" s="304"/>
      <c r="D619" s="296"/>
      <c r="E619" s="296"/>
      <c r="F619" s="296"/>
      <c r="G619" s="297"/>
      <c r="H619" s="298"/>
      <c r="I619" s="299">
        <f>IF(G619=Precios!$CP$4,Precios!$CQ$4,IF(G619=Precios!$CP$5,Precios!$CQ$5,IF(G619=Precios!$CP$6,Precios!$CQ$6,IF(G619=Precios!$CP$7,Precios!$CQ$7,IF(G619=Precios!$CP$8,Precios!$CQ$8,IF(G619=Precios!$CP$9,Precios!$CQ$9,IF(G619=Precios!$CP$10,Precios!$CQ$10,IF(G619=Precios!$CP$11,Precios!$CQ$11,IF(G619=Precios!$CP$12,Precios!$CQ$12,IF(G619=Precios!$CP$1105,Precios!$CQ$1105,IF(G619=Precios!$CP$14,Precios!$CQ$14,IF(G619=Precios!$CP$15,Precios!$CQ$15,IF(G619=Precios!$CP$16,Precios!$CQ$16,IF(G619=Precios!$CP$17,Precios!$CQ$17,IF(G619=Precios!$CP$18,Precios!$CQ$18,0)))))))))))))))</f>
        <v>0</v>
      </c>
      <c r="J619" s="298"/>
      <c r="K619" s="300">
        <f>+IF(J619=1,I619,IF(J619=2,I619*(1-Precios!$CV$3),0))</f>
        <v>0</v>
      </c>
      <c r="L619" s="300">
        <f t="shared" si="100"/>
        <v>0</v>
      </c>
      <c r="M619" s="331"/>
      <c r="N619" s="332"/>
      <c r="O619" s="332"/>
      <c r="P619" s="332"/>
      <c r="Q619" s="332"/>
      <c r="R619" s="332"/>
      <c r="S619" s="332"/>
      <c r="T619" s="332"/>
      <c r="U619" s="332"/>
      <c r="V619" s="333"/>
      <c r="W619" s="332"/>
      <c r="X619" s="332"/>
      <c r="Y619" s="332"/>
      <c r="Z619" s="340">
        <f>IF(G619=Precios!$CP$4,Precios!$CS$4,IF(G619=Precios!$CP$5,Precios!$CS$5,IF(G619=Precios!$CP$6,Precios!$CS$6,IF(G619=Precios!$CP$7,Precios!$CS$7,IF(G619=Precios!$CP$8,Precios!$CS$8,IF(G619=Precios!$CP$9,Precios!$CS$9,IF(G619=Precios!$CP$10,Precios!$CS$10,IF(G619=Precios!$CP$11,Precios!$CS$11,IF(G619=Precios!$CP$12,Precios!$CS$12,IF(G619=Precios!$CP$1105,Precios!$CS$1105,IF(G619=Precios!$CP$14,Precios!$CS$14,IF(G619=Precios!$CP$15,Precios!$CS$15,IF(G619=Precios!$CP$16,Precios!$CS$16,IF(G619=Precios!$CP$17,Precios!$CS$17,IF(G619=Precios!$CP$18,Precios!$CS$18,0)))))))))))))))*H619</f>
        <v>0</v>
      </c>
      <c r="AA619" s="334"/>
      <c r="AB619" s="335"/>
    </row>
    <row r="620" spans="1:28" x14ac:dyDescent="0.25">
      <c r="A620" s="282"/>
      <c r="B620" s="283"/>
      <c r="C620" s="284"/>
      <c r="D620" s="285"/>
      <c r="E620" s="285"/>
      <c r="F620" s="285"/>
      <c r="G620" s="287"/>
      <c r="H620" s="288"/>
      <c r="I620" s="289">
        <f>IF(G620=Precios!$CP$4,Precios!$CQ$4,IF(G620=Precios!$CP$5,Precios!$CQ$5,IF(G620=Precios!$CP$6,Precios!$CQ$6,IF(G620=Precios!$CP$7,Precios!$CQ$7,IF(G620=Precios!$CP$8,Precios!$CQ$8,IF(G620=Precios!$CP$9,Precios!$CQ$9,IF(G620=Precios!$CP$10,Precios!$CQ$10,IF(G620=Precios!$CP$11,Precios!$CQ$11,IF(G620=Precios!$CP$12,Precios!$CQ$12,IF(G620=Precios!$CP$1105,Precios!$CQ$1105,IF(G620=Precios!$CP$14,Precios!$CQ$14,IF(G620=Precios!$CP$15,Precios!$CQ$15,IF(G620=Precios!$CP$16,Precios!$CQ$16,IF(G620=Precios!$CP$17,Precios!$CQ$17,IF(G620=Precios!$CP$18,Precios!$CQ$18,0)))))))))))))))</f>
        <v>0</v>
      </c>
      <c r="J620" s="287"/>
      <c r="K620" s="290">
        <f>+IF(J620=1,I620,IF(J620=2,I620*(1-Precios!$CV$3),0))</f>
        <v>0</v>
      </c>
      <c r="L620" s="290">
        <f t="shared" si="100"/>
        <v>0</v>
      </c>
      <c r="M620" s="317">
        <f>+SUM(L620:L624)</f>
        <v>0</v>
      </c>
      <c r="N620" s="318">
        <f>+M620+Q620+S620+T620</f>
        <v>0</v>
      </c>
      <c r="O620" s="319">
        <f>+IF(J620=1,N620*$O$549,0)</f>
        <v>0</v>
      </c>
      <c r="P620" s="320">
        <f>+N620*$P$549</f>
        <v>0</v>
      </c>
      <c r="Q620" s="321"/>
      <c r="R620" s="322">
        <f>+N620-SUM(O620:Q620)</f>
        <v>0</v>
      </c>
      <c r="S620" s="321"/>
      <c r="T620" s="321"/>
      <c r="U620" s="321"/>
      <c r="V620" s="323" t="e">
        <f>+(+O620+P620)/M620</f>
        <v>#DIV/0!</v>
      </c>
      <c r="W620" s="324">
        <f>+R620-SUM(S620:U620)</f>
        <v>0</v>
      </c>
      <c r="X620" s="325">
        <f>IF(J620=2,W620,0)</f>
        <v>0</v>
      </c>
      <c r="Y620" s="326">
        <f>IF(J620=1,W620,0)</f>
        <v>0</v>
      </c>
      <c r="Z620" s="327">
        <f>IF(G620=Precios!$CP$4,Precios!$CS$4,IF(G620=Precios!$CP$5,Precios!$CS$5,IF(G620=Precios!$CP$6,Precios!$CS$6,IF(G620=Precios!$CP$7,Precios!$CS$7,IF(G620=Precios!$CP$8,Precios!$CS$8,IF(G620=Precios!$CP$9,Precios!$CS$9,IF(G620=Precios!$CP$10,Precios!$CS$10,IF(G620=Precios!$CP$11,Precios!$CS$11,IF(G620=Precios!$CP$12,Precios!$CS$12,IF(G620=Precios!$CP$1105,Precios!$CS$1105,IF(G620=Precios!$CP$14,Precios!$CS$14,IF(G620=Precios!$CP$15,Precios!$CS$15,IF(G620=Precios!$CP$16,Precios!$CS$16,IF(G620=Precios!$CP$17,Precios!$CS$17,IF(G620=Precios!$CP$18,Precios!$CS$18,0)))))))))))))))*H620</f>
        <v>0</v>
      </c>
      <c r="AA620" s="328">
        <f>+W620-SUM(Z620:Z624)</f>
        <v>0</v>
      </c>
      <c r="AB620" s="329" t="e">
        <f>+AA620/M620</f>
        <v>#DIV/0!</v>
      </c>
    </row>
    <row r="621" spans="1:28" x14ac:dyDescent="0.25">
      <c r="A621" s="291"/>
      <c r="B621" s="41"/>
      <c r="C621" s="42"/>
      <c r="D621" s="43"/>
      <c r="E621" s="43"/>
      <c r="F621" s="43"/>
      <c r="G621" s="49"/>
      <c r="H621" s="52"/>
      <c r="I621" s="217">
        <f>IF(G621=Precios!$CP$4,Precios!$CQ$4,IF(G621=Precios!$CP$5,Precios!$CQ$5,IF(G621=Precios!$CP$6,Precios!$CQ$6,IF(G621=Precios!$CP$7,Precios!$CQ$7,IF(G621=Precios!$CP$8,Precios!$CQ$8,IF(G621=Precios!$CP$9,Precios!$CQ$9,IF(G621=Precios!$CP$10,Precios!$CQ$10,IF(G621=Precios!$CP$11,Precios!$CQ$11,IF(G621=Precios!$CP$12,Precios!$CQ$12,IF(G621=Precios!$CP$1105,Precios!$CQ$1105,IF(G621=Precios!$CP$14,Precios!$CQ$14,IF(G621=Precios!$CP$15,Precios!$CQ$15,IF(G621=Precios!$CP$16,Precios!$CQ$16,IF(G621=Precios!$CP$17,Precios!$CQ$17,IF(G621=Precios!$CP$18,Precios!$CQ$18,0)))))))))))))))</f>
        <v>0</v>
      </c>
      <c r="J621" s="52"/>
      <c r="K621" s="218">
        <f>+IF(J621=1,I621,IF(J621=2,I621*(1-Precios!$CV$3),0))</f>
        <v>0</v>
      </c>
      <c r="L621" s="218">
        <f t="shared" si="100"/>
        <v>0</v>
      </c>
      <c r="M621" s="50"/>
      <c r="N621" s="44"/>
      <c r="O621" s="44"/>
      <c r="P621" s="44"/>
      <c r="Q621" s="44"/>
      <c r="R621" s="44"/>
      <c r="S621" s="44"/>
      <c r="T621" s="44"/>
      <c r="U621" s="44"/>
      <c r="V621" s="93"/>
      <c r="W621" s="44"/>
      <c r="X621" s="44"/>
      <c r="Y621" s="44"/>
      <c r="Z621" s="39">
        <f>IF(G621=Precios!$CP$4,Precios!$CS$4,IF(G621=Precios!$CP$5,Precios!$CS$5,IF(G621=Precios!$CP$6,Precios!$CS$6,IF(G621=Precios!$CP$7,Precios!$CS$7,IF(G621=Precios!$CP$8,Precios!$CS$8,IF(G621=Precios!$CP$9,Precios!$CS$9,IF(G621=Precios!$CP$10,Precios!$CS$10,IF(G621=Precios!$CP$11,Precios!$CS$11,IF(G621=Precios!$CP$12,Precios!$CS$12,IF(G621=Precios!$CP$1105,Precios!$CS$1105,IF(G621=Precios!$CP$14,Precios!$CS$14,IF(G621=Precios!$CP$15,Precios!$CS$15,IF(G621=Precios!$CP$16,Precios!$CS$16,IF(G621=Precios!$CP$17,Precios!$CS$17,IF(G621=Precios!$CP$18,Precios!$CS$18,0)))))))))))))))*H621</f>
        <v>0</v>
      </c>
      <c r="AA621" s="47"/>
      <c r="AB621" s="330"/>
    </row>
    <row r="622" spans="1:28" x14ac:dyDescent="0.25">
      <c r="A622" s="291"/>
      <c r="B622" s="41"/>
      <c r="C622" s="42"/>
      <c r="D622" s="43"/>
      <c r="E622" s="43"/>
      <c r="F622" s="43"/>
      <c r="G622" s="49"/>
      <c r="H622" s="52"/>
      <c r="I622" s="217">
        <f>IF(G622=Precios!$CP$4,Precios!$CQ$4,IF(G622=Precios!$CP$5,Precios!$CQ$5,IF(G622=Precios!$CP$6,Precios!$CQ$6,IF(G622=Precios!$CP$7,Precios!$CQ$7,IF(G622=Precios!$CP$8,Precios!$CQ$8,IF(G622=Precios!$CP$9,Precios!$CQ$9,IF(G622=Precios!$CP$10,Precios!$CQ$10,IF(G622=Precios!$CP$11,Precios!$CQ$11,IF(G622=Precios!$CP$12,Precios!$CQ$12,IF(G622=Precios!$CP$1105,Precios!$CQ$1105,IF(G622=Precios!$CP$14,Precios!$CQ$14,IF(G622=Precios!$CP$15,Precios!$CQ$15,IF(G622=Precios!$CP$16,Precios!$CQ$16,IF(G622=Precios!$CP$17,Precios!$CQ$17,IF(G622=Precios!$CP$18,Precios!$CQ$18,0)))))))))))))))</f>
        <v>0</v>
      </c>
      <c r="J622" s="52"/>
      <c r="K622" s="218">
        <f>+IF(J622=1,I622,IF(J622=2,I622*(1-Precios!$CV$3),0))</f>
        <v>0</v>
      </c>
      <c r="L622" s="218">
        <f t="shared" si="100"/>
        <v>0</v>
      </c>
      <c r="M622" s="50"/>
      <c r="N622" s="44"/>
      <c r="O622" s="44"/>
      <c r="P622" s="44"/>
      <c r="Q622" s="44"/>
      <c r="R622" s="44"/>
      <c r="S622" s="44"/>
      <c r="T622" s="44"/>
      <c r="U622" s="44"/>
      <c r="V622" s="93"/>
      <c r="W622" s="44"/>
      <c r="X622" s="44"/>
      <c r="Y622" s="44"/>
      <c r="Z622" s="39">
        <f>IF(G622=Precios!$CP$4,Precios!$CS$4,IF(G622=Precios!$CP$5,Precios!$CS$5,IF(G622=Precios!$CP$6,Precios!$CS$6,IF(G622=Precios!$CP$7,Precios!$CS$7,IF(G622=Precios!$CP$8,Precios!$CS$8,IF(G622=Precios!$CP$9,Precios!$CS$9,IF(G622=Precios!$CP$10,Precios!$CS$10,IF(G622=Precios!$CP$11,Precios!$CS$11,IF(G622=Precios!$CP$12,Precios!$CS$12,IF(G622=Precios!$CP$1105,Precios!$CS$1105,IF(G622=Precios!$CP$14,Precios!$CS$14,IF(G622=Precios!$CP$15,Precios!$CS$15,IF(G622=Precios!$CP$16,Precios!$CS$16,IF(G622=Precios!$CP$17,Precios!$CS$17,IF(G622=Precios!$CP$18,Precios!$CS$18,0)))))))))))))))*H622</f>
        <v>0</v>
      </c>
      <c r="AA622" s="47"/>
      <c r="AB622" s="330"/>
    </row>
    <row r="623" spans="1:28" x14ac:dyDescent="0.25">
      <c r="A623" s="291"/>
      <c r="B623" s="41"/>
      <c r="C623" s="42"/>
      <c r="D623" s="43"/>
      <c r="E623" s="43"/>
      <c r="F623" s="43"/>
      <c r="G623" s="49"/>
      <c r="H623" s="52"/>
      <c r="I623" s="217">
        <f>IF(G623=Precios!$CP$4,Precios!$CQ$4,IF(G623=Precios!$CP$5,Precios!$CQ$5,IF(G623=Precios!$CP$6,Precios!$CQ$6,IF(G623=Precios!$CP$7,Precios!$CQ$7,IF(G623=Precios!$CP$8,Precios!$CQ$8,IF(G623=Precios!$CP$9,Precios!$CQ$9,IF(G623=Precios!$CP$10,Precios!$CQ$10,IF(G623=Precios!$CP$11,Precios!$CQ$11,IF(G623=Precios!$CP$12,Precios!$CQ$12,IF(G623=Precios!$CP$1105,Precios!$CQ$1105,IF(G623=Precios!$CP$14,Precios!$CQ$14,IF(G623=Precios!$CP$15,Precios!$CQ$15,IF(G623=Precios!$CP$16,Precios!$CQ$16,IF(G623=Precios!$CP$17,Precios!$CQ$17,IF(G623=Precios!$CP$18,Precios!$CQ$18,0)))))))))))))))</f>
        <v>0</v>
      </c>
      <c r="J623" s="52"/>
      <c r="K623" s="218">
        <f>+IF(J623=1,I623,IF(J623=2,I623*(1-Precios!$CV$3),0))</f>
        <v>0</v>
      </c>
      <c r="L623" s="218">
        <f t="shared" si="100"/>
        <v>0</v>
      </c>
      <c r="M623" s="50"/>
      <c r="N623" s="44"/>
      <c r="O623" s="44"/>
      <c r="P623" s="44"/>
      <c r="Q623" s="44"/>
      <c r="R623" s="44"/>
      <c r="S623" s="44"/>
      <c r="T623" s="44"/>
      <c r="U623" s="44"/>
      <c r="V623" s="93"/>
      <c r="W623" s="44"/>
      <c r="X623" s="44"/>
      <c r="Y623" s="44"/>
      <c r="Z623" s="39">
        <f>IF(G623=Precios!$CP$4,Precios!$CS$4,IF(G623=Precios!$CP$5,Precios!$CS$5,IF(G623=Precios!$CP$6,Precios!$CS$6,IF(G623=Precios!$CP$7,Precios!$CS$7,IF(G623=Precios!$CP$8,Precios!$CS$8,IF(G623=Precios!$CP$9,Precios!$CS$9,IF(G623=Precios!$CP$10,Precios!$CS$10,IF(G623=Precios!$CP$11,Precios!$CS$11,IF(G623=Precios!$CP$12,Precios!$CS$12,IF(G623=Precios!$CP$1105,Precios!$CS$1105,IF(G623=Precios!$CP$14,Precios!$CS$14,IF(G623=Precios!$CP$15,Precios!$CS$15,IF(G623=Precios!$CP$16,Precios!$CS$16,IF(G623=Precios!$CP$17,Precios!$CS$17,IF(G623=Precios!$CP$18,Precios!$CS$18,0)))))))))))))))*H623</f>
        <v>0</v>
      </c>
      <c r="AA623" s="47"/>
      <c r="AB623" s="330"/>
    </row>
    <row r="624" spans="1:28" ht="15.75" thickBot="1" x14ac:dyDescent="0.3">
      <c r="A624" s="293"/>
      <c r="B624" s="294"/>
      <c r="C624" s="304"/>
      <c r="D624" s="296"/>
      <c r="E624" s="296"/>
      <c r="F624" s="296"/>
      <c r="G624" s="297"/>
      <c r="H624" s="298"/>
      <c r="I624" s="299">
        <f>IF(G624=Precios!$CP$4,Precios!$CQ$4,IF(G624=Precios!$CP$5,Precios!$CQ$5,IF(G624=Precios!$CP$6,Precios!$CQ$6,IF(G624=Precios!$CP$7,Precios!$CQ$7,IF(G624=Precios!$CP$8,Precios!$CQ$8,IF(G624=Precios!$CP$9,Precios!$CQ$9,IF(G624=Precios!$CP$10,Precios!$CQ$10,IF(G624=Precios!$CP$11,Precios!$CQ$11,IF(G624=Precios!$CP$12,Precios!$CQ$12,IF(G624=Precios!$CP$1105,Precios!$CQ$1105,IF(G624=Precios!$CP$14,Precios!$CQ$14,IF(G624=Precios!$CP$15,Precios!$CQ$15,IF(G624=Precios!$CP$16,Precios!$CQ$16,IF(G624=Precios!$CP$17,Precios!$CQ$17,IF(G624=Precios!$CP$18,Precios!$CQ$18,0)))))))))))))))</f>
        <v>0</v>
      </c>
      <c r="J624" s="298"/>
      <c r="K624" s="300">
        <f>+IF(J624=1,I624,IF(J624=2,I624*(1-Precios!$CV$3),0))</f>
        <v>0</v>
      </c>
      <c r="L624" s="300">
        <f t="shared" si="100"/>
        <v>0</v>
      </c>
      <c r="M624" s="331"/>
      <c r="N624" s="332"/>
      <c r="O624" s="332"/>
      <c r="P624" s="332"/>
      <c r="Q624" s="332"/>
      <c r="R624" s="332"/>
      <c r="S624" s="332"/>
      <c r="T624" s="332"/>
      <c r="U624" s="332"/>
      <c r="V624" s="333"/>
      <c r="W624" s="332"/>
      <c r="X624" s="332"/>
      <c r="Y624" s="332"/>
      <c r="Z624" s="340">
        <f>IF(G624=Precios!$CP$4,Precios!$CS$4,IF(G624=Precios!$CP$5,Precios!$CS$5,IF(G624=Precios!$CP$6,Precios!$CS$6,IF(G624=Precios!$CP$7,Precios!$CS$7,IF(G624=Precios!$CP$8,Precios!$CS$8,IF(G624=Precios!$CP$9,Precios!$CS$9,IF(G624=Precios!$CP$10,Precios!$CS$10,IF(G624=Precios!$CP$11,Precios!$CS$11,IF(G624=Precios!$CP$12,Precios!$CS$12,IF(G624=Precios!$CP$1105,Precios!$CS$1105,IF(G624=Precios!$CP$14,Precios!$CS$14,IF(G624=Precios!$CP$15,Precios!$CS$15,IF(G624=Precios!$CP$16,Precios!$CS$16,IF(G624=Precios!$CP$17,Precios!$CS$17,IF(G624=Precios!$CP$18,Precios!$CS$18,0)))))))))))))))*H624</f>
        <v>0</v>
      </c>
      <c r="AA624" s="334"/>
      <c r="AB624" s="335"/>
    </row>
    <row r="625" spans="1:28" x14ac:dyDescent="0.25">
      <c r="A625" s="282"/>
      <c r="B625" s="283"/>
      <c r="C625" s="284"/>
      <c r="D625" s="285"/>
      <c r="E625" s="285"/>
      <c r="F625" s="285"/>
      <c r="G625" s="287"/>
      <c r="H625" s="288"/>
      <c r="I625" s="289">
        <f>IF(G625=Precios!$CP$4,Precios!$CQ$4,IF(G625=Precios!$CP$5,Precios!$CQ$5,IF(G625=Precios!$CP$6,Precios!$CQ$6,IF(G625=Precios!$CP$7,Precios!$CQ$7,IF(G625=Precios!$CP$8,Precios!$CQ$8,IF(G625=Precios!$CP$9,Precios!$CQ$9,IF(G625=Precios!$CP$10,Precios!$CQ$10,IF(G625=Precios!$CP$11,Precios!$CQ$11,IF(G625=Precios!$CP$12,Precios!$CQ$12,IF(G625=Precios!$CP$1105,Precios!$CQ$1105,IF(G625=Precios!$CP$14,Precios!$CQ$14,IF(G625=Precios!$CP$15,Precios!$CQ$15,IF(G625=Precios!$CP$16,Precios!$CQ$16,IF(G625=Precios!$CP$17,Precios!$CQ$17,IF(G625=Precios!$CP$18,Precios!$CQ$18,0)))))))))))))))</f>
        <v>0</v>
      </c>
      <c r="J625" s="287"/>
      <c r="K625" s="290">
        <f>+IF(J625=1,I625,IF(J625=2,I625*(1-Precios!$CV$3),0))</f>
        <v>0</v>
      </c>
      <c r="L625" s="290">
        <f t="shared" si="100"/>
        <v>0</v>
      </c>
      <c r="M625" s="317">
        <f>+SUM(L625:L629)</f>
        <v>0</v>
      </c>
      <c r="N625" s="318">
        <f>+M625+Q625+S625+T625</f>
        <v>0</v>
      </c>
      <c r="O625" s="319">
        <f>+IF(J625=1,N625*$O$549,0)</f>
        <v>0</v>
      </c>
      <c r="P625" s="320">
        <f>+N625*$P$549</f>
        <v>0</v>
      </c>
      <c r="Q625" s="321"/>
      <c r="R625" s="322">
        <f>+N625-SUM(O625:Q625)</f>
        <v>0</v>
      </c>
      <c r="S625" s="321"/>
      <c r="T625" s="321"/>
      <c r="U625" s="321"/>
      <c r="V625" s="323" t="e">
        <f>+(+O625+P625)/M625</f>
        <v>#DIV/0!</v>
      </c>
      <c r="W625" s="324">
        <f>+R625-SUM(S625:U625)</f>
        <v>0</v>
      </c>
      <c r="X625" s="325">
        <f>IF(J625=2,W625,0)</f>
        <v>0</v>
      </c>
      <c r="Y625" s="326">
        <f>IF(J625=1,W625,0)</f>
        <v>0</v>
      </c>
      <c r="Z625" s="327">
        <f>IF(G625=Precios!$CP$4,Precios!$CS$4,IF(G625=Precios!$CP$5,Precios!$CS$5,IF(G625=Precios!$CP$6,Precios!$CS$6,IF(G625=Precios!$CP$7,Precios!$CS$7,IF(G625=Precios!$CP$8,Precios!$CS$8,IF(G625=Precios!$CP$9,Precios!$CS$9,IF(G625=Precios!$CP$10,Precios!$CS$10,IF(G625=Precios!$CP$11,Precios!$CS$11,IF(G625=Precios!$CP$12,Precios!$CS$12,IF(G625=Precios!$CP$1105,Precios!$CS$1105,IF(G625=Precios!$CP$14,Precios!$CS$14,IF(G625=Precios!$CP$15,Precios!$CS$15,IF(G625=Precios!$CP$16,Precios!$CS$16,IF(G625=Precios!$CP$17,Precios!$CS$17,IF(G625=Precios!$CP$18,Precios!$CS$18,0)))))))))))))))*H625</f>
        <v>0</v>
      </c>
      <c r="AA625" s="328">
        <f>+W625-SUM(Z625:Z629)</f>
        <v>0</v>
      </c>
      <c r="AB625" s="329" t="e">
        <f>+AA625/M625</f>
        <v>#DIV/0!</v>
      </c>
    </row>
    <row r="626" spans="1:28" x14ac:dyDescent="0.25">
      <c r="A626" s="291"/>
      <c r="B626" s="41"/>
      <c r="C626" s="42"/>
      <c r="D626" s="43"/>
      <c r="E626" s="43"/>
      <c r="F626" s="43"/>
      <c r="G626" s="49"/>
      <c r="H626" s="52"/>
      <c r="I626" s="217">
        <f>IF(G626=Precios!$CP$4,Precios!$CQ$4,IF(G626=Precios!$CP$5,Precios!$CQ$5,IF(G626=Precios!$CP$6,Precios!$CQ$6,IF(G626=Precios!$CP$7,Precios!$CQ$7,IF(G626=Precios!$CP$8,Precios!$CQ$8,IF(G626=Precios!$CP$9,Precios!$CQ$9,IF(G626=Precios!$CP$10,Precios!$CQ$10,IF(G626=Precios!$CP$11,Precios!$CQ$11,IF(G626=Precios!$CP$12,Precios!$CQ$12,IF(G626=Precios!$CP$1105,Precios!$CQ$1105,IF(G626=Precios!$CP$14,Precios!$CQ$14,IF(G626=Precios!$CP$15,Precios!$CQ$15,IF(G626=Precios!$CP$16,Precios!$CQ$16,IF(G626=Precios!$CP$17,Precios!$CQ$17,IF(G626=Precios!$CP$18,Precios!$CQ$18,0)))))))))))))))</f>
        <v>0</v>
      </c>
      <c r="J626" s="52"/>
      <c r="K626" s="218">
        <f>+IF(J626=1,I626,IF(J626=2,I626*(1-Precios!$CV$3),0))</f>
        <v>0</v>
      </c>
      <c r="L626" s="218">
        <f t="shared" si="100"/>
        <v>0</v>
      </c>
      <c r="M626" s="50"/>
      <c r="N626" s="44"/>
      <c r="O626" s="44"/>
      <c r="P626" s="44"/>
      <c r="Q626" s="44"/>
      <c r="R626" s="44"/>
      <c r="S626" s="44"/>
      <c r="T626" s="44"/>
      <c r="U626" s="44"/>
      <c r="V626" s="93"/>
      <c r="W626" s="44"/>
      <c r="X626" s="44"/>
      <c r="Y626" s="44"/>
      <c r="Z626" s="39">
        <f>IF(G626=Precios!$CP$4,Precios!$CS$4,IF(G626=Precios!$CP$5,Precios!$CS$5,IF(G626=Precios!$CP$6,Precios!$CS$6,IF(G626=Precios!$CP$7,Precios!$CS$7,IF(G626=Precios!$CP$8,Precios!$CS$8,IF(G626=Precios!$CP$9,Precios!$CS$9,IF(G626=Precios!$CP$10,Precios!$CS$10,IF(G626=Precios!$CP$11,Precios!$CS$11,IF(G626=Precios!$CP$12,Precios!$CS$12,IF(G626=Precios!$CP$1105,Precios!$CS$1105,IF(G626=Precios!$CP$14,Precios!$CS$14,IF(G626=Precios!$CP$15,Precios!$CS$15,IF(G626=Precios!$CP$16,Precios!$CS$16,IF(G626=Precios!$CP$17,Precios!$CS$17,IF(G626=Precios!$CP$18,Precios!$CS$18,0)))))))))))))))*H626</f>
        <v>0</v>
      </c>
      <c r="AA626" s="47"/>
      <c r="AB626" s="330"/>
    </row>
    <row r="627" spans="1:28" x14ac:dyDescent="0.25">
      <c r="A627" s="291"/>
      <c r="B627" s="41"/>
      <c r="C627" s="42"/>
      <c r="D627" s="43"/>
      <c r="E627" s="43"/>
      <c r="F627" s="43"/>
      <c r="G627" s="49"/>
      <c r="H627" s="52"/>
      <c r="I627" s="217">
        <f>IF(G627=Precios!$CP$4,Precios!$CQ$4,IF(G627=Precios!$CP$5,Precios!$CQ$5,IF(G627=Precios!$CP$6,Precios!$CQ$6,IF(G627=Precios!$CP$7,Precios!$CQ$7,IF(G627=Precios!$CP$8,Precios!$CQ$8,IF(G627=Precios!$CP$9,Precios!$CQ$9,IF(G627=Precios!$CP$10,Precios!$CQ$10,IF(G627=Precios!$CP$11,Precios!$CQ$11,IF(G627=Precios!$CP$12,Precios!$CQ$12,IF(G627=Precios!$CP$1105,Precios!$CQ$1105,IF(G627=Precios!$CP$14,Precios!$CQ$14,IF(G627=Precios!$CP$15,Precios!$CQ$15,IF(G627=Precios!$CP$16,Precios!$CQ$16,IF(G627=Precios!$CP$17,Precios!$CQ$17,IF(G627=Precios!$CP$18,Precios!$CQ$18,0)))))))))))))))</f>
        <v>0</v>
      </c>
      <c r="J627" s="52"/>
      <c r="K627" s="218">
        <f>+IF(J627=1,I627,IF(J627=2,I627*(1-Precios!$CV$3),0))</f>
        <v>0</v>
      </c>
      <c r="L627" s="218">
        <f t="shared" si="100"/>
        <v>0</v>
      </c>
      <c r="M627" s="50"/>
      <c r="N627" s="44"/>
      <c r="O627" s="44"/>
      <c r="P627" s="44"/>
      <c r="Q627" s="44"/>
      <c r="R627" s="44"/>
      <c r="S627" s="44"/>
      <c r="T627" s="44"/>
      <c r="U627" s="44"/>
      <c r="V627" s="93"/>
      <c r="W627" s="44"/>
      <c r="X627" s="44"/>
      <c r="Y627" s="44"/>
      <c r="Z627" s="39">
        <f>IF(G627=Precios!$CP$4,Precios!$CS$4,IF(G627=Precios!$CP$5,Precios!$CS$5,IF(G627=Precios!$CP$6,Precios!$CS$6,IF(G627=Precios!$CP$7,Precios!$CS$7,IF(G627=Precios!$CP$8,Precios!$CS$8,IF(G627=Precios!$CP$9,Precios!$CS$9,IF(G627=Precios!$CP$10,Precios!$CS$10,IF(G627=Precios!$CP$11,Precios!$CS$11,IF(G627=Precios!$CP$12,Precios!$CS$12,IF(G627=Precios!$CP$1105,Precios!$CS$1105,IF(G627=Precios!$CP$14,Precios!$CS$14,IF(G627=Precios!$CP$15,Precios!$CS$15,IF(G627=Precios!$CP$16,Precios!$CS$16,IF(G627=Precios!$CP$17,Precios!$CS$17,IF(G627=Precios!$CP$18,Precios!$CS$18,0)))))))))))))))*H627</f>
        <v>0</v>
      </c>
      <c r="AA627" s="47"/>
      <c r="AB627" s="330"/>
    </row>
    <row r="628" spans="1:28" x14ac:dyDescent="0.25">
      <c r="A628" s="291"/>
      <c r="B628" s="41"/>
      <c r="C628" s="42"/>
      <c r="D628" s="43"/>
      <c r="E628" s="43"/>
      <c r="F628" s="43"/>
      <c r="G628" s="49"/>
      <c r="H628" s="52"/>
      <c r="I628" s="217">
        <f>IF(G628=Precios!$CP$4,Precios!$CQ$4,IF(G628=Precios!$CP$5,Precios!$CQ$5,IF(G628=Precios!$CP$6,Precios!$CQ$6,IF(G628=Precios!$CP$7,Precios!$CQ$7,IF(G628=Precios!$CP$8,Precios!$CQ$8,IF(G628=Precios!$CP$9,Precios!$CQ$9,IF(G628=Precios!$CP$10,Precios!$CQ$10,IF(G628=Precios!$CP$11,Precios!$CQ$11,IF(G628=Precios!$CP$12,Precios!$CQ$12,IF(G628=Precios!$CP$1105,Precios!$CQ$1105,IF(G628=Precios!$CP$14,Precios!$CQ$14,IF(G628=Precios!$CP$15,Precios!$CQ$15,IF(G628=Precios!$CP$16,Precios!$CQ$16,IF(G628=Precios!$CP$17,Precios!$CQ$17,IF(G628=Precios!$CP$18,Precios!$CQ$18,0)))))))))))))))</f>
        <v>0</v>
      </c>
      <c r="J628" s="52"/>
      <c r="K628" s="218">
        <f>+IF(J628=1,I628,IF(J628=2,I628*(1-Precios!$CV$3),0))</f>
        <v>0</v>
      </c>
      <c r="L628" s="218">
        <f t="shared" si="100"/>
        <v>0</v>
      </c>
      <c r="M628" s="50"/>
      <c r="N628" s="44"/>
      <c r="O628" s="44"/>
      <c r="P628" s="44"/>
      <c r="Q628" s="44"/>
      <c r="R628" s="44"/>
      <c r="S628" s="44"/>
      <c r="T628" s="44"/>
      <c r="U628" s="44"/>
      <c r="V628" s="93"/>
      <c r="W628" s="44"/>
      <c r="X628" s="44"/>
      <c r="Y628" s="44"/>
      <c r="Z628" s="39">
        <f>IF(G628=Precios!$CP$4,Precios!$CS$4,IF(G628=Precios!$CP$5,Precios!$CS$5,IF(G628=Precios!$CP$6,Precios!$CS$6,IF(G628=Precios!$CP$7,Precios!$CS$7,IF(G628=Precios!$CP$8,Precios!$CS$8,IF(G628=Precios!$CP$9,Precios!$CS$9,IF(G628=Precios!$CP$10,Precios!$CS$10,IF(G628=Precios!$CP$11,Precios!$CS$11,IF(G628=Precios!$CP$12,Precios!$CS$12,IF(G628=Precios!$CP$1105,Precios!$CS$1105,IF(G628=Precios!$CP$14,Precios!$CS$14,IF(G628=Precios!$CP$15,Precios!$CS$15,IF(G628=Precios!$CP$16,Precios!$CS$16,IF(G628=Precios!$CP$17,Precios!$CS$17,IF(G628=Precios!$CP$18,Precios!$CS$18,0)))))))))))))))*H628</f>
        <v>0</v>
      </c>
      <c r="AA628" s="47"/>
      <c r="AB628" s="330"/>
    </row>
    <row r="629" spans="1:28" ht="15.75" thickBot="1" x14ac:dyDescent="0.3">
      <c r="A629" s="293"/>
      <c r="B629" s="294"/>
      <c r="C629" s="304"/>
      <c r="D629" s="296"/>
      <c r="E629" s="296"/>
      <c r="F629" s="296"/>
      <c r="G629" s="297"/>
      <c r="H629" s="298"/>
      <c r="I629" s="299">
        <f>IF(G629=Precios!$CP$4,Precios!$CQ$4,IF(G629=Precios!$CP$5,Precios!$CQ$5,IF(G629=Precios!$CP$6,Precios!$CQ$6,IF(G629=Precios!$CP$7,Precios!$CQ$7,IF(G629=Precios!$CP$8,Precios!$CQ$8,IF(G629=Precios!$CP$9,Precios!$CQ$9,IF(G629=Precios!$CP$10,Precios!$CQ$10,IF(G629=Precios!$CP$11,Precios!$CQ$11,IF(G629=Precios!$CP$12,Precios!$CQ$12,IF(G629=Precios!$CP$1105,Precios!$CQ$1105,IF(G629=Precios!$CP$14,Precios!$CQ$14,IF(G629=Precios!$CP$15,Precios!$CQ$15,IF(G629=Precios!$CP$16,Precios!$CQ$16,IF(G629=Precios!$CP$17,Precios!$CQ$17,IF(G629=Precios!$CP$18,Precios!$CQ$18,0)))))))))))))))</f>
        <v>0</v>
      </c>
      <c r="J629" s="298"/>
      <c r="K629" s="300">
        <f>+IF(J629=1,I629,IF(J629=2,I629*(1-Precios!$CV$3),0))</f>
        <v>0</v>
      </c>
      <c r="L629" s="300">
        <f t="shared" si="100"/>
        <v>0</v>
      </c>
      <c r="M629" s="331"/>
      <c r="N629" s="332"/>
      <c r="O629" s="332"/>
      <c r="P629" s="332"/>
      <c r="Q629" s="332"/>
      <c r="R629" s="332"/>
      <c r="S629" s="332"/>
      <c r="T629" s="332"/>
      <c r="U629" s="332"/>
      <c r="V629" s="333"/>
      <c r="W629" s="332"/>
      <c r="X629" s="332"/>
      <c r="Y629" s="332"/>
      <c r="Z629" s="340">
        <f>IF(G629=Precios!$CP$4,Precios!$CS$4,IF(G629=Precios!$CP$5,Precios!$CS$5,IF(G629=Precios!$CP$6,Precios!$CS$6,IF(G629=Precios!$CP$7,Precios!$CS$7,IF(G629=Precios!$CP$8,Precios!$CS$8,IF(G629=Precios!$CP$9,Precios!$CS$9,IF(G629=Precios!$CP$10,Precios!$CS$10,IF(G629=Precios!$CP$11,Precios!$CS$11,IF(G629=Precios!$CP$12,Precios!$CS$12,IF(G629=Precios!$CP$1105,Precios!$CS$1105,IF(G629=Precios!$CP$14,Precios!$CS$14,IF(G629=Precios!$CP$15,Precios!$CS$15,IF(G629=Precios!$CP$16,Precios!$CS$16,IF(G629=Precios!$CP$17,Precios!$CS$17,IF(G629=Precios!$CP$18,Precios!$CS$18,0)))))))))))))))*H629</f>
        <v>0</v>
      </c>
      <c r="AA629" s="334"/>
      <c r="AB629" s="335"/>
    </row>
    <row r="630" spans="1:28" x14ac:dyDescent="0.25">
      <c r="A630" s="282"/>
      <c r="B630" s="283"/>
      <c r="C630" s="284"/>
      <c r="D630" s="285"/>
      <c r="E630" s="285"/>
      <c r="F630" s="285"/>
      <c r="G630" s="287"/>
      <c r="H630" s="288"/>
      <c r="I630" s="289">
        <f>IF(G630=Precios!$CP$4,Precios!$CQ$4,IF(G630=Precios!$CP$5,Precios!$CQ$5,IF(G630=Precios!$CP$6,Precios!$CQ$6,IF(G630=Precios!$CP$7,Precios!$CQ$7,IF(G630=Precios!$CP$8,Precios!$CQ$8,IF(G630=Precios!$CP$9,Precios!$CQ$9,IF(G630=Precios!$CP$10,Precios!$CQ$10,IF(G630=Precios!$CP$11,Precios!$CQ$11,IF(G630=Precios!$CP$12,Precios!$CQ$12,IF(G630=Precios!$CP$1105,Precios!$CQ$1105,IF(G630=Precios!$CP$14,Precios!$CQ$14,IF(G630=Precios!$CP$15,Precios!$CQ$15,IF(G630=Precios!$CP$16,Precios!$CQ$16,IF(G630=Precios!$CP$17,Precios!$CQ$17,IF(G630=Precios!$CP$18,Precios!$CQ$18,0)))))))))))))))</f>
        <v>0</v>
      </c>
      <c r="J630" s="287"/>
      <c r="K630" s="290">
        <f>+IF(J630=1,I630,IF(J630=2,I630*(1-Precios!$CV$3),0))</f>
        <v>0</v>
      </c>
      <c r="L630" s="290">
        <f t="shared" si="97"/>
        <v>0</v>
      </c>
      <c r="M630" s="317">
        <f>+SUM(L630:L634)</f>
        <v>0</v>
      </c>
      <c r="N630" s="318">
        <f>+M630+Q630+S630+T630</f>
        <v>0</v>
      </c>
      <c r="O630" s="319">
        <f>+IF(J630=1,N630*$O$549,0)</f>
        <v>0</v>
      </c>
      <c r="P630" s="320">
        <f>+N630*$P$549</f>
        <v>0</v>
      </c>
      <c r="Q630" s="321"/>
      <c r="R630" s="322">
        <f>+N630-SUM(O630:Q630)</f>
        <v>0</v>
      </c>
      <c r="S630" s="321"/>
      <c r="T630" s="321"/>
      <c r="U630" s="321"/>
      <c r="V630" s="323" t="e">
        <f>+(+O630+P630)/M630</f>
        <v>#DIV/0!</v>
      </c>
      <c r="W630" s="324">
        <f>+R630-SUM(S630:U630)</f>
        <v>0</v>
      </c>
      <c r="X630" s="325">
        <f>IF(J630=2,W630,0)</f>
        <v>0</v>
      </c>
      <c r="Y630" s="326">
        <f>IF(J630=1,W630,0)</f>
        <v>0</v>
      </c>
      <c r="Z630" s="327">
        <f>IF(G630=Precios!$CP$4,Precios!$CS$4,IF(G630=Precios!$CP$5,Precios!$CS$5,IF(G630=Precios!$CP$6,Precios!$CS$6,IF(G630=Precios!$CP$7,Precios!$CS$7,IF(G630=Precios!$CP$8,Precios!$CS$8,IF(G630=Precios!$CP$9,Precios!$CS$9,IF(G630=Precios!$CP$10,Precios!$CS$10,IF(G630=Precios!$CP$11,Precios!$CS$11,IF(G630=Precios!$CP$12,Precios!$CS$12,IF(G630=Precios!$CP$1105,Precios!$CS$1105,IF(G630=Precios!$CP$14,Precios!$CS$14,IF(G630=Precios!$CP$15,Precios!$CS$15,IF(G630=Precios!$CP$16,Precios!$CS$16,IF(G630=Precios!$CP$17,Precios!$CS$17,IF(G630=Precios!$CP$18,Precios!$CS$18,0)))))))))))))))*H630</f>
        <v>0</v>
      </c>
      <c r="AA630" s="328">
        <f>+W630-SUM(Z630:Z634)</f>
        <v>0</v>
      </c>
      <c r="AB630" s="329" t="e">
        <f>+AA630/M630</f>
        <v>#DIV/0!</v>
      </c>
    </row>
    <row r="631" spans="1:28" x14ac:dyDescent="0.25">
      <c r="A631" s="291"/>
      <c r="B631" s="41"/>
      <c r="C631" s="42"/>
      <c r="D631" s="43"/>
      <c r="E631" s="43"/>
      <c r="F631" s="43"/>
      <c r="G631" s="49"/>
      <c r="H631" s="52"/>
      <c r="I631" s="217">
        <f>IF(G631=Precios!$CP$4,Precios!$CQ$4,IF(G631=Precios!$CP$5,Precios!$CQ$5,IF(G631=Precios!$CP$6,Precios!$CQ$6,IF(G631=Precios!$CP$7,Precios!$CQ$7,IF(G631=Precios!$CP$8,Precios!$CQ$8,IF(G631=Precios!$CP$9,Precios!$CQ$9,IF(G631=Precios!$CP$10,Precios!$CQ$10,IF(G631=Precios!$CP$11,Precios!$CQ$11,IF(G631=Precios!$CP$12,Precios!$CQ$12,IF(G631=Precios!$CP$1105,Precios!$CQ$1105,IF(G631=Precios!$CP$14,Precios!$CQ$14,IF(G631=Precios!$CP$15,Precios!$CQ$15,IF(G631=Precios!$CP$16,Precios!$CQ$16,IF(G631=Precios!$CP$17,Precios!$CQ$17,IF(G631=Precios!$CP$18,Precios!$CQ$18,0)))))))))))))))</f>
        <v>0</v>
      </c>
      <c r="J631" s="52"/>
      <c r="K631" s="218">
        <f>+IF(J631=1,I631,IF(J631=2,I631*(1-Precios!$CV$3),0))</f>
        <v>0</v>
      </c>
      <c r="L631" s="218">
        <f t="shared" si="97"/>
        <v>0</v>
      </c>
      <c r="M631" s="50"/>
      <c r="N631" s="44"/>
      <c r="O631" s="44"/>
      <c r="P631" s="44"/>
      <c r="Q631" s="44"/>
      <c r="R631" s="44"/>
      <c r="S631" s="44"/>
      <c r="T631" s="44"/>
      <c r="U631" s="44"/>
      <c r="V631" s="93"/>
      <c r="W631" s="44"/>
      <c r="X631" s="44"/>
      <c r="Y631" s="44"/>
      <c r="Z631" s="39">
        <f>IF(G631=Precios!$CP$4,Precios!$CS$4,IF(G631=Precios!$CP$5,Precios!$CS$5,IF(G631=Precios!$CP$6,Precios!$CS$6,IF(G631=Precios!$CP$7,Precios!$CS$7,IF(G631=Precios!$CP$8,Precios!$CS$8,IF(G631=Precios!$CP$9,Precios!$CS$9,IF(G631=Precios!$CP$10,Precios!$CS$10,IF(G631=Precios!$CP$11,Precios!$CS$11,IF(G631=Precios!$CP$12,Precios!$CS$12,IF(G631=Precios!$CP$1105,Precios!$CS$1105,IF(G631=Precios!$CP$14,Precios!$CS$14,IF(G631=Precios!$CP$15,Precios!$CS$15,IF(G631=Precios!$CP$16,Precios!$CS$16,IF(G631=Precios!$CP$17,Precios!$CS$17,IF(G631=Precios!$CP$18,Precios!$CS$18,0)))))))))))))))*H631</f>
        <v>0</v>
      </c>
      <c r="AA631" s="47"/>
      <c r="AB631" s="330"/>
    </row>
    <row r="632" spans="1:28" x14ac:dyDescent="0.25">
      <c r="A632" s="291"/>
      <c r="B632" s="41"/>
      <c r="C632" s="42"/>
      <c r="D632" s="43"/>
      <c r="E632" s="43"/>
      <c r="F632" s="43"/>
      <c r="G632" s="49"/>
      <c r="H632" s="52"/>
      <c r="I632" s="217">
        <f>IF(G632=Precios!$CP$4,Precios!$CQ$4,IF(G632=Precios!$CP$5,Precios!$CQ$5,IF(G632=Precios!$CP$6,Precios!$CQ$6,IF(G632=Precios!$CP$7,Precios!$CQ$7,IF(G632=Precios!$CP$8,Precios!$CQ$8,IF(G632=Precios!$CP$9,Precios!$CQ$9,IF(G632=Precios!$CP$10,Precios!$CQ$10,IF(G632=Precios!$CP$11,Precios!$CQ$11,IF(G632=Precios!$CP$12,Precios!$CQ$12,IF(G632=Precios!$CP$1105,Precios!$CQ$1105,IF(G632=Precios!$CP$14,Precios!$CQ$14,IF(G632=Precios!$CP$15,Precios!$CQ$15,IF(G632=Precios!$CP$16,Precios!$CQ$16,IF(G632=Precios!$CP$17,Precios!$CQ$17,IF(G632=Precios!$CP$18,Precios!$CQ$18,0)))))))))))))))</f>
        <v>0</v>
      </c>
      <c r="J632" s="52"/>
      <c r="K632" s="218">
        <f>+IF(J632=1,I632,IF(J632=2,I632*(1-Precios!$CV$3),0))</f>
        <v>0</v>
      </c>
      <c r="L632" s="218">
        <f t="shared" si="97"/>
        <v>0</v>
      </c>
      <c r="M632" s="50"/>
      <c r="N632" s="44"/>
      <c r="O632" s="44"/>
      <c r="P632" s="44"/>
      <c r="Q632" s="44"/>
      <c r="R632" s="44"/>
      <c r="S632" s="44"/>
      <c r="T632" s="44"/>
      <c r="U632" s="44"/>
      <c r="V632" s="93"/>
      <c r="W632" s="44"/>
      <c r="X632" s="44"/>
      <c r="Y632" s="44"/>
      <c r="Z632" s="39">
        <f>IF(G632=Precios!$CP$4,Precios!$CS$4,IF(G632=Precios!$CP$5,Precios!$CS$5,IF(G632=Precios!$CP$6,Precios!$CS$6,IF(G632=Precios!$CP$7,Precios!$CS$7,IF(G632=Precios!$CP$8,Precios!$CS$8,IF(G632=Precios!$CP$9,Precios!$CS$9,IF(G632=Precios!$CP$10,Precios!$CS$10,IF(G632=Precios!$CP$11,Precios!$CS$11,IF(G632=Precios!$CP$12,Precios!$CS$12,IF(G632=Precios!$CP$1105,Precios!$CS$1105,IF(G632=Precios!$CP$14,Precios!$CS$14,IF(G632=Precios!$CP$15,Precios!$CS$15,IF(G632=Precios!$CP$16,Precios!$CS$16,IF(G632=Precios!$CP$17,Precios!$CS$17,IF(G632=Precios!$CP$18,Precios!$CS$18,0)))))))))))))))*H632</f>
        <v>0</v>
      </c>
      <c r="AA632" s="47"/>
      <c r="AB632" s="330"/>
    </row>
    <row r="633" spans="1:28" x14ac:dyDescent="0.25">
      <c r="A633" s="291"/>
      <c r="B633" s="41"/>
      <c r="C633" s="42"/>
      <c r="D633" s="43"/>
      <c r="E633" s="43"/>
      <c r="F633" s="43"/>
      <c r="G633" s="49"/>
      <c r="H633" s="52"/>
      <c r="I633" s="217">
        <f>IF(G633=Precios!$CP$4,Precios!$CQ$4,IF(G633=Precios!$CP$5,Precios!$CQ$5,IF(G633=Precios!$CP$6,Precios!$CQ$6,IF(G633=Precios!$CP$7,Precios!$CQ$7,IF(G633=Precios!$CP$8,Precios!$CQ$8,IF(G633=Precios!$CP$9,Precios!$CQ$9,IF(G633=Precios!$CP$10,Precios!$CQ$10,IF(G633=Precios!$CP$11,Precios!$CQ$11,IF(G633=Precios!$CP$12,Precios!$CQ$12,IF(G633=Precios!$CP$1105,Precios!$CQ$1105,IF(G633=Precios!$CP$14,Precios!$CQ$14,IF(G633=Precios!$CP$15,Precios!$CQ$15,IF(G633=Precios!$CP$16,Precios!$CQ$16,IF(G633=Precios!$CP$17,Precios!$CQ$17,IF(G633=Precios!$CP$18,Precios!$CQ$18,0)))))))))))))))</f>
        <v>0</v>
      </c>
      <c r="J633" s="52"/>
      <c r="K633" s="218">
        <f>+IF(J633=1,I633,IF(J633=2,I633*(1-Precios!$CV$3),0))</f>
        <v>0</v>
      </c>
      <c r="L633" s="218">
        <f t="shared" si="97"/>
        <v>0</v>
      </c>
      <c r="M633" s="50"/>
      <c r="N633" s="44"/>
      <c r="O633" s="44"/>
      <c r="P633" s="44"/>
      <c r="Q633" s="44"/>
      <c r="R633" s="44"/>
      <c r="S633" s="44"/>
      <c r="T633" s="44"/>
      <c r="U633" s="44"/>
      <c r="V633" s="93"/>
      <c r="W633" s="44"/>
      <c r="X633" s="44"/>
      <c r="Y633" s="44"/>
      <c r="Z633" s="39">
        <f>IF(G633=Precios!$CP$4,Precios!$CS$4,IF(G633=Precios!$CP$5,Precios!$CS$5,IF(G633=Precios!$CP$6,Precios!$CS$6,IF(G633=Precios!$CP$7,Precios!$CS$7,IF(G633=Precios!$CP$8,Precios!$CS$8,IF(G633=Precios!$CP$9,Precios!$CS$9,IF(G633=Precios!$CP$10,Precios!$CS$10,IF(G633=Precios!$CP$11,Precios!$CS$11,IF(G633=Precios!$CP$12,Precios!$CS$12,IF(G633=Precios!$CP$1105,Precios!$CS$1105,IF(G633=Precios!$CP$14,Precios!$CS$14,IF(G633=Precios!$CP$15,Precios!$CS$15,IF(G633=Precios!$CP$16,Precios!$CS$16,IF(G633=Precios!$CP$17,Precios!$CS$17,IF(G633=Precios!$CP$18,Precios!$CS$18,0)))))))))))))))*H633</f>
        <v>0</v>
      </c>
      <c r="AA633" s="47"/>
      <c r="AB633" s="330"/>
    </row>
    <row r="634" spans="1:28" ht="15.75" thickBot="1" x14ac:dyDescent="0.3">
      <c r="A634" s="293"/>
      <c r="B634" s="294"/>
      <c r="C634" s="304"/>
      <c r="D634" s="296"/>
      <c r="E634" s="296"/>
      <c r="F634" s="296"/>
      <c r="G634" s="297"/>
      <c r="H634" s="298"/>
      <c r="I634" s="299">
        <f>IF(G634=Precios!$CP$4,Precios!$CQ$4,IF(G634=Precios!$CP$5,Precios!$CQ$5,IF(G634=Precios!$CP$6,Precios!$CQ$6,IF(G634=Precios!$CP$7,Precios!$CQ$7,IF(G634=Precios!$CP$8,Precios!$CQ$8,IF(G634=Precios!$CP$9,Precios!$CQ$9,IF(G634=Precios!$CP$10,Precios!$CQ$10,IF(G634=Precios!$CP$11,Precios!$CQ$11,IF(G634=Precios!$CP$12,Precios!$CQ$12,IF(G634=Precios!$CP$1105,Precios!$CQ$1105,IF(G634=Precios!$CP$14,Precios!$CQ$14,IF(G634=Precios!$CP$15,Precios!$CQ$15,IF(G634=Precios!$CP$16,Precios!$CQ$16,IF(G634=Precios!$CP$17,Precios!$CQ$17,IF(G634=Precios!$CP$18,Precios!$CQ$18,0)))))))))))))))</f>
        <v>0</v>
      </c>
      <c r="J634" s="298"/>
      <c r="K634" s="300">
        <f>+IF(J634=1,I634,IF(J634=2,I634*(1-Precios!$CV$3),0))</f>
        <v>0</v>
      </c>
      <c r="L634" s="300">
        <f t="shared" si="97"/>
        <v>0</v>
      </c>
      <c r="M634" s="331"/>
      <c r="N634" s="332"/>
      <c r="O634" s="332"/>
      <c r="P634" s="332"/>
      <c r="Q634" s="332"/>
      <c r="R634" s="332"/>
      <c r="S634" s="332"/>
      <c r="T634" s="332"/>
      <c r="U634" s="332"/>
      <c r="V634" s="333"/>
      <c r="W634" s="332"/>
      <c r="X634" s="332"/>
      <c r="Y634" s="332"/>
      <c r="Z634" s="340">
        <f>IF(G634=Precios!$CP$4,Precios!$CS$4,IF(G634=Precios!$CP$5,Precios!$CS$5,IF(G634=Precios!$CP$6,Precios!$CS$6,IF(G634=Precios!$CP$7,Precios!$CS$7,IF(G634=Precios!$CP$8,Precios!$CS$8,IF(G634=Precios!$CP$9,Precios!$CS$9,IF(G634=Precios!$CP$10,Precios!$CS$10,IF(G634=Precios!$CP$11,Precios!$CS$11,IF(G634=Precios!$CP$12,Precios!$CS$12,IF(G634=Precios!$CP$1105,Precios!$CS$1105,IF(G634=Precios!$CP$14,Precios!$CS$14,IF(G634=Precios!$CP$15,Precios!$CS$15,IF(G634=Precios!$CP$16,Precios!$CS$16,IF(G634=Precios!$CP$17,Precios!$CS$17,IF(G634=Precios!$CP$18,Precios!$CS$18,0)))))))))))))))*H634</f>
        <v>0</v>
      </c>
      <c r="AA634" s="334"/>
      <c r="AB634" s="335"/>
    </row>
    <row r="635" spans="1:28" x14ac:dyDescent="0.25">
      <c r="A635" s="282"/>
      <c r="B635" s="283"/>
      <c r="C635" s="284"/>
      <c r="D635" s="285"/>
      <c r="E635" s="285"/>
      <c r="F635" s="285"/>
      <c r="G635" s="287"/>
      <c r="H635" s="288"/>
      <c r="I635" s="289">
        <f>IF(G635=Precios!$CP$4,Precios!$CQ$4,IF(G635=Precios!$CP$5,Precios!$CQ$5,IF(G635=Precios!$CP$6,Precios!$CQ$6,IF(G635=Precios!$CP$7,Precios!$CQ$7,IF(G635=Precios!$CP$8,Precios!$CQ$8,IF(G635=Precios!$CP$9,Precios!$CQ$9,IF(G635=Precios!$CP$10,Precios!$CQ$10,IF(G635=Precios!$CP$11,Precios!$CQ$11,IF(G635=Precios!$CP$12,Precios!$CQ$12,IF(G635=Precios!$CP$1105,Precios!$CQ$1105,IF(G635=Precios!$CP$14,Precios!$CQ$14,IF(G635=Precios!$CP$15,Precios!$CQ$15,IF(G635=Precios!$CP$16,Precios!$CQ$16,IF(G635=Precios!$CP$17,Precios!$CQ$17,IF(G635=Precios!$CP$18,Precios!$CQ$18,0)))))))))))))))</f>
        <v>0</v>
      </c>
      <c r="J635" s="287"/>
      <c r="K635" s="290">
        <f>+IF(J635=1,I635,IF(J635=2,I635*(1-Precios!$CV$3),0))</f>
        <v>0</v>
      </c>
      <c r="L635" s="290">
        <f t="shared" si="93"/>
        <v>0</v>
      </c>
      <c r="M635" s="317">
        <f>+SUM(L635:L639)</f>
        <v>0</v>
      </c>
      <c r="N635" s="318">
        <f>+M635+Q635+S635+T635</f>
        <v>0</v>
      </c>
      <c r="O635" s="319">
        <f>+IF(J635=1,N635*$O$549,0)</f>
        <v>0</v>
      </c>
      <c r="P635" s="320">
        <f>+N635*$P$549</f>
        <v>0</v>
      </c>
      <c r="Q635" s="321"/>
      <c r="R635" s="322">
        <f>+N635-SUM(O635:Q635)</f>
        <v>0</v>
      </c>
      <c r="S635" s="321"/>
      <c r="T635" s="321"/>
      <c r="U635" s="321"/>
      <c r="V635" s="323" t="e">
        <f>+(+O635+P635)/M635</f>
        <v>#DIV/0!</v>
      </c>
      <c r="W635" s="324">
        <f>+R635-SUM(S635:U635)</f>
        <v>0</v>
      </c>
      <c r="X635" s="325">
        <f>IF(J635=2,W635,0)</f>
        <v>0</v>
      </c>
      <c r="Y635" s="326">
        <f>IF(J635=1,W635,0)</f>
        <v>0</v>
      </c>
      <c r="Z635" s="327">
        <f>IF(G635=Precios!$CP$4,Precios!$CS$4,IF(G635=Precios!$CP$5,Precios!$CS$5,IF(G635=Precios!$CP$6,Precios!$CS$6,IF(G635=Precios!$CP$7,Precios!$CS$7,IF(G635=Precios!$CP$8,Precios!$CS$8,IF(G635=Precios!$CP$9,Precios!$CS$9,IF(G635=Precios!$CP$10,Precios!$CS$10,IF(G635=Precios!$CP$11,Precios!$CS$11,IF(G635=Precios!$CP$12,Precios!$CS$12,IF(G635=Precios!$CP$1105,Precios!$CS$1105,IF(G635=Precios!$CP$14,Precios!$CS$14,IF(G635=Precios!$CP$15,Precios!$CS$15,IF(G635=Precios!$CP$16,Precios!$CS$16,IF(G635=Precios!$CP$17,Precios!$CS$17,IF(G635=Precios!$CP$18,Precios!$CS$18,0)))))))))))))))*H635</f>
        <v>0</v>
      </c>
      <c r="AA635" s="328">
        <f>+W635-SUM(Z635:Z639)</f>
        <v>0</v>
      </c>
      <c r="AB635" s="329" t="e">
        <f>+AA635/M635</f>
        <v>#DIV/0!</v>
      </c>
    </row>
    <row r="636" spans="1:28" x14ac:dyDescent="0.25">
      <c r="A636" s="291"/>
      <c r="B636" s="41"/>
      <c r="C636" s="42"/>
      <c r="D636" s="43"/>
      <c r="E636" s="43"/>
      <c r="F636" s="43"/>
      <c r="G636" s="49"/>
      <c r="H636" s="52"/>
      <c r="I636" s="217">
        <f>IF(G636=Precios!$CP$4,Precios!$CQ$4,IF(G636=Precios!$CP$5,Precios!$CQ$5,IF(G636=Precios!$CP$6,Precios!$CQ$6,IF(G636=Precios!$CP$7,Precios!$CQ$7,IF(G636=Precios!$CP$8,Precios!$CQ$8,IF(G636=Precios!$CP$9,Precios!$CQ$9,IF(G636=Precios!$CP$10,Precios!$CQ$10,IF(G636=Precios!$CP$11,Precios!$CQ$11,IF(G636=Precios!$CP$12,Precios!$CQ$12,IF(G636=Precios!$CP$1105,Precios!$CQ$1105,IF(G636=Precios!$CP$14,Precios!$CQ$14,IF(G636=Precios!$CP$15,Precios!$CQ$15,IF(G636=Precios!$CP$16,Precios!$CQ$16,IF(G636=Precios!$CP$17,Precios!$CQ$17,IF(G636=Precios!$CP$18,Precios!$CQ$18,0)))))))))))))))</f>
        <v>0</v>
      </c>
      <c r="J636" s="52"/>
      <c r="K636" s="218">
        <f>+IF(J636=1,I636,IF(J636=2,I636*(1-Precios!$CV$3),0))</f>
        <v>0</v>
      </c>
      <c r="L636" s="218">
        <f t="shared" ref="L636:L637" si="101">H636*K636</f>
        <v>0</v>
      </c>
      <c r="M636" s="50"/>
      <c r="N636" s="44"/>
      <c r="O636" s="44"/>
      <c r="P636" s="44"/>
      <c r="Q636" s="44"/>
      <c r="R636" s="44"/>
      <c r="S636" s="44"/>
      <c r="T636" s="44"/>
      <c r="U636" s="44"/>
      <c r="V636" s="93"/>
      <c r="W636" s="44"/>
      <c r="X636" s="44"/>
      <c r="Y636" s="44"/>
      <c r="Z636" s="39">
        <f>IF(G636=Precios!$CP$4,Precios!$CS$4,IF(G636=Precios!$CP$5,Precios!$CS$5,IF(G636=Precios!$CP$6,Precios!$CS$6,IF(G636=Precios!$CP$7,Precios!$CS$7,IF(G636=Precios!$CP$8,Precios!$CS$8,IF(G636=Precios!$CP$9,Precios!$CS$9,IF(G636=Precios!$CP$10,Precios!$CS$10,IF(G636=Precios!$CP$11,Precios!$CS$11,IF(G636=Precios!$CP$12,Precios!$CS$12,IF(G636=Precios!$CP$1105,Precios!$CS$1105,IF(G636=Precios!$CP$14,Precios!$CS$14,IF(G636=Precios!$CP$15,Precios!$CS$15,IF(G636=Precios!$CP$16,Precios!$CS$16,IF(G636=Precios!$CP$17,Precios!$CS$17,IF(G636=Precios!$CP$18,Precios!$CS$18,0)))))))))))))))*H636</f>
        <v>0</v>
      </c>
      <c r="AA636" s="47"/>
      <c r="AB636" s="330"/>
    </row>
    <row r="637" spans="1:28" x14ac:dyDescent="0.25">
      <c r="A637" s="291"/>
      <c r="B637" s="41"/>
      <c r="C637" s="42"/>
      <c r="D637" s="43"/>
      <c r="E637" s="43"/>
      <c r="F637" s="43"/>
      <c r="G637" s="49"/>
      <c r="H637" s="52"/>
      <c r="I637" s="217">
        <f>IF(G637=Precios!$CP$4,Precios!$CQ$4,IF(G637=Precios!$CP$5,Precios!$CQ$5,IF(G637=Precios!$CP$6,Precios!$CQ$6,IF(G637=Precios!$CP$7,Precios!$CQ$7,IF(G637=Precios!$CP$8,Precios!$CQ$8,IF(G637=Precios!$CP$9,Precios!$CQ$9,IF(G637=Precios!$CP$10,Precios!$CQ$10,IF(G637=Precios!$CP$11,Precios!$CQ$11,IF(G637=Precios!$CP$12,Precios!$CQ$12,IF(G637=Precios!$CP$1105,Precios!$CQ$1105,IF(G637=Precios!$CP$14,Precios!$CQ$14,IF(G637=Precios!$CP$15,Precios!$CQ$15,IF(G637=Precios!$CP$16,Precios!$CQ$16,IF(G637=Precios!$CP$17,Precios!$CQ$17,IF(G637=Precios!$CP$18,Precios!$CQ$18,0)))))))))))))))</f>
        <v>0</v>
      </c>
      <c r="J637" s="52"/>
      <c r="K637" s="218">
        <f>+IF(J637=1,I637,IF(J637=2,I637*(1-Precios!$CV$3),0))</f>
        <v>0</v>
      </c>
      <c r="L637" s="218">
        <f t="shared" si="101"/>
        <v>0</v>
      </c>
      <c r="M637" s="50"/>
      <c r="N637" s="44"/>
      <c r="O637" s="44"/>
      <c r="P637" s="44"/>
      <c r="Q637" s="44"/>
      <c r="R637" s="44"/>
      <c r="S637" s="44"/>
      <c r="T637" s="44"/>
      <c r="U637" s="44"/>
      <c r="V637" s="93"/>
      <c r="W637" s="44"/>
      <c r="X637" s="44"/>
      <c r="Y637" s="44"/>
      <c r="Z637" s="39">
        <f>IF(G637=Precios!$CP$4,Precios!$CS$4,IF(G637=Precios!$CP$5,Precios!$CS$5,IF(G637=Precios!$CP$6,Precios!$CS$6,IF(G637=Precios!$CP$7,Precios!$CS$7,IF(G637=Precios!$CP$8,Precios!$CS$8,IF(G637=Precios!$CP$9,Precios!$CS$9,IF(G637=Precios!$CP$10,Precios!$CS$10,IF(G637=Precios!$CP$11,Precios!$CS$11,IF(G637=Precios!$CP$12,Precios!$CS$12,IF(G637=Precios!$CP$1105,Precios!$CS$1105,IF(G637=Precios!$CP$14,Precios!$CS$14,IF(G637=Precios!$CP$15,Precios!$CS$15,IF(G637=Precios!$CP$16,Precios!$CS$16,IF(G637=Precios!$CP$17,Precios!$CS$17,IF(G637=Precios!$CP$18,Precios!$CS$18,0)))))))))))))))*H637</f>
        <v>0</v>
      </c>
      <c r="AA637" s="47"/>
      <c r="AB637" s="330"/>
    </row>
    <row r="638" spans="1:28" x14ac:dyDescent="0.25">
      <c r="A638" s="291"/>
      <c r="B638" s="41"/>
      <c r="C638" s="42"/>
      <c r="D638" s="43"/>
      <c r="E638" s="43"/>
      <c r="F638" s="43"/>
      <c r="G638" s="49"/>
      <c r="H638" s="52"/>
      <c r="I638" s="217">
        <f>IF(G638=Precios!$CP$4,Precios!$CQ$4,IF(G638=Precios!$CP$5,Precios!$CQ$5,IF(G638=Precios!$CP$6,Precios!$CQ$6,IF(G638=Precios!$CP$7,Precios!$CQ$7,IF(G638=Precios!$CP$8,Precios!$CQ$8,IF(G638=Precios!$CP$9,Precios!$CQ$9,IF(G638=Precios!$CP$10,Precios!$CQ$10,IF(G638=Precios!$CP$11,Precios!$CQ$11,IF(G638=Precios!$CP$12,Precios!$CQ$12,IF(G638=Precios!$CP$1105,Precios!$CQ$1105,IF(G638=Precios!$CP$14,Precios!$CQ$14,IF(G638=Precios!$CP$15,Precios!$CQ$15,IF(G638=Precios!$CP$16,Precios!$CQ$16,IF(G638=Precios!$CP$17,Precios!$CQ$17,IF(G638=Precios!$CP$18,Precios!$CQ$18,0)))))))))))))))</f>
        <v>0</v>
      </c>
      <c r="J638" s="52"/>
      <c r="K638" s="218">
        <f>+IF(J638=1,I638,IF(J638=2,I638*(1-Precios!$CV$3),0))</f>
        <v>0</v>
      </c>
      <c r="L638" s="218">
        <f t="shared" si="93"/>
        <v>0</v>
      </c>
      <c r="M638" s="50"/>
      <c r="N638" s="44"/>
      <c r="O638" s="44"/>
      <c r="P638" s="44"/>
      <c r="Q638" s="44"/>
      <c r="R638" s="44"/>
      <c r="S638" s="44"/>
      <c r="T638" s="44"/>
      <c r="U638" s="44"/>
      <c r="V638" s="93"/>
      <c r="W638" s="44"/>
      <c r="X638" s="44"/>
      <c r="Y638" s="44"/>
      <c r="Z638" s="39">
        <f>IF(G638=Precios!$CP$4,Precios!$CS$4,IF(G638=Precios!$CP$5,Precios!$CS$5,IF(G638=Precios!$CP$6,Precios!$CS$6,IF(G638=Precios!$CP$7,Precios!$CS$7,IF(G638=Precios!$CP$8,Precios!$CS$8,IF(G638=Precios!$CP$9,Precios!$CS$9,IF(G638=Precios!$CP$10,Precios!$CS$10,IF(G638=Precios!$CP$11,Precios!$CS$11,IF(G638=Precios!$CP$12,Precios!$CS$12,IF(G638=Precios!$CP$1105,Precios!$CS$1105,IF(G638=Precios!$CP$14,Precios!$CS$14,IF(G638=Precios!$CP$15,Precios!$CS$15,IF(G638=Precios!$CP$16,Precios!$CS$16,IF(G638=Precios!$CP$17,Precios!$CS$17,IF(G638=Precios!$CP$18,Precios!$CS$18,0)))))))))))))))*H638</f>
        <v>0</v>
      </c>
      <c r="AA638" s="47"/>
      <c r="AB638" s="330"/>
    </row>
    <row r="639" spans="1:28" ht="15.75" thickBot="1" x14ac:dyDescent="0.3">
      <c r="A639" s="293"/>
      <c r="B639" s="294"/>
      <c r="C639" s="304"/>
      <c r="D639" s="296"/>
      <c r="E639" s="296"/>
      <c r="F639" s="296"/>
      <c r="G639" s="297"/>
      <c r="H639" s="298"/>
      <c r="I639" s="299">
        <f>IF(G639=Precios!$CP$4,Precios!$CQ$4,IF(G639=Precios!$CP$5,Precios!$CQ$5,IF(G639=Precios!$CP$6,Precios!$CQ$6,IF(G639=Precios!$CP$7,Precios!$CQ$7,IF(G639=Precios!$CP$8,Precios!$CQ$8,IF(G639=Precios!$CP$9,Precios!$CQ$9,IF(G639=Precios!$CP$10,Precios!$CQ$10,IF(G639=Precios!$CP$11,Precios!$CQ$11,IF(G639=Precios!$CP$12,Precios!$CQ$12,IF(G639=Precios!$CP$1105,Precios!$CQ$1105,IF(G639=Precios!$CP$14,Precios!$CQ$14,IF(G639=Precios!$CP$15,Precios!$CQ$15,IF(G639=Precios!$CP$16,Precios!$CQ$16,IF(G639=Precios!$CP$17,Precios!$CQ$17,IF(G639=Precios!$CP$18,Precios!$CQ$18,0)))))))))))))))</f>
        <v>0</v>
      </c>
      <c r="J639" s="298"/>
      <c r="K639" s="300">
        <f>+IF(J639=1,I639,IF(J639=2,I639*(1-Precios!$CV$3),0))</f>
        <v>0</v>
      </c>
      <c r="L639" s="300">
        <f t="shared" si="93"/>
        <v>0</v>
      </c>
      <c r="M639" s="331"/>
      <c r="N639" s="332"/>
      <c r="O639" s="332"/>
      <c r="P639" s="332"/>
      <c r="Q639" s="332"/>
      <c r="R639" s="332"/>
      <c r="S639" s="332"/>
      <c r="T639" s="332"/>
      <c r="U639" s="332"/>
      <c r="V639" s="333"/>
      <c r="W639" s="332"/>
      <c r="X639" s="332"/>
      <c r="Y639" s="332"/>
      <c r="Z639" s="340">
        <f>IF(G639=Precios!$CP$4,Precios!$CS$4,IF(G639=Precios!$CP$5,Precios!$CS$5,IF(G639=Precios!$CP$6,Precios!$CS$6,IF(G639=Precios!$CP$7,Precios!$CS$7,IF(G639=Precios!$CP$8,Precios!$CS$8,IF(G639=Precios!$CP$9,Precios!$CS$9,IF(G639=Precios!$CP$10,Precios!$CS$10,IF(G639=Precios!$CP$11,Precios!$CS$11,IF(G639=Precios!$CP$12,Precios!$CS$12,IF(G639=Precios!$CP$1105,Precios!$CS$1105,IF(G639=Precios!$CP$14,Precios!$CS$14,IF(G639=Precios!$CP$15,Precios!$CS$15,IF(G639=Precios!$CP$16,Precios!$CS$16,IF(G639=Precios!$CP$17,Precios!$CS$17,IF(G639=Precios!$CP$18,Precios!$CS$18,0)))))))))))))))*H639</f>
        <v>0</v>
      </c>
      <c r="AA639" s="334"/>
      <c r="AB639" s="335"/>
    </row>
    <row r="640" spans="1:28" s="21" customFormat="1" x14ac:dyDescent="0.25">
      <c r="A640" s="305" t="s">
        <v>158</v>
      </c>
      <c r="B640" s="306">
        <f>COUNT(A550:A639)</f>
        <v>0</v>
      </c>
      <c r="C640" s="91"/>
      <c r="D640" s="91"/>
      <c r="E640" s="91"/>
      <c r="F640" s="91"/>
      <c r="G640" s="92"/>
      <c r="H640" s="92">
        <f>SUM(H550:H639)</f>
        <v>0</v>
      </c>
      <c r="I640" s="91"/>
      <c r="J640" s="92"/>
      <c r="K640" s="91"/>
      <c r="L640" s="91"/>
      <c r="M640" s="91">
        <f t="shared" ref="M640:U640" si="102">SUM(M550:M639)</f>
        <v>0</v>
      </c>
      <c r="N640" s="91">
        <f t="shared" si="102"/>
        <v>0</v>
      </c>
      <c r="O640" s="91">
        <f t="shared" si="102"/>
        <v>0</v>
      </c>
      <c r="P640" s="91">
        <f t="shared" si="102"/>
        <v>0</v>
      </c>
      <c r="Q640" s="91">
        <f t="shared" si="102"/>
        <v>0</v>
      </c>
      <c r="R640" s="91">
        <f t="shared" si="102"/>
        <v>0</v>
      </c>
      <c r="S640" s="91">
        <f t="shared" si="102"/>
        <v>0</v>
      </c>
      <c r="T640" s="91">
        <f t="shared" si="102"/>
        <v>0</v>
      </c>
      <c r="U640" s="91">
        <f t="shared" si="102"/>
        <v>0</v>
      </c>
      <c r="V640" s="336" t="e">
        <f>AVERAGE(V550:V639)</f>
        <v>#DIV/0!</v>
      </c>
      <c r="W640" s="91">
        <f>SUM(W550:W639)</f>
        <v>0</v>
      </c>
      <c r="X640" s="91">
        <f>SUM(X550:X639)</f>
        <v>0</v>
      </c>
      <c r="Y640" s="91">
        <f>SUM(Y550:Y639)</f>
        <v>0</v>
      </c>
      <c r="Z640" s="91">
        <f>SUM(Z550:Z639)</f>
        <v>0</v>
      </c>
      <c r="AA640" s="91">
        <f>SUM(AA550:AA639)</f>
        <v>0</v>
      </c>
      <c r="AB640" s="336" t="e">
        <f>AVERAGE(AB550:AB639)</f>
        <v>#DIV/0!</v>
      </c>
    </row>
    <row r="641" spans="1:28" s="55" customFormat="1" ht="15.75" thickBot="1" x14ac:dyDescent="0.3">
      <c r="A641" s="100" t="s">
        <v>159</v>
      </c>
      <c r="B641" s="70">
        <f>+B549+B640</f>
        <v>0</v>
      </c>
      <c r="C641" s="72"/>
      <c r="D641" s="71"/>
      <c r="E641" s="71"/>
      <c r="F641" s="190"/>
      <c r="G641" s="339"/>
      <c r="H641" s="70">
        <f>+H549+H640</f>
        <v>0</v>
      </c>
      <c r="I641" s="53"/>
      <c r="J641" s="213"/>
      <c r="K641" s="214"/>
      <c r="L641" s="214"/>
      <c r="M641" s="53">
        <f>+M549+M640</f>
        <v>0</v>
      </c>
      <c r="N641" s="53">
        <f>+N549+N640</f>
        <v>0</v>
      </c>
      <c r="O641" s="265">
        <v>2.41E-2</v>
      </c>
      <c r="P641" s="265">
        <v>0.02</v>
      </c>
      <c r="Q641" s="53">
        <f>+Q549+Q640</f>
        <v>0</v>
      </c>
      <c r="R641" s="53">
        <f t="shared" ref="R641" si="103">+R549+R640</f>
        <v>0</v>
      </c>
      <c r="S641" s="53">
        <f t="shared" ref="S641" si="104">+S549+S640</f>
        <v>0</v>
      </c>
      <c r="T641" s="53">
        <f t="shared" ref="T641" si="105">+T549+T640</f>
        <v>0</v>
      </c>
      <c r="U641" s="53">
        <f t="shared" ref="U641" si="106">+U549+U640</f>
        <v>0</v>
      </c>
      <c r="V641" s="233" t="e">
        <f>AVERAGE(V549,V640)</f>
        <v>#DIV/0!</v>
      </c>
      <c r="W641" s="53">
        <f t="shared" ref="W641" si="107">+W549+W640</f>
        <v>0</v>
      </c>
      <c r="X641" s="53">
        <f t="shared" ref="X641" si="108">+X549+X640</f>
        <v>0</v>
      </c>
      <c r="Y641" s="53">
        <f t="shared" ref="Y641" si="109">+Y549+Y640</f>
        <v>0</v>
      </c>
      <c r="Z641" s="53">
        <f t="shared" ref="Z641" si="110">+Z549+Z640</f>
        <v>0</v>
      </c>
      <c r="AA641" s="53">
        <f t="shared" ref="AA641" si="111">+AA549+AA640</f>
        <v>0</v>
      </c>
      <c r="AB641" s="233" t="e">
        <f>AVERAGE(AB549,AB640)</f>
        <v>#DIV/0!</v>
      </c>
    </row>
    <row r="642" spans="1:28" x14ac:dyDescent="0.25">
      <c r="A642" s="282"/>
      <c r="B642" s="283"/>
      <c r="C642" s="284"/>
      <c r="D642" s="285"/>
      <c r="E642" s="285"/>
      <c r="F642" s="286"/>
      <c r="G642" s="287"/>
      <c r="H642" s="288"/>
      <c r="I642" s="289">
        <f>IF(G642=Precios!$DE$4,Precios!$DF$4,IF(G642=Precios!$DE$5,Precios!$DF$5,IF(G642=Precios!$DE$6,Precios!$DF$6,IF(G642=Precios!$DE$7,Precios!$DF$7,IF(G642=Precios!$DE$8,Precios!$DF$8,IF(G642=Precios!$DE$9,Precios!$DF$9,IF(G642=Precios!$DE$10,Precios!$DF$10,IF(G642=Precios!$DE$11,Precios!$DF$11,IF(G642=Precios!$DE$12,Precios!$DF$12,IF(G642=Precios!$DE$1122,Precios!$DF$1122,IF(G642=Precios!$DE$14,Precios!$DF$14,IF(G642=Precios!$DE$15,Precios!$DF$15,IF(G642=Precios!$DE$16,Precios!$DF$16,IF(G642=Precios!$DE$17,Precios!$DF$17,IF(G642=Precios!$DE$18,Precios!$DF$18,0)))))))))))))))</f>
        <v>0</v>
      </c>
      <c r="J642" s="287"/>
      <c r="K642" s="290">
        <f>+IF(J642=1,I642,IF(J642=2,I642*(1-Precios!$DK$3),0))</f>
        <v>0</v>
      </c>
      <c r="L642" s="290">
        <f>H642*K642</f>
        <v>0</v>
      </c>
      <c r="M642" s="317">
        <f>+SUM(L642:L646)</f>
        <v>0</v>
      </c>
      <c r="N642" s="318">
        <f>+M642+Q642+S642+T642</f>
        <v>0</v>
      </c>
      <c r="O642" s="319">
        <f>+IF(J642=1,N642*$O$641,0)</f>
        <v>0</v>
      </c>
      <c r="P642" s="320">
        <f>+N642*$P$641</f>
        <v>0</v>
      </c>
      <c r="Q642" s="321"/>
      <c r="R642" s="322">
        <f>+N642-SUM(O642:Q642)</f>
        <v>0</v>
      </c>
      <c r="S642" s="321"/>
      <c r="T642" s="321"/>
      <c r="U642" s="321"/>
      <c r="V642" s="323" t="e">
        <f>+(+O642+P642)/M642</f>
        <v>#DIV/0!</v>
      </c>
      <c r="W642" s="324">
        <f>+R642-SUM(S642:U642)</f>
        <v>0</v>
      </c>
      <c r="X642" s="325">
        <f>IF(J642=2,W642,0)</f>
        <v>0</v>
      </c>
      <c r="Y642" s="326">
        <f>IF(J642=1,W642,0)</f>
        <v>0</v>
      </c>
      <c r="Z642" s="327">
        <f>IF(G642=Precios!$DE$4,Precios!$DH$4,IF(G642=Precios!$DE$5,Precios!$DH$5,IF(G642=Precios!$DE$6,Precios!$DH$6,IF(G642=Precios!$DE$7,Precios!$DH$7,IF(G642=Precios!$DE$8,Precios!$DH$8,IF(G642=Precios!$DE$9,Precios!$DH$9,IF(G642=Precios!$DE$10,Precios!$DH$10,IF(G642=Precios!$DE$11,Precios!$DH$11,IF(G642=Precios!$DE$12,Precios!$DH$12,IF(G642=Precios!$DE$1122,Precios!$DH$1122,IF(G642=Precios!$DE$14,Precios!$DH$14,IF(G642=Precios!$DE$15,Precios!$DH$15,IF(G642=Precios!$DE$16,Precios!$DH$16,IF(G642=Precios!$DE$17,Precios!$DH$17,IF(G642=Precios!$DE$18,Precios!$DH$18,0)))))))))))))))*H642</f>
        <v>0</v>
      </c>
      <c r="AA642" s="328">
        <f>+W642-SUM(Z642:Z646)</f>
        <v>0</v>
      </c>
      <c r="AB642" s="329" t="e">
        <f>+AA642/M642</f>
        <v>#DIV/0!</v>
      </c>
    </row>
    <row r="643" spans="1:28" x14ac:dyDescent="0.25">
      <c r="A643" s="291"/>
      <c r="B643" s="41"/>
      <c r="C643" s="292"/>
      <c r="D643" s="43"/>
      <c r="E643" s="43"/>
      <c r="F643" s="43"/>
      <c r="G643" s="49"/>
      <c r="H643" s="52"/>
      <c r="I643" s="217">
        <f>IF(G643=Precios!$DE$4,Precios!$DF$4,IF(G643=Precios!$DE$5,Precios!$DF$5,IF(G643=Precios!$DE$6,Precios!$DF$6,IF(G643=Precios!$DE$7,Precios!$DF$7,IF(G643=Precios!$DE$8,Precios!$DF$8,IF(G643=Precios!$DE$9,Precios!$DF$9,IF(G643=Precios!$DE$10,Precios!$DF$10,IF(G643=Precios!$DE$11,Precios!$DF$11,IF(G643=Precios!$DE$12,Precios!$DF$12,IF(G643=Precios!$DE$1122,Precios!$DF$1122,IF(G643=Precios!$DE$14,Precios!$DF$14,IF(G643=Precios!$DE$15,Precios!$DF$15,IF(G643=Precios!$DE$16,Precios!$DF$16,IF(G643=Precios!$DE$17,Precios!$DF$17,IF(G643=Precios!$DE$18,Precios!$DF$18,0)))))))))))))))</f>
        <v>0</v>
      </c>
      <c r="J643" s="52"/>
      <c r="K643" s="218">
        <f>+IF(J643=1,I643,IF(J643=2,I643*(1-Precios!$DK$3),0))</f>
        <v>0</v>
      </c>
      <c r="L643" s="218">
        <f t="shared" ref="L643:L644" si="112">H643*K643</f>
        <v>0</v>
      </c>
      <c r="M643" s="50"/>
      <c r="N643" s="44"/>
      <c r="O643" s="44"/>
      <c r="P643" s="44"/>
      <c r="Q643" s="44"/>
      <c r="R643" s="44"/>
      <c r="S643" s="44"/>
      <c r="T643" s="44"/>
      <c r="U643" s="44"/>
      <c r="V643" s="93"/>
      <c r="W643" s="44"/>
      <c r="X643" s="44"/>
      <c r="Y643" s="44"/>
      <c r="Z643" s="39">
        <f>IF(G643=Precios!$DE$4,Precios!$DH$4,IF(G643=Precios!$DE$5,Precios!$DH$5,IF(G643=Precios!$DE$6,Precios!$DH$6,IF(G643=Precios!$DE$7,Precios!$DH$7,IF(G643=Precios!$DE$8,Precios!$DH$8,IF(G643=Precios!$DE$9,Precios!$DH$9,IF(G643=Precios!$DE$10,Precios!$DH$10,IF(G643=Precios!$DE$11,Precios!$DH$11,IF(G643=Precios!$DE$12,Precios!$DH$12,IF(G643=Precios!$DE$1122,Precios!$DH$1122,IF(G643=Precios!$DE$14,Precios!$DH$14,IF(G643=Precios!$DE$15,Precios!$DH$15,IF(G643=Precios!$DE$16,Precios!$DH$16,IF(G643=Precios!$DE$17,Precios!$DH$17,IF(G643=Precios!$DE$18,Precios!$DH$18,0)))))))))))))))*H643</f>
        <v>0</v>
      </c>
      <c r="AA643" s="47"/>
      <c r="AB643" s="330"/>
    </row>
    <row r="644" spans="1:28" x14ac:dyDescent="0.25">
      <c r="A644" s="291"/>
      <c r="B644" s="41"/>
      <c r="C644" s="292"/>
      <c r="D644" s="43"/>
      <c r="E644" s="43"/>
      <c r="F644" s="43"/>
      <c r="G644" s="49"/>
      <c r="H644" s="52"/>
      <c r="I644" s="217">
        <f>IF(G644=Precios!$DE$4,Precios!$DF$4,IF(G644=Precios!$DE$5,Precios!$DF$5,IF(G644=Precios!$DE$6,Precios!$DF$6,IF(G644=Precios!$DE$7,Precios!$DF$7,IF(G644=Precios!$DE$8,Precios!$DF$8,IF(G644=Precios!$DE$9,Precios!$DF$9,IF(G644=Precios!$DE$10,Precios!$DF$10,IF(G644=Precios!$DE$11,Precios!$DF$11,IF(G644=Precios!$DE$12,Precios!$DF$12,IF(G644=Precios!$DE$1122,Precios!$DF$1122,IF(G644=Precios!$DE$14,Precios!$DF$14,IF(G644=Precios!$DE$15,Precios!$DF$15,IF(G644=Precios!$DE$16,Precios!$DF$16,IF(G644=Precios!$DE$17,Precios!$DF$17,IF(G644=Precios!$DE$18,Precios!$DF$18,0)))))))))))))))</f>
        <v>0</v>
      </c>
      <c r="J644" s="52"/>
      <c r="K644" s="218">
        <f>+IF(J644=1,I644,IF(J644=2,I644*(1-Precios!$DK$3),0))</f>
        <v>0</v>
      </c>
      <c r="L644" s="218">
        <f t="shared" si="112"/>
        <v>0</v>
      </c>
      <c r="M644" s="50"/>
      <c r="N644" s="44"/>
      <c r="O644" s="44"/>
      <c r="P644" s="44"/>
      <c r="Q644" s="44"/>
      <c r="R644" s="44"/>
      <c r="S644" s="44"/>
      <c r="T644" s="44"/>
      <c r="U644" s="44"/>
      <c r="V644" s="93"/>
      <c r="W644" s="44"/>
      <c r="X644" s="44"/>
      <c r="Y644" s="44"/>
      <c r="Z644" s="39">
        <f>IF(G644=Precios!$DE$4,Precios!$DH$4,IF(G644=Precios!$DE$5,Precios!$DH$5,IF(G644=Precios!$DE$6,Precios!$DH$6,IF(G644=Precios!$DE$7,Precios!$DH$7,IF(G644=Precios!$DE$8,Precios!$DH$8,IF(G644=Precios!$DE$9,Precios!$DH$9,IF(G644=Precios!$DE$10,Precios!$DH$10,IF(G644=Precios!$DE$11,Precios!$DH$11,IF(G644=Precios!$DE$12,Precios!$DH$12,IF(G644=Precios!$DE$1122,Precios!$DH$1122,IF(G644=Precios!$DE$14,Precios!$DH$14,IF(G644=Precios!$DE$15,Precios!$DH$15,IF(G644=Precios!$DE$16,Precios!$DH$16,IF(G644=Precios!$DE$17,Precios!$DH$17,IF(G644=Precios!$DE$18,Precios!$DH$18,0)))))))))))))))*H644</f>
        <v>0</v>
      </c>
      <c r="AA644" s="47"/>
      <c r="AB644" s="330"/>
    </row>
    <row r="645" spans="1:28" x14ac:dyDescent="0.25">
      <c r="A645" s="291"/>
      <c r="B645" s="41"/>
      <c r="C645" s="292"/>
      <c r="D645" s="43"/>
      <c r="E645" s="43"/>
      <c r="F645" s="43"/>
      <c r="G645" s="49"/>
      <c r="H645" s="52"/>
      <c r="I645" s="217">
        <f>IF(G645=Precios!$DE$4,Precios!$DF$4,IF(G645=Precios!$DE$5,Precios!$DF$5,IF(G645=Precios!$DE$6,Precios!$DF$6,IF(G645=Precios!$DE$7,Precios!$DF$7,IF(G645=Precios!$DE$8,Precios!$DF$8,IF(G645=Precios!$DE$9,Precios!$DF$9,IF(G645=Precios!$DE$10,Precios!$DF$10,IF(G645=Precios!$DE$11,Precios!$DF$11,IF(G645=Precios!$DE$12,Precios!$DF$12,IF(G645=Precios!$DE$1122,Precios!$DF$1122,IF(G645=Precios!$DE$14,Precios!$DF$14,IF(G645=Precios!$DE$15,Precios!$DF$15,IF(G645=Precios!$DE$16,Precios!$DF$16,IF(G645=Precios!$DE$17,Precios!$DF$17,IF(G645=Precios!$DE$18,Precios!$DF$18,0)))))))))))))))</f>
        <v>0</v>
      </c>
      <c r="J645" s="52"/>
      <c r="K645" s="218">
        <f>+IF(J645=1,I645,IF(J645=2,I645*(1-Precios!$DK$3),0))</f>
        <v>0</v>
      </c>
      <c r="L645" s="218">
        <f t="shared" ref="L645:L731" si="113">H645*K645</f>
        <v>0</v>
      </c>
      <c r="M645" s="50"/>
      <c r="N645" s="44"/>
      <c r="O645" s="44"/>
      <c r="P645" s="44"/>
      <c r="Q645" s="44"/>
      <c r="R645" s="44"/>
      <c r="S645" s="44"/>
      <c r="T645" s="44"/>
      <c r="U645" s="44"/>
      <c r="V645" s="93"/>
      <c r="W645" s="44"/>
      <c r="X645" s="44"/>
      <c r="Y645" s="44"/>
      <c r="Z645" s="39">
        <f>IF(G645=Precios!$DE$4,Precios!$DH$4,IF(G645=Precios!$DE$5,Precios!$DH$5,IF(G645=Precios!$DE$6,Precios!$DH$6,IF(G645=Precios!$DE$7,Precios!$DH$7,IF(G645=Precios!$DE$8,Precios!$DH$8,IF(G645=Precios!$DE$9,Precios!$DH$9,IF(G645=Precios!$DE$10,Precios!$DH$10,IF(G645=Precios!$DE$11,Precios!$DH$11,IF(G645=Precios!$DE$12,Precios!$DH$12,IF(G645=Precios!$DE$1122,Precios!$DH$1122,IF(G645=Precios!$DE$14,Precios!$DH$14,IF(G645=Precios!$DE$15,Precios!$DH$15,IF(G645=Precios!$DE$16,Precios!$DH$16,IF(G645=Precios!$DE$17,Precios!$DH$17,IF(G645=Precios!$DE$18,Precios!$DH$18,0)))))))))))))))*H645</f>
        <v>0</v>
      </c>
      <c r="AA645" s="47"/>
      <c r="AB645" s="330"/>
    </row>
    <row r="646" spans="1:28" ht="15.75" thickBot="1" x14ac:dyDescent="0.3">
      <c r="A646" s="293"/>
      <c r="B646" s="294"/>
      <c r="C646" s="295"/>
      <c r="D646" s="296"/>
      <c r="E646" s="296"/>
      <c r="F646" s="296"/>
      <c r="G646" s="297"/>
      <c r="H646" s="298"/>
      <c r="I646" s="299">
        <f>IF(G646=Precios!$DE$4,Precios!$DF$4,IF(G646=Precios!$DE$5,Precios!$DF$5,IF(G646=Precios!$DE$6,Precios!$DF$6,IF(G646=Precios!$DE$7,Precios!$DF$7,IF(G646=Precios!$DE$8,Precios!$DF$8,IF(G646=Precios!$DE$9,Precios!$DF$9,IF(G646=Precios!$DE$10,Precios!$DF$10,IF(G646=Precios!$DE$11,Precios!$DF$11,IF(G646=Precios!$DE$12,Precios!$DF$12,IF(G646=Precios!$DE$1122,Precios!$DF$1122,IF(G646=Precios!$DE$14,Precios!$DF$14,IF(G646=Precios!$DE$15,Precios!$DF$15,IF(G646=Precios!$DE$16,Precios!$DF$16,IF(G646=Precios!$DE$17,Precios!$DF$17,IF(G646=Precios!$DE$18,Precios!$DF$18,0)))))))))))))))</f>
        <v>0</v>
      </c>
      <c r="J646" s="298"/>
      <c r="K646" s="300">
        <f>+IF(J646=1,I646,IF(J646=2,I646*(1-Precios!$DK$3),0))</f>
        <v>0</v>
      </c>
      <c r="L646" s="300">
        <f t="shared" si="113"/>
        <v>0</v>
      </c>
      <c r="M646" s="331"/>
      <c r="N646" s="332"/>
      <c r="O646" s="332"/>
      <c r="P646" s="332"/>
      <c r="Q646" s="332"/>
      <c r="R646" s="332"/>
      <c r="S646" s="332"/>
      <c r="T646" s="332"/>
      <c r="U646" s="332"/>
      <c r="V646" s="333"/>
      <c r="W646" s="332"/>
      <c r="X646" s="332"/>
      <c r="Y646" s="332"/>
      <c r="Z646" s="340">
        <f>IF(G646=Precios!$DE$4,Precios!$DH$4,IF(G646=Precios!$DE$5,Precios!$DH$5,IF(G646=Precios!$DE$6,Precios!$DH$6,IF(G646=Precios!$DE$7,Precios!$DH$7,IF(G646=Precios!$DE$8,Precios!$DH$8,IF(G646=Precios!$DE$9,Precios!$DH$9,IF(G646=Precios!$DE$10,Precios!$DH$10,IF(G646=Precios!$DE$11,Precios!$DH$11,IF(G646=Precios!$DE$12,Precios!$DH$12,IF(G646=Precios!$DE$1122,Precios!$DH$1122,IF(G646=Precios!$DE$14,Precios!$DH$14,IF(G646=Precios!$DE$15,Precios!$DH$15,IF(G646=Precios!$DE$16,Precios!$DH$16,IF(G646=Precios!$DE$17,Precios!$DH$17,IF(G646=Precios!$DE$18,Precios!$DH$18,0)))))))))))))))*H646</f>
        <v>0</v>
      </c>
      <c r="AA646" s="334"/>
      <c r="AB646" s="335"/>
    </row>
    <row r="647" spans="1:28" x14ac:dyDescent="0.25">
      <c r="A647" s="337"/>
      <c r="B647" s="257"/>
      <c r="C647" s="276"/>
      <c r="D647" s="277"/>
      <c r="E647" s="277"/>
      <c r="F647" s="278"/>
      <c r="G647" s="279"/>
      <c r="H647" s="280"/>
      <c r="I647" s="289">
        <f>IF(G647=Precios!$DE$4,Precios!$DF$4,IF(G647=Precios!$DE$5,Precios!$DF$5,IF(G647=Precios!$DE$6,Precios!$DF$6,IF(G647=Precios!$DE$7,Precios!$DF$7,IF(G647=Precios!$DE$8,Precios!$DF$8,IF(G647=Precios!$DE$9,Precios!$DF$9,IF(G647=Precios!$DE$10,Precios!$DF$10,IF(G647=Precios!$DE$11,Precios!$DF$11,IF(G647=Precios!$DE$12,Precios!$DF$12,IF(G647=Precios!$DE$1122,Precios!$DF$1122,IF(G647=Precios!$DE$14,Precios!$DF$14,IF(G647=Precios!$DE$15,Precios!$DF$15,IF(G647=Precios!$DE$16,Precios!$DF$16,IF(G647=Precios!$DE$17,Precios!$DF$17,IF(G647=Precios!$DE$18,Precios!$DF$18,0)))))))))))))))</f>
        <v>0</v>
      </c>
      <c r="J647" s="279"/>
      <c r="K647" s="281">
        <f>+IF(J647=1,I647,IF(J647=2,I647*(1-Precios!$DK$3),0))</f>
        <v>0</v>
      </c>
      <c r="L647" s="281">
        <f t="shared" si="113"/>
        <v>0</v>
      </c>
      <c r="M647" s="308">
        <f>+SUM(L647:L651)</f>
        <v>0</v>
      </c>
      <c r="N647" s="309">
        <f>+M647+Q647+S647+T647</f>
        <v>0</v>
      </c>
      <c r="O647" s="310">
        <f>+IF(J647=1,N647*$O$641,0)</f>
        <v>0</v>
      </c>
      <c r="P647" s="311">
        <f>+N647*$P$641</f>
        <v>0</v>
      </c>
      <c r="Q647" s="40"/>
      <c r="R647" s="29">
        <f>+N647-SUM(O647:Q647)</f>
        <v>0</v>
      </c>
      <c r="S647" s="40"/>
      <c r="T647" s="40"/>
      <c r="U647" s="40"/>
      <c r="V647" s="312" t="e">
        <f>+(+O647+P647)/M647</f>
        <v>#DIV/0!</v>
      </c>
      <c r="W647" s="313">
        <f>+R647-SUM(S647:U647)</f>
        <v>0</v>
      </c>
      <c r="X647" s="314">
        <f>IF(J647=2,W647,0)</f>
        <v>0</v>
      </c>
      <c r="Y647" s="315">
        <f>IF(J647=1,W647,0)</f>
        <v>0</v>
      </c>
      <c r="Z647" s="327">
        <f>IF(G647=Precios!$DE$4,Precios!$DH$4,IF(G647=Precios!$DE$5,Precios!$DH$5,IF(G647=Precios!$DE$6,Precios!$DH$6,IF(G647=Precios!$DE$7,Precios!$DH$7,IF(G647=Precios!$DE$8,Precios!$DH$8,IF(G647=Precios!$DE$9,Precios!$DH$9,IF(G647=Precios!$DE$10,Precios!$DH$10,IF(G647=Precios!$DE$11,Precios!$DH$11,IF(G647=Precios!$DE$12,Precios!$DH$12,IF(G647=Precios!$DE$1122,Precios!$DH$1122,IF(G647=Precios!$DE$14,Precios!$DH$14,IF(G647=Precios!$DE$15,Precios!$DH$15,IF(G647=Precios!$DE$16,Precios!$DH$16,IF(G647=Precios!$DE$17,Precios!$DH$17,IF(G647=Precios!$DE$18,Precios!$DH$18,0)))))))))))))))*H647</f>
        <v>0</v>
      </c>
      <c r="AA647" s="316">
        <f>+W647-SUM(Z647:Z651)</f>
        <v>0</v>
      </c>
      <c r="AB647" s="338" t="e">
        <f>+AA647/M647</f>
        <v>#DIV/0!</v>
      </c>
    </row>
    <row r="648" spans="1:28" x14ac:dyDescent="0.25">
      <c r="A648" s="291"/>
      <c r="B648" s="41"/>
      <c r="C648" s="42"/>
      <c r="D648" s="43"/>
      <c r="E648" s="43"/>
      <c r="F648" s="43"/>
      <c r="G648" s="49"/>
      <c r="H648" s="52"/>
      <c r="I648" s="217">
        <f>IF(G648=Precios!$DE$4,Precios!$DF$4,IF(G648=Precios!$DE$5,Precios!$DF$5,IF(G648=Precios!$DE$6,Precios!$DF$6,IF(G648=Precios!$DE$7,Precios!$DF$7,IF(G648=Precios!$DE$8,Precios!$DF$8,IF(G648=Precios!$DE$9,Precios!$DF$9,IF(G648=Precios!$DE$10,Precios!$DF$10,IF(G648=Precios!$DE$11,Precios!$DF$11,IF(G648=Precios!$DE$12,Precios!$DF$12,IF(G648=Precios!$DE$1122,Precios!$DF$1122,IF(G648=Precios!$DE$14,Precios!$DF$14,IF(G648=Precios!$DE$15,Precios!$DF$15,IF(G648=Precios!$DE$16,Precios!$DF$16,IF(G648=Precios!$DE$17,Precios!$DF$17,IF(G648=Precios!$DE$18,Precios!$DF$18,0)))))))))))))))</f>
        <v>0</v>
      </c>
      <c r="J648" s="52"/>
      <c r="K648" s="218">
        <f>+IF(J648=1,I648,IF(J648=2,I648*(1-Precios!$DK$3),0))</f>
        <v>0</v>
      </c>
      <c r="L648" s="218">
        <f t="shared" ref="L648:L649" si="114">H648*K648</f>
        <v>0</v>
      </c>
      <c r="M648" s="50"/>
      <c r="N648" s="44"/>
      <c r="O648" s="44"/>
      <c r="P648" s="44"/>
      <c r="Q648" s="44"/>
      <c r="R648" s="44"/>
      <c r="S648" s="44"/>
      <c r="T648" s="44"/>
      <c r="U648" s="44"/>
      <c r="V648" s="93"/>
      <c r="W648" s="44"/>
      <c r="X648" s="44"/>
      <c r="Y648" s="44"/>
      <c r="Z648" s="39">
        <f>IF(G648=Precios!$DE$4,Precios!$DH$4,IF(G648=Precios!$DE$5,Precios!$DH$5,IF(G648=Precios!$DE$6,Precios!$DH$6,IF(G648=Precios!$DE$7,Precios!$DH$7,IF(G648=Precios!$DE$8,Precios!$DH$8,IF(G648=Precios!$DE$9,Precios!$DH$9,IF(G648=Precios!$DE$10,Precios!$DH$10,IF(G648=Precios!$DE$11,Precios!$DH$11,IF(G648=Precios!$DE$12,Precios!$DH$12,IF(G648=Precios!$DE$1122,Precios!$DH$1122,IF(G648=Precios!$DE$14,Precios!$DH$14,IF(G648=Precios!$DE$15,Precios!$DH$15,IF(G648=Precios!$DE$16,Precios!$DH$16,IF(G648=Precios!$DE$17,Precios!$DH$17,IF(G648=Precios!$DE$18,Precios!$DH$18,0)))))))))))))))*H648</f>
        <v>0</v>
      </c>
      <c r="AA648" s="47"/>
      <c r="AB648" s="330"/>
    </row>
    <row r="649" spans="1:28" x14ac:dyDescent="0.25">
      <c r="A649" s="291"/>
      <c r="B649" s="41"/>
      <c r="C649" s="42"/>
      <c r="D649" s="43"/>
      <c r="E649" s="43"/>
      <c r="F649" s="43"/>
      <c r="G649" s="49"/>
      <c r="H649" s="52"/>
      <c r="I649" s="217">
        <f>IF(G649=Precios!$DE$4,Precios!$DF$4,IF(G649=Precios!$DE$5,Precios!$DF$5,IF(G649=Precios!$DE$6,Precios!$DF$6,IF(G649=Precios!$DE$7,Precios!$DF$7,IF(G649=Precios!$DE$8,Precios!$DF$8,IF(G649=Precios!$DE$9,Precios!$DF$9,IF(G649=Precios!$DE$10,Precios!$DF$10,IF(G649=Precios!$DE$11,Precios!$DF$11,IF(G649=Precios!$DE$12,Precios!$DF$12,IF(G649=Precios!$DE$1122,Precios!$DF$1122,IF(G649=Precios!$DE$14,Precios!$DF$14,IF(G649=Precios!$DE$15,Precios!$DF$15,IF(G649=Precios!$DE$16,Precios!$DF$16,IF(G649=Precios!$DE$17,Precios!$DF$17,IF(G649=Precios!$DE$18,Precios!$DF$18,0)))))))))))))))</f>
        <v>0</v>
      </c>
      <c r="J649" s="52"/>
      <c r="K649" s="218">
        <f>+IF(J649=1,I649,IF(J649=2,I649*(1-Precios!$DK$3),0))</f>
        <v>0</v>
      </c>
      <c r="L649" s="218">
        <f t="shared" si="114"/>
        <v>0</v>
      </c>
      <c r="M649" s="50"/>
      <c r="N649" s="44"/>
      <c r="O649" s="44"/>
      <c r="P649" s="44"/>
      <c r="Q649" s="44"/>
      <c r="R649" s="44"/>
      <c r="S649" s="44"/>
      <c r="T649" s="44"/>
      <c r="U649" s="44"/>
      <c r="V649" s="93"/>
      <c r="W649" s="44"/>
      <c r="X649" s="44"/>
      <c r="Y649" s="44"/>
      <c r="Z649" s="39">
        <f>IF(G649=Precios!$DE$4,Precios!$DH$4,IF(G649=Precios!$DE$5,Precios!$DH$5,IF(G649=Precios!$DE$6,Precios!$DH$6,IF(G649=Precios!$DE$7,Precios!$DH$7,IF(G649=Precios!$DE$8,Precios!$DH$8,IF(G649=Precios!$DE$9,Precios!$DH$9,IF(G649=Precios!$DE$10,Precios!$DH$10,IF(G649=Precios!$DE$11,Precios!$DH$11,IF(G649=Precios!$DE$12,Precios!$DH$12,IF(G649=Precios!$DE$1122,Precios!$DH$1122,IF(G649=Precios!$DE$14,Precios!$DH$14,IF(G649=Precios!$DE$15,Precios!$DH$15,IF(G649=Precios!$DE$16,Precios!$DH$16,IF(G649=Precios!$DE$17,Precios!$DH$17,IF(G649=Precios!$DE$18,Precios!$DH$18,0)))))))))))))))*H649</f>
        <v>0</v>
      </c>
      <c r="AA649" s="47"/>
      <c r="AB649" s="330"/>
    </row>
    <row r="650" spans="1:28" x14ac:dyDescent="0.25">
      <c r="A650" s="291"/>
      <c r="B650" s="41"/>
      <c r="C650" s="42"/>
      <c r="D650" s="43"/>
      <c r="E650" s="43"/>
      <c r="F650" s="43"/>
      <c r="G650" s="49"/>
      <c r="H650" s="52"/>
      <c r="I650" s="217">
        <f>IF(G650=Precios!$DE$4,Precios!$DF$4,IF(G650=Precios!$DE$5,Precios!$DF$5,IF(G650=Precios!$DE$6,Precios!$DF$6,IF(G650=Precios!$DE$7,Precios!$DF$7,IF(G650=Precios!$DE$8,Precios!$DF$8,IF(G650=Precios!$DE$9,Precios!$DF$9,IF(G650=Precios!$DE$10,Precios!$DF$10,IF(G650=Precios!$DE$11,Precios!$DF$11,IF(G650=Precios!$DE$12,Precios!$DF$12,IF(G650=Precios!$DE$1122,Precios!$DF$1122,IF(G650=Precios!$DE$14,Precios!$DF$14,IF(G650=Precios!$DE$15,Precios!$DF$15,IF(G650=Precios!$DE$16,Precios!$DF$16,IF(G650=Precios!$DE$17,Precios!$DF$17,IF(G650=Precios!$DE$18,Precios!$DF$18,0)))))))))))))))</f>
        <v>0</v>
      </c>
      <c r="J650" s="52"/>
      <c r="K650" s="218">
        <f>+IF(J650=1,I650,IF(J650=2,I650*(1-Precios!$DK$3),0))</f>
        <v>0</v>
      </c>
      <c r="L650" s="218">
        <f t="shared" si="113"/>
        <v>0</v>
      </c>
      <c r="M650" s="50"/>
      <c r="N650" s="44"/>
      <c r="O650" s="44"/>
      <c r="P650" s="44"/>
      <c r="Q650" s="44"/>
      <c r="R650" s="44"/>
      <c r="S650" s="44"/>
      <c r="T650" s="44"/>
      <c r="U650" s="44"/>
      <c r="V650" s="93"/>
      <c r="W650" s="44"/>
      <c r="X650" s="44"/>
      <c r="Y650" s="44"/>
      <c r="Z650" s="39">
        <f>IF(G650=Precios!$DE$4,Precios!$DH$4,IF(G650=Precios!$DE$5,Precios!$DH$5,IF(G650=Precios!$DE$6,Precios!$DH$6,IF(G650=Precios!$DE$7,Precios!$DH$7,IF(G650=Precios!$DE$8,Precios!$DH$8,IF(G650=Precios!$DE$9,Precios!$DH$9,IF(G650=Precios!$DE$10,Precios!$DH$10,IF(G650=Precios!$DE$11,Precios!$DH$11,IF(G650=Precios!$DE$12,Precios!$DH$12,IF(G650=Precios!$DE$1122,Precios!$DH$1122,IF(G650=Precios!$DE$14,Precios!$DH$14,IF(G650=Precios!$DE$15,Precios!$DH$15,IF(G650=Precios!$DE$16,Precios!$DH$16,IF(G650=Precios!$DE$17,Precios!$DH$17,IF(G650=Precios!$DE$18,Precios!$DH$18,0)))))))))))))))*H650</f>
        <v>0</v>
      </c>
      <c r="AA650" s="47"/>
      <c r="AB650" s="330"/>
    </row>
    <row r="651" spans="1:28" ht="15.75" thickBot="1" x14ac:dyDescent="0.3">
      <c r="A651" s="291"/>
      <c r="B651" s="41"/>
      <c r="C651" s="42"/>
      <c r="D651" s="43"/>
      <c r="E651" s="43"/>
      <c r="F651" s="43"/>
      <c r="G651" s="301"/>
      <c r="H651" s="302"/>
      <c r="I651" s="299">
        <f>IF(G651=Precios!$DE$4,Precios!$DF$4,IF(G651=Precios!$DE$5,Precios!$DF$5,IF(G651=Precios!$DE$6,Precios!$DF$6,IF(G651=Precios!$DE$7,Precios!$DF$7,IF(G651=Precios!$DE$8,Precios!$DF$8,IF(G651=Precios!$DE$9,Precios!$DF$9,IF(G651=Precios!$DE$10,Precios!$DF$10,IF(G651=Precios!$DE$11,Precios!$DF$11,IF(G651=Precios!$DE$12,Precios!$DF$12,IF(G651=Precios!$DE$1122,Precios!$DF$1122,IF(G651=Precios!$DE$14,Precios!$DF$14,IF(G651=Precios!$DE$15,Precios!$DF$15,IF(G651=Precios!$DE$16,Precios!$DF$16,IF(G651=Precios!$DE$17,Precios!$DF$17,IF(G651=Precios!$DE$18,Precios!$DF$18,0)))))))))))))))</f>
        <v>0</v>
      </c>
      <c r="J651" s="302"/>
      <c r="K651" s="303">
        <f>+IF(J651=1,I651,IF(J651=2,I651*(1-Precios!$DK$3),0))</f>
        <v>0</v>
      </c>
      <c r="L651" s="303">
        <f t="shared" si="113"/>
        <v>0</v>
      </c>
      <c r="M651" s="50"/>
      <c r="N651" s="44"/>
      <c r="O651" s="44"/>
      <c r="P651" s="44"/>
      <c r="Q651" s="44"/>
      <c r="R651" s="44"/>
      <c r="S651" s="44"/>
      <c r="T651" s="44"/>
      <c r="U651" s="44"/>
      <c r="V651" s="93"/>
      <c r="W651" s="44"/>
      <c r="X651" s="44"/>
      <c r="Y651" s="44"/>
      <c r="Z651" s="340">
        <f>IF(G651=Precios!$DE$4,Precios!$DH$4,IF(G651=Precios!$DE$5,Precios!$DH$5,IF(G651=Precios!$DE$6,Precios!$DH$6,IF(G651=Precios!$DE$7,Precios!$DH$7,IF(G651=Precios!$DE$8,Precios!$DH$8,IF(G651=Precios!$DE$9,Precios!$DH$9,IF(G651=Precios!$DE$10,Precios!$DH$10,IF(G651=Precios!$DE$11,Precios!$DH$11,IF(G651=Precios!$DE$12,Precios!$DH$12,IF(G651=Precios!$DE$1122,Precios!$DH$1122,IF(G651=Precios!$DE$14,Precios!$DH$14,IF(G651=Precios!$DE$15,Precios!$DH$15,IF(G651=Precios!$DE$16,Precios!$DH$16,IF(G651=Precios!$DE$17,Precios!$DH$17,IF(G651=Precios!$DE$18,Precios!$DH$18,0)))))))))))))))*H651</f>
        <v>0</v>
      </c>
      <c r="AA651" s="47"/>
      <c r="AB651" s="330"/>
    </row>
    <row r="652" spans="1:28" x14ac:dyDescent="0.25">
      <c r="A652" s="282"/>
      <c r="B652" s="283"/>
      <c r="C652" s="284"/>
      <c r="D652" s="285"/>
      <c r="E652" s="285"/>
      <c r="F652" s="285"/>
      <c r="G652" s="287"/>
      <c r="H652" s="288"/>
      <c r="I652" s="289">
        <f>IF(G652=Precios!$DE$4,Precios!$DF$4,IF(G652=Precios!$DE$5,Precios!$DF$5,IF(G652=Precios!$DE$6,Precios!$DF$6,IF(G652=Precios!$DE$7,Precios!$DF$7,IF(G652=Precios!$DE$8,Precios!$DF$8,IF(G652=Precios!$DE$9,Precios!$DF$9,IF(G652=Precios!$DE$10,Precios!$DF$10,IF(G652=Precios!$DE$11,Precios!$DF$11,IF(G652=Precios!$DE$12,Precios!$DF$12,IF(G652=Precios!$DE$1122,Precios!$DF$1122,IF(G652=Precios!$DE$14,Precios!$DF$14,IF(G652=Precios!$DE$15,Precios!$DF$15,IF(G652=Precios!$DE$16,Precios!$DF$16,IF(G652=Precios!$DE$17,Precios!$DF$17,IF(G652=Precios!$DE$18,Precios!$DF$18,0)))))))))))))))</f>
        <v>0</v>
      </c>
      <c r="J652" s="287"/>
      <c r="K652" s="290">
        <f>+IF(J652=1,I652,IF(J652=2,I652*(1-Precios!$DK$3),0))</f>
        <v>0</v>
      </c>
      <c r="L652" s="290">
        <f t="shared" si="113"/>
        <v>0</v>
      </c>
      <c r="M652" s="317">
        <f>+SUM(L652:L656)</f>
        <v>0</v>
      </c>
      <c r="N652" s="318">
        <f>+M652+Q652+S652+T652</f>
        <v>0</v>
      </c>
      <c r="O652" s="319">
        <f>+IF(J652=1,N652*$O$641,0)</f>
        <v>0</v>
      </c>
      <c r="P652" s="320">
        <f>+N652*$P$641</f>
        <v>0</v>
      </c>
      <c r="Q652" s="321"/>
      <c r="R652" s="322">
        <f>+N652-SUM(O652:Q652)</f>
        <v>0</v>
      </c>
      <c r="S652" s="321"/>
      <c r="T652" s="321"/>
      <c r="U652" s="321"/>
      <c r="V652" s="323" t="e">
        <f>+(+O652+P652)/M652</f>
        <v>#DIV/0!</v>
      </c>
      <c r="W652" s="324">
        <f>+R652-SUM(S652:U652)</f>
        <v>0</v>
      </c>
      <c r="X652" s="325">
        <f>IF(J652=2,W652,0)</f>
        <v>0</v>
      </c>
      <c r="Y652" s="326">
        <f>IF(J652=1,W652,0)</f>
        <v>0</v>
      </c>
      <c r="Z652" s="327">
        <f>IF(G652=Precios!$DE$4,Precios!$DH$4,IF(G652=Precios!$DE$5,Precios!$DH$5,IF(G652=Precios!$DE$6,Precios!$DH$6,IF(G652=Precios!$DE$7,Precios!$DH$7,IF(G652=Precios!$DE$8,Precios!$DH$8,IF(G652=Precios!$DE$9,Precios!$DH$9,IF(G652=Precios!$DE$10,Precios!$DH$10,IF(G652=Precios!$DE$11,Precios!$DH$11,IF(G652=Precios!$DE$12,Precios!$DH$12,IF(G652=Precios!$DE$1122,Precios!$DH$1122,IF(G652=Precios!$DE$14,Precios!$DH$14,IF(G652=Precios!$DE$15,Precios!$DH$15,IF(G652=Precios!$DE$16,Precios!$DH$16,IF(G652=Precios!$DE$17,Precios!$DH$17,IF(G652=Precios!$DE$18,Precios!$DH$18,0)))))))))))))))*H652</f>
        <v>0</v>
      </c>
      <c r="AA652" s="328">
        <f>+W652-SUM(Z652:Z656)</f>
        <v>0</v>
      </c>
      <c r="AB652" s="329" t="e">
        <f>+AA652/M652</f>
        <v>#DIV/0!</v>
      </c>
    </row>
    <row r="653" spans="1:28" x14ac:dyDescent="0.25">
      <c r="A653" s="291"/>
      <c r="B653" s="41"/>
      <c r="C653" s="42"/>
      <c r="D653" s="43"/>
      <c r="E653" s="43"/>
      <c r="F653" s="43"/>
      <c r="G653" s="49"/>
      <c r="H653" s="52"/>
      <c r="I653" s="217">
        <f>IF(G653=Precios!$DE$4,Precios!$DF$4,IF(G653=Precios!$DE$5,Precios!$DF$5,IF(G653=Precios!$DE$6,Precios!$DF$6,IF(G653=Precios!$DE$7,Precios!$DF$7,IF(G653=Precios!$DE$8,Precios!$DF$8,IF(G653=Precios!$DE$9,Precios!$DF$9,IF(G653=Precios!$DE$10,Precios!$DF$10,IF(G653=Precios!$DE$11,Precios!$DF$11,IF(G653=Precios!$DE$12,Precios!$DF$12,IF(G653=Precios!$DE$1122,Precios!$DF$1122,IF(G653=Precios!$DE$14,Precios!$DF$14,IF(G653=Precios!$DE$15,Precios!$DF$15,IF(G653=Precios!$DE$16,Precios!$DF$16,IF(G653=Precios!$DE$17,Precios!$DF$17,IF(G653=Precios!$DE$18,Precios!$DF$18,0)))))))))))))))</f>
        <v>0</v>
      </c>
      <c r="J653" s="52"/>
      <c r="K653" s="218">
        <f>+IF(J653=1,I653,IF(J653=2,I653*(1-Precios!$DK$3),0))</f>
        <v>0</v>
      </c>
      <c r="L653" s="218">
        <f t="shared" ref="L653:L654" si="115">H653*K653</f>
        <v>0</v>
      </c>
      <c r="M653" s="50"/>
      <c r="N653" s="44"/>
      <c r="O653" s="44"/>
      <c r="P653" s="44"/>
      <c r="Q653" s="44"/>
      <c r="R653" s="44"/>
      <c r="S653" s="44"/>
      <c r="T653" s="44"/>
      <c r="U653" s="44"/>
      <c r="V653" s="93"/>
      <c r="W653" s="44"/>
      <c r="X653" s="44"/>
      <c r="Y653" s="44"/>
      <c r="Z653" s="39">
        <f>IF(G653=Precios!$DE$4,Precios!$DH$4,IF(G653=Precios!$DE$5,Precios!$DH$5,IF(G653=Precios!$DE$6,Precios!$DH$6,IF(G653=Precios!$DE$7,Precios!$DH$7,IF(G653=Precios!$DE$8,Precios!$DH$8,IF(G653=Precios!$DE$9,Precios!$DH$9,IF(G653=Precios!$DE$10,Precios!$DH$10,IF(G653=Precios!$DE$11,Precios!$DH$11,IF(G653=Precios!$DE$12,Precios!$DH$12,IF(G653=Precios!$DE$1122,Precios!$DH$1122,IF(G653=Precios!$DE$14,Precios!$DH$14,IF(G653=Precios!$DE$15,Precios!$DH$15,IF(G653=Precios!$DE$16,Precios!$DH$16,IF(G653=Precios!$DE$17,Precios!$DH$17,IF(G653=Precios!$DE$18,Precios!$DH$18,0)))))))))))))))*H653</f>
        <v>0</v>
      </c>
      <c r="AA653" s="47"/>
      <c r="AB653" s="330"/>
    </row>
    <row r="654" spans="1:28" x14ac:dyDescent="0.25">
      <c r="A654" s="291"/>
      <c r="B654" s="41"/>
      <c r="C654" s="42"/>
      <c r="D654" s="43"/>
      <c r="E654" s="43"/>
      <c r="F654" s="43"/>
      <c r="G654" s="49"/>
      <c r="H654" s="52"/>
      <c r="I654" s="217">
        <f>IF(G654=Precios!$DE$4,Precios!$DF$4,IF(G654=Precios!$DE$5,Precios!$DF$5,IF(G654=Precios!$DE$6,Precios!$DF$6,IF(G654=Precios!$DE$7,Precios!$DF$7,IF(G654=Precios!$DE$8,Precios!$DF$8,IF(G654=Precios!$DE$9,Precios!$DF$9,IF(G654=Precios!$DE$10,Precios!$DF$10,IF(G654=Precios!$DE$11,Precios!$DF$11,IF(G654=Precios!$DE$12,Precios!$DF$12,IF(G654=Precios!$DE$1122,Precios!$DF$1122,IF(G654=Precios!$DE$14,Precios!$DF$14,IF(G654=Precios!$DE$15,Precios!$DF$15,IF(G654=Precios!$DE$16,Precios!$DF$16,IF(G654=Precios!$DE$17,Precios!$DF$17,IF(G654=Precios!$DE$18,Precios!$DF$18,0)))))))))))))))</f>
        <v>0</v>
      </c>
      <c r="J654" s="52"/>
      <c r="K654" s="218">
        <f>+IF(J654=1,I654,IF(J654=2,I654*(1-Precios!$DK$3),0))</f>
        <v>0</v>
      </c>
      <c r="L654" s="218">
        <f t="shared" si="115"/>
        <v>0</v>
      </c>
      <c r="M654" s="50"/>
      <c r="N654" s="44"/>
      <c r="O654" s="44"/>
      <c r="P654" s="44"/>
      <c r="Q654" s="44"/>
      <c r="R654" s="44"/>
      <c r="S654" s="44"/>
      <c r="T654" s="44"/>
      <c r="U654" s="44"/>
      <c r="V654" s="93"/>
      <c r="W654" s="44"/>
      <c r="X654" s="44"/>
      <c r="Y654" s="44"/>
      <c r="Z654" s="39">
        <f>IF(G654=Precios!$DE$4,Precios!$DH$4,IF(G654=Precios!$DE$5,Precios!$DH$5,IF(G654=Precios!$DE$6,Precios!$DH$6,IF(G654=Precios!$DE$7,Precios!$DH$7,IF(G654=Precios!$DE$8,Precios!$DH$8,IF(G654=Precios!$DE$9,Precios!$DH$9,IF(G654=Precios!$DE$10,Precios!$DH$10,IF(G654=Precios!$DE$11,Precios!$DH$11,IF(G654=Precios!$DE$12,Precios!$DH$12,IF(G654=Precios!$DE$1122,Precios!$DH$1122,IF(G654=Precios!$DE$14,Precios!$DH$14,IF(G654=Precios!$DE$15,Precios!$DH$15,IF(G654=Precios!$DE$16,Precios!$DH$16,IF(G654=Precios!$DE$17,Precios!$DH$17,IF(G654=Precios!$DE$18,Precios!$DH$18,0)))))))))))))))*H654</f>
        <v>0</v>
      </c>
      <c r="AA654" s="47"/>
      <c r="AB654" s="330"/>
    </row>
    <row r="655" spans="1:28" x14ac:dyDescent="0.25">
      <c r="A655" s="291"/>
      <c r="B655" s="41"/>
      <c r="C655" s="42"/>
      <c r="D655" s="43"/>
      <c r="E655" s="43"/>
      <c r="F655" s="43"/>
      <c r="G655" s="49"/>
      <c r="H655" s="52"/>
      <c r="I655" s="217">
        <f>IF(G655=Precios!$DE$4,Precios!$DF$4,IF(G655=Precios!$DE$5,Precios!$DF$5,IF(G655=Precios!$DE$6,Precios!$DF$6,IF(G655=Precios!$DE$7,Precios!$DF$7,IF(G655=Precios!$DE$8,Precios!$DF$8,IF(G655=Precios!$DE$9,Precios!$DF$9,IF(G655=Precios!$DE$10,Precios!$DF$10,IF(G655=Precios!$DE$11,Precios!$DF$11,IF(G655=Precios!$DE$12,Precios!$DF$12,IF(G655=Precios!$DE$1122,Precios!$DF$1122,IF(G655=Precios!$DE$14,Precios!$DF$14,IF(G655=Precios!$DE$15,Precios!$DF$15,IF(G655=Precios!$DE$16,Precios!$DF$16,IF(G655=Precios!$DE$17,Precios!$DF$17,IF(G655=Precios!$DE$18,Precios!$DF$18,0)))))))))))))))</f>
        <v>0</v>
      </c>
      <c r="J655" s="52"/>
      <c r="K655" s="218">
        <f>+IF(J655=1,I655,IF(J655=2,I655*(1-Precios!$DK$3),0))</f>
        <v>0</v>
      </c>
      <c r="L655" s="218">
        <f t="shared" si="113"/>
        <v>0</v>
      </c>
      <c r="M655" s="50"/>
      <c r="N655" s="44"/>
      <c r="O655" s="44"/>
      <c r="P655" s="44"/>
      <c r="Q655" s="44"/>
      <c r="R655" s="44"/>
      <c r="S655" s="44"/>
      <c r="T655" s="44"/>
      <c r="U655" s="44"/>
      <c r="V655" s="93"/>
      <c r="W655" s="44"/>
      <c r="X655" s="44"/>
      <c r="Y655" s="44"/>
      <c r="Z655" s="39">
        <f>IF(G655=Precios!$DE$4,Precios!$DH$4,IF(G655=Precios!$DE$5,Precios!$DH$5,IF(G655=Precios!$DE$6,Precios!$DH$6,IF(G655=Precios!$DE$7,Precios!$DH$7,IF(G655=Precios!$DE$8,Precios!$DH$8,IF(G655=Precios!$DE$9,Precios!$DH$9,IF(G655=Precios!$DE$10,Precios!$DH$10,IF(G655=Precios!$DE$11,Precios!$DH$11,IF(G655=Precios!$DE$12,Precios!$DH$12,IF(G655=Precios!$DE$1122,Precios!$DH$1122,IF(G655=Precios!$DE$14,Precios!$DH$14,IF(G655=Precios!$DE$15,Precios!$DH$15,IF(G655=Precios!$DE$16,Precios!$DH$16,IF(G655=Precios!$DE$17,Precios!$DH$17,IF(G655=Precios!$DE$18,Precios!$DH$18,0)))))))))))))))*H655</f>
        <v>0</v>
      </c>
      <c r="AA655" s="47"/>
      <c r="AB655" s="330"/>
    </row>
    <row r="656" spans="1:28" ht="15.75" thickBot="1" x14ac:dyDescent="0.3">
      <c r="A656" s="293"/>
      <c r="B656" s="294"/>
      <c r="C656" s="304"/>
      <c r="D656" s="296"/>
      <c r="E656" s="296"/>
      <c r="F656" s="296"/>
      <c r="G656" s="297"/>
      <c r="H656" s="298"/>
      <c r="I656" s="299">
        <f>IF(G656=Precios!$DE$4,Precios!$DF$4,IF(G656=Precios!$DE$5,Precios!$DF$5,IF(G656=Precios!$DE$6,Precios!$DF$6,IF(G656=Precios!$DE$7,Precios!$DF$7,IF(G656=Precios!$DE$8,Precios!$DF$8,IF(G656=Precios!$DE$9,Precios!$DF$9,IF(G656=Precios!$DE$10,Precios!$DF$10,IF(G656=Precios!$DE$11,Precios!$DF$11,IF(G656=Precios!$DE$12,Precios!$DF$12,IF(G656=Precios!$DE$1122,Precios!$DF$1122,IF(G656=Precios!$DE$14,Precios!$DF$14,IF(G656=Precios!$DE$15,Precios!$DF$15,IF(G656=Precios!$DE$16,Precios!$DF$16,IF(G656=Precios!$DE$17,Precios!$DF$17,IF(G656=Precios!$DE$18,Precios!$DF$18,0)))))))))))))))</f>
        <v>0</v>
      </c>
      <c r="J656" s="298"/>
      <c r="K656" s="300">
        <f>+IF(J656=1,I656,IF(J656=2,I656*(1-Precios!$DK$3),0))</f>
        <v>0</v>
      </c>
      <c r="L656" s="300">
        <f t="shared" si="113"/>
        <v>0</v>
      </c>
      <c r="M656" s="331"/>
      <c r="N656" s="332"/>
      <c r="O656" s="332"/>
      <c r="P656" s="332"/>
      <c r="Q656" s="332"/>
      <c r="R656" s="332"/>
      <c r="S656" s="332"/>
      <c r="T656" s="332"/>
      <c r="U656" s="332"/>
      <c r="V656" s="333"/>
      <c r="W656" s="332"/>
      <c r="X656" s="332"/>
      <c r="Y656" s="332"/>
      <c r="Z656" s="340">
        <f>IF(G656=Precios!$DE$4,Precios!$DH$4,IF(G656=Precios!$DE$5,Precios!$DH$5,IF(G656=Precios!$DE$6,Precios!$DH$6,IF(G656=Precios!$DE$7,Precios!$DH$7,IF(G656=Precios!$DE$8,Precios!$DH$8,IF(G656=Precios!$DE$9,Precios!$DH$9,IF(G656=Precios!$DE$10,Precios!$DH$10,IF(G656=Precios!$DE$11,Precios!$DH$11,IF(G656=Precios!$DE$12,Precios!$DH$12,IF(G656=Precios!$DE$1122,Precios!$DH$1122,IF(G656=Precios!$DE$14,Precios!$DH$14,IF(G656=Precios!$DE$15,Precios!$DH$15,IF(G656=Precios!$DE$16,Precios!$DH$16,IF(G656=Precios!$DE$17,Precios!$DH$17,IF(G656=Precios!$DE$18,Precios!$DH$18,0)))))))))))))))*H656</f>
        <v>0</v>
      </c>
      <c r="AA656" s="334"/>
      <c r="AB656" s="335"/>
    </row>
    <row r="657" spans="1:28" x14ac:dyDescent="0.25">
      <c r="A657" s="337"/>
      <c r="B657" s="257"/>
      <c r="C657" s="276"/>
      <c r="D657" s="277"/>
      <c r="E657" s="277"/>
      <c r="F657" s="277"/>
      <c r="G657" s="279"/>
      <c r="H657" s="280"/>
      <c r="I657" s="289">
        <f>IF(G657=Precios!$DE$4,Precios!$DF$4,IF(G657=Precios!$DE$5,Precios!$DF$5,IF(G657=Precios!$DE$6,Precios!$DF$6,IF(G657=Precios!$DE$7,Precios!$DF$7,IF(G657=Precios!$DE$8,Precios!$DF$8,IF(G657=Precios!$DE$9,Precios!$DF$9,IF(G657=Precios!$DE$10,Precios!$DF$10,IF(G657=Precios!$DE$11,Precios!$DF$11,IF(G657=Precios!$DE$12,Precios!$DF$12,IF(G657=Precios!$DE$1122,Precios!$DF$1122,IF(G657=Precios!$DE$14,Precios!$DF$14,IF(G657=Precios!$DE$15,Precios!$DF$15,IF(G657=Precios!$DE$16,Precios!$DF$16,IF(G657=Precios!$DE$17,Precios!$DF$17,IF(G657=Precios!$DE$18,Precios!$DF$18,0)))))))))))))))</f>
        <v>0</v>
      </c>
      <c r="J657" s="279"/>
      <c r="K657" s="281">
        <f>+IF(J657=1,I657,IF(J657=2,I657*(1-Precios!$DK$3),0))</f>
        <v>0</v>
      </c>
      <c r="L657" s="281">
        <f t="shared" si="113"/>
        <v>0</v>
      </c>
      <c r="M657" s="308">
        <f>+SUM(L657:L661)</f>
        <v>0</v>
      </c>
      <c r="N657" s="309">
        <f>+M657+Q657+S657+T657</f>
        <v>0</v>
      </c>
      <c r="O657" s="310">
        <f>+IF(J657=1,N657*$O$641,0)</f>
        <v>0</v>
      </c>
      <c r="P657" s="311">
        <f>+N657*$P$641</f>
        <v>0</v>
      </c>
      <c r="Q657" s="40"/>
      <c r="R657" s="29">
        <f>+N657-SUM(O657:Q657)</f>
        <v>0</v>
      </c>
      <c r="S657" s="40"/>
      <c r="T657" s="40"/>
      <c r="U657" s="40"/>
      <c r="V657" s="312" t="e">
        <f>+(+O657+P657)/M657</f>
        <v>#DIV/0!</v>
      </c>
      <c r="W657" s="313">
        <f>+R657-SUM(S657:U657)</f>
        <v>0</v>
      </c>
      <c r="X657" s="314">
        <f>IF(J657=2,W657,0)</f>
        <v>0</v>
      </c>
      <c r="Y657" s="315">
        <f>IF(J657=1,W657,0)</f>
        <v>0</v>
      </c>
      <c r="Z657" s="327">
        <f>IF(G657=Precios!$DE$4,Precios!$DH$4,IF(G657=Precios!$DE$5,Precios!$DH$5,IF(G657=Precios!$DE$6,Precios!$DH$6,IF(G657=Precios!$DE$7,Precios!$DH$7,IF(G657=Precios!$DE$8,Precios!$DH$8,IF(G657=Precios!$DE$9,Precios!$DH$9,IF(G657=Precios!$DE$10,Precios!$DH$10,IF(G657=Precios!$DE$11,Precios!$DH$11,IF(G657=Precios!$DE$12,Precios!$DH$12,IF(G657=Precios!$DE$1122,Precios!$DH$1122,IF(G657=Precios!$DE$14,Precios!$DH$14,IF(G657=Precios!$DE$15,Precios!$DH$15,IF(G657=Precios!$DE$16,Precios!$DH$16,IF(G657=Precios!$DE$17,Precios!$DH$17,IF(G657=Precios!$DE$18,Precios!$DH$18,0)))))))))))))))*H657</f>
        <v>0</v>
      </c>
      <c r="AA657" s="316">
        <f>+W657-SUM(Z657:Z661)</f>
        <v>0</v>
      </c>
      <c r="AB657" s="338" t="e">
        <f>+AA657/M657</f>
        <v>#DIV/0!</v>
      </c>
    </row>
    <row r="658" spans="1:28" x14ac:dyDescent="0.25">
      <c r="A658" s="291"/>
      <c r="B658" s="41"/>
      <c r="C658" s="42"/>
      <c r="D658" s="43"/>
      <c r="E658" s="43"/>
      <c r="F658" s="43"/>
      <c r="G658" s="49"/>
      <c r="H658" s="52"/>
      <c r="I658" s="217">
        <f>IF(G658=Precios!$DE$4,Precios!$DF$4,IF(G658=Precios!$DE$5,Precios!$DF$5,IF(G658=Precios!$DE$6,Precios!$DF$6,IF(G658=Precios!$DE$7,Precios!$DF$7,IF(G658=Precios!$DE$8,Precios!$DF$8,IF(G658=Precios!$DE$9,Precios!$DF$9,IF(G658=Precios!$DE$10,Precios!$DF$10,IF(G658=Precios!$DE$11,Precios!$DF$11,IF(G658=Precios!$DE$12,Precios!$DF$12,IF(G658=Precios!$DE$1122,Precios!$DF$1122,IF(G658=Precios!$DE$14,Precios!$DF$14,IF(G658=Precios!$DE$15,Precios!$DF$15,IF(G658=Precios!$DE$16,Precios!$DF$16,IF(G658=Precios!$DE$17,Precios!$DF$17,IF(G658=Precios!$DE$18,Precios!$DF$18,0)))))))))))))))</f>
        <v>0</v>
      </c>
      <c r="J658" s="52"/>
      <c r="K658" s="218">
        <f>+IF(J658=1,I658,IF(J658=2,I658*(1-Precios!$DK$3),0))</f>
        <v>0</v>
      </c>
      <c r="L658" s="218">
        <f t="shared" ref="L658:L659" si="116">H658*K658</f>
        <v>0</v>
      </c>
      <c r="M658" s="50"/>
      <c r="N658" s="44"/>
      <c r="O658" s="44"/>
      <c r="P658" s="44"/>
      <c r="Q658" s="44"/>
      <c r="R658" s="44"/>
      <c r="S658" s="44"/>
      <c r="T658" s="44"/>
      <c r="U658" s="44"/>
      <c r="V658" s="93"/>
      <c r="W658" s="44"/>
      <c r="X658" s="44"/>
      <c r="Y658" s="44"/>
      <c r="Z658" s="39">
        <f>IF(G658=Precios!$DE$4,Precios!$DH$4,IF(G658=Precios!$DE$5,Precios!$DH$5,IF(G658=Precios!$DE$6,Precios!$DH$6,IF(G658=Precios!$DE$7,Precios!$DH$7,IF(G658=Precios!$DE$8,Precios!$DH$8,IF(G658=Precios!$DE$9,Precios!$DH$9,IF(G658=Precios!$DE$10,Precios!$DH$10,IF(G658=Precios!$DE$11,Precios!$DH$11,IF(G658=Precios!$DE$12,Precios!$DH$12,IF(G658=Precios!$DE$1122,Precios!$DH$1122,IF(G658=Precios!$DE$14,Precios!$DH$14,IF(G658=Precios!$DE$15,Precios!$DH$15,IF(G658=Precios!$DE$16,Precios!$DH$16,IF(G658=Precios!$DE$17,Precios!$DH$17,IF(G658=Precios!$DE$18,Precios!$DH$18,0)))))))))))))))*H658</f>
        <v>0</v>
      </c>
      <c r="AA658" s="47"/>
      <c r="AB658" s="330"/>
    </row>
    <row r="659" spans="1:28" x14ac:dyDescent="0.25">
      <c r="A659" s="291"/>
      <c r="B659" s="41"/>
      <c r="C659" s="42"/>
      <c r="D659" s="43"/>
      <c r="E659" s="43"/>
      <c r="F659" s="43"/>
      <c r="G659" s="49"/>
      <c r="H659" s="52"/>
      <c r="I659" s="217">
        <f>IF(G659=Precios!$DE$4,Precios!$DF$4,IF(G659=Precios!$DE$5,Precios!$DF$5,IF(G659=Precios!$DE$6,Precios!$DF$6,IF(G659=Precios!$DE$7,Precios!$DF$7,IF(G659=Precios!$DE$8,Precios!$DF$8,IF(G659=Precios!$DE$9,Precios!$DF$9,IF(G659=Precios!$DE$10,Precios!$DF$10,IF(G659=Precios!$DE$11,Precios!$DF$11,IF(G659=Precios!$DE$12,Precios!$DF$12,IF(G659=Precios!$DE$1122,Precios!$DF$1122,IF(G659=Precios!$DE$14,Precios!$DF$14,IF(G659=Precios!$DE$15,Precios!$DF$15,IF(G659=Precios!$DE$16,Precios!$DF$16,IF(G659=Precios!$DE$17,Precios!$DF$17,IF(G659=Precios!$DE$18,Precios!$DF$18,0)))))))))))))))</f>
        <v>0</v>
      </c>
      <c r="J659" s="52"/>
      <c r="K659" s="218">
        <f>+IF(J659=1,I659,IF(J659=2,I659*(1-Precios!$DK$3),0))</f>
        <v>0</v>
      </c>
      <c r="L659" s="218">
        <f t="shared" si="116"/>
        <v>0</v>
      </c>
      <c r="M659" s="50"/>
      <c r="N659" s="44"/>
      <c r="O659" s="44"/>
      <c r="P659" s="44"/>
      <c r="Q659" s="44"/>
      <c r="R659" s="44"/>
      <c r="S659" s="44"/>
      <c r="T659" s="44"/>
      <c r="U659" s="44"/>
      <c r="V659" s="93"/>
      <c r="W659" s="44"/>
      <c r="X659" s="44"/>
      <c r="Y659" s="44"/>
      <c r="Z659" s="39">
        <f>IF(G659=Precios!$DE$4,Precios!$DH$4,IF(G659=Precios!$DE$5,Precios!$DH$5,IF(G659=Precios!$DE$6,Precios!$DH$6,IF(G659=Precios!$DE$7,Precios!$DH$7,IF(G659=Precios!$DE$8,Precios!$DH$8,IF(G659=Precios!$DE$9,Precios!$DH$9,IF(G659=Precios!$DE$10,Precios!$DH$10,IF(G659=Precios!$DE$11,Precios!$DH$11,IF(G659=Precios!$DE$12,Precios!$DH$12,IF(G659=Precios!$DE$1122,Precios!$DH$1122,IF(G659=Precios!$DE$14,Precios!$DH$14,IF(G659=Precios!$DE$15,Precios!$DH$15,IF(G659=Precios!$DE$16,Precios!$DH$16,IF(G659=Precios!$DE$17,Precios!$DH$17,IF(G659=Precios!$DE$18,Precios!$DH$18,0)))))))))))))))*H659</f>
        <v>0</v>
      </c>
      <c r="AA659" s="47"/>
      <c r="AB659" s="330"/>
    </row>
    <row r="660" spans="1:28" x14ac:dyDescent="0.25">
      <c r="A660" s="291"/>
      <c r="B660" s="41"/>
      <c r="C660" s="42"/>
      <c r="D660" s="43"/>
      <c r="E660" s="43"/>
      <c r="F660" s="43"/>
      <c r="G660" s="49"/>
      <c r="H660" s="52"/>
      <c r="I660" s="217">
        <f>IF(G660=Precios!$DE$4,Precios!$DF$4,IF(G660=Precios!$DE$5,Precios!$DF$5,IF(G660=Precios!$DE$6,Precios!$DF$6,IF(G660=Precios!$DE$7,Precios!$DF$7,IF(G660=Precios!$DE$8,Precios!$DF$8,IF(G660=Precios!$DE$9,Precios!$DF$9,IF(G660=Precios!$DE$10,Precios!$DF$10,IF(G660=Precios!$DE$11,Precios!$DF$11,IF(G660=Precios!$DE$12,Precios!$DF$12,IF(G660=Precios!$DE$1122,Precios!$DF$1122,IF(G660=Precios!$DE$14,Precios!$DF$14,IF(G660=Precios!$DE$15,Precios!$DF$15,IF(G660=Precios!$DE$16,Precios!$DF$16,IF(G660=Precios!$DE$17,Precios!$DF$17,IF(G660=Precios!$DE$18,Precios!$DF$18,0)))))))))))))))</f>
        <v>0</v>
      </c>
      <c r="J660" s="52"/>
      <c r="K660" s="218">
        <f>+IF(J660=1,I660,IF(J660=2,I660*(1-Precios!$DK$3),0))</f>
        <v>0</v>
      </c>
      <c r="L660" s="218">
        <f t="shared" si="113"/>
        <v>0</v>
      </c>
      <c r="M660" s="50"/>
      <c r="N660" s="44"/>
      <c r="O660" s="44"/>
      <c r="P660" s="44"/>
      <c r="Q660" s="44"/>
      <c r="R660" s="44"/>
      <c r="S660" s="44"/>
      <c r="T660" s="44"/>
      <c r="U660" s="44"/>
      <c r="V660" s="93"/>
      <c r="W660" s="44"/>
      <c r="X660" s="44"/>
      <c r="Y660" s="44"/>
      <c r="Z660" s="39">
        <f>IF(G660=Precios!$DE$4,Precios!$DH$4,IF(G660=Precios!$DE$5,Precios!$DH$5,IF(G660=Precios!$DE$6,Precios!$DH$6,IF(G660=Precios!$DE$7,Precios!$DH$7,IF(G660=Precios!$DE$8,Precios!$DH$8,IF(G660=Precios!$DE$9,Precios!$DH$9,IF(G660=Precios!$DE$10,Precios!$DH$10,IF(G660=Precios!$DE$11,Precios!$DH$11,IF(G660=Precios!$DE$12,Precios!$DH$12,IF(G660=Precios!$DE$1122,Precios!$DH$1122,IF(G660=Precios!$DE$14,Precios!$DH$14,IF(G660=Precios!$DE$15,Precios!$DH$15,IF(G660=Precios!$DE$16,Precios!$DH$16,IF(G660=Precios!$DE$17,Precios!$DH$17,IF(G660=Precios!$DE$18,Precios!$DH$18,0)))))))))))))))*H660</f>
        <v>0</v>
      </c>
      <c r="AA660" s="47"/>
      <c r="AB660" s="330"/>
    </row>
    <row r="661" spans="1:28" ht="15.75" thickBot="1" x14ac:dyDescent="0.3">
      <c r="A661" s="291"/>
      <c r="B661" s="41"/>
      <c r="C661" s="42"/>
      <c r="D661" s="43"/>
      <c r="E661" s="43"/>
      <c r="F661" s="43"/>
      <c r="G661" s="301"/>
      <c r="H661" s="302"/>
      <c r="I661" s="299">
        <f>IF(G661=Precios!$DE$4,Precios!$DF$4,IF(G661=Precios!$DE$5,Precios!$DF$5,IF(G661=Precios!$DE$6,Precios!$DF$6,IF(G661=Precios!$DE$7,Precios!$DF$7,IF(G661=Precios!$DE$8,Precios!$DF$8,IF(G661=Precios!$DE$9,Precios!$DF$9,IF(G661=Precios!$DE$10,Precios!$DF$10,IF(G661=Precios!$DE$11,Precios!$DF$11,IF(G661=Precios!$DE$12,Precios!$DF$12,IF(G661=Precios!$DE$1122,Precios!$DF$1122,IF(G661=Precios!$DE$14,Precios!$DF$14,IF(G661=Precios!$DE$15,Precios!$DF$15,IF(G661=Precios!$DE$16,Precios!$DF$16,IF(G661=Precios!$DE$17,Precios!$DF$17,IF(G661=Precios!$DE$18,Precios!$DF$18,0)))))))))))))))</f>
        <v>0</v>
      </c>
      <c r="J661" s="302"/>
      <c r="K661" s="303">
        <f>+IF(J661=1,I661,IF(J661=2,I661*(1-Precios!$DK$3),0))</f>
        <v>0</v>
      </c>
      <c r="L661" s="303">
        <f t="shared" si="113"/>
        <v>0</v>
      </c>
      <c r="M661" s="50"/>
      <c r="N661" s="44"/>
      <c r="O661" s="44"/>
      <c r="P661" s="44"/>
      <c r="Q661" s="44"/>
      <c r="R661" s="44"/>
      <c r="S661" s="44"/>
      <c r="T661" s="44"/>
      <c r="U661" s="44"/>
      <c r="V661" s="93"/>
      <c r="W661" s="44"/>
      <c r="X661" s="44"/>
      <c r="Y661" s="44"/>
      <c r="Z661" s="340">
        <f>IF(G661=Precios!$DE$4,Precios!$DH$4,IF(G661=Precios!$DE$5,Precios!$DH$5,IF(G661=Precios!$DE$6,Precios!$DH$6,IF(G661=Precios!$DE$7,Precios!$DH$7,IF(G661=Precios!$DE$8,Precios!$DH$8,IF(G661=Precios!$DE$9,Precios!$DH$9,IF(G661=Precios!$DE$10,Precios!$DH$10,IF(G661=Precios!$DE$11,Precios!$DH$11,IF(G661=Precios!$DE$12,Precios!$DH$12,IF(G661=Precios!$DE$1122,Precios!$DH$1122,IF(G661=Precios!$DE$14,Precios!$DH$14,IF(G661=Precios!$DE$15,Precios!$DH$15,IF(G661=Precios!$DE$16,Precios!$DH$16,IF(G661=Precios!$DE$17,Precios!$DH$17,IF(G661=Precios!$DE$18,Precios!$DH$18,0)))))))))))))))*H661</f>
        <v>0</v>
      </c>
      <c r="AA661" s="47"/>
      <c r="AB661" s="330"/>
    </row>
    <row r="662" spans="1:28" x14ac:dyDescent="0.25">
      <c r="A662" s="282"/>
      <c r="B662" s="283"/>
      <c r="C662" s="284"/>
      <c r="D662" s="285"/>
      <c r="E662" s="285"/>
      <c r="F662" s="285"/>
      <c r="G662" s="287"/>
      <c r="H662" s="288"/>
      <c r="I662" s="289">
        <f>IF(G662=Precios!$DE$4,Precios!$DF$4,IF(G662=Precios!$DE$5,Precios!$DF$5,IF(G662=Precios!$DE$6,Precios!$DF$6,IF(G662=Precios!$DE$7,Precios!$DF$7,IF(G662=Precios!$DE$8,Precios!$DF$8,IF(G662=Precios!$DE$9,Precios!$DF$9,IF(G662=Precios!$DE$10,Precios!$DF$10,IF(G662=Precios!$DE$11,Precios!$DF$11,IF(G662=Precios!$DE$12,Precios!$DF$12,IF(G662=Precios!$DE$1122,Precios!$DF$1122,IF(G662=Precios!$DE$14,Precios!$DF$14,IF(G662=Precios!$DE$15,Precios!$DF$15,IF(G662=Precios!$DE$16,Precios!$DF$16,IF(G662=Precios!$DE$17,Precios!$DF$17,IF(G662=Precios!$DE$18,Precios!$DF$18,0)))))))))))))))</f>
        <v>0</v>
      </c>
      <c r="J662" s="287"/>
      <c r="K662" s="290">
        <f>+IF(J662=1,I662,IF(J662=2,I662*(1-Precios!$DK$3),0))</f>
        <v>0</v>
      </c>
      <c r="L662" s="290">
        <f t="shared" ref="L662:L726" si="117">H662*K662</f>
        <v>0</v>
      </c>
      <c r="M662" s="317">
        <f>+SUM(L662:L666)</f>
        <v>0</v>
      </c>
      <c r="N662" s="318">
        <f>+M662+Q662+S662+T662</f>
        <v>0</v>
      </c>
      <c r="O662" s="319">
        <f>+IF(J662=1,N662*$O$641,0)</f>
        <v>0</v>
      </c>
      <c r="P662" s="320">
        <f>+N662*$P$641</f>
        <v>0</v>
      </c>
      <c r="Q662" s="321"/>
      <c r="R662" s="322">
        <f>+N662-SUM(O662:Q662)</f>
        <v>0</v>
      </c>
      <c r="S662" s="321"/>
      <c r="T662" s="321"/>
      <c r="U662" s="321"/>
      <c r="V662" s="323" t="e">
        <f>+(+O662+P662)/M662</f>
        <v>#DIV/0!</v>
      </c>
      <c r="W662" s="324">
        <f>+R662-SUM(S662:U662)</f>
        <v>0</v>
      </c>
      <c r="X662" s="325">
        <f>IF(J662=2,W662,0)</f>
        <v>0</v>
      </c>
      <c r="Y662" s="326">
        <f>IF(J662=1,W662,0)</f>
        <v>0</v>
      </c>
      <c r="Z662" s="327">
        <f>IF(G662=Precios!$DE$4,Precios!$DH$4,IF(G662=Precios!$DE$5,Precios!$DH$5,IF(G662=Precios!$DE$6,Precios!$DH$6,IF(G662=Precios!$DE$7,Precios!$DH$7,IF(G662=Precios!$DE$8,Precios!$DH$8,IF(G662=Precios!$DE$9,Precios!$DH$9,IF(G662=Precios!$DE$10,Precios!$DH$10,IF(G662=Precios!$DE$11,Precios!$DH$11,IF(G662=Precios!$DE$12,Precios!$DH$12,IF(G662=Precios!$DE$1122,Precios!$DH$1122,IF(G662=Precios!$DE$14,Precios!$DH$14,IF(G662=Precios!$DE$15,Precios!$DH$15,IF(G662=Precios!$DE$16,Precios!$DH$16,IF(G662=Precios!$DE$17,Precios!$DH$17,IF(G662=Precios!$DE$18,Precios!$DH$18,0)))))))))))))))*H662</f>
        <v>0</v>
      </c>
      <c r="AA662" s="328">
        <f>+W662-SUM(Z662:Z666)</f>
        <v>0</v>
      </c>
      <c r="AB662" s="329" t="e">
        <f>+AA662/M662</f>
        <v>#DIV/0!</v>
      </c>
    </row>
    <row r="663" spans="1:28" x14ac:dyDescent="0.25">
      <c r="A663" s="291"/>
      <c r="B663" s="41"/>
      <c r="C663" s="42"/>
      <c r="D663" s="43"/>
      <c r="E663" s="43"/>
      <c r="F663" s="43"/>
      <c r="G663" s="49"/>
      <c r="H663" s="52"/>
      <c r="I663" s="217">
        <f>IF(G663=Precios!$DE$4,Precios!$DF$4,IF(G663=Precios!$DE$5,Precios!$DF$5,IF(G663=Precios!$DE$6,Precios!$DF$6,IF(G663=Precios!$DE$7,Precios!$DF$7,IF(G663=Precios!$DE$8,Precios!$DF$8,IF(G663=Precios!$DE$9,Precios!$DF$9,IF(G663=Precios!$DE$10,Precios!$DF$10,IF(G663=Precios!$DE$11,Precios!$DF$11,IF(G663=Precios!$DE$12,Precios!$DF$12,IF(G663=Precios!$DE$1122,Precios!$DF$1122,IF(G663=Precios!$DE$14,Precios!$DF$14,IF(G663=Precios!$DE$15,Precios!$DF$15,IF(G663=Precios!$DE$16,Precios!$DF$16,IF(G663=Precios!$DE$17,Precios!$DF$17,IF(G663=Precios!$DE$18,Precios!$DF$18,0)))))))))))))))</f>
        <v>0</v>
      </c>
      <c r="J663" s="52"/>
      <c r="K663" s="218">
        <f>+IF(J663=1,I663,IF(J663=2,I663*(1-Precios!$DK$3),0))</f>
        <v>0</v>
      </c>
      <c r="L663" s="218">
        <f t="shared" si="117"/>
        <v>0</v>
      </c>
      <c r="M663" s="50"/>
      <c r="N663" s="44"/>
      <c r="O663" s="44"/>
      <c r="P663" s="44"/>
      <c r="Q663" s="44"/>
      <c r="R663" s="44"/>
      <c r="S663" s="44"/>
      <c r="T663" s="44"/>
      <c r="U663" s="44"/>
      <c r="V663" s="93"/>
      <c r="W663" s="44"/>
      <c r="X663" s="44"/>
      <c r="Y663" s="44"/>
      <c r="Z663" s="39">
        <f>IF(G663=Precios!$DE$4,Precios!$DH$4,IF(G663=Precios!$DE$5,Precios!$DH$5,IF(G663=Precios!$DE$6,Precios!$DH$6,IF(G663=Precios!$DE$7,Precios!$DH$7,IF(G663=Precios!$DE$8,Precios!$DH$8,IF(G663=Precios!$DE$9,Precios!$DH$9,IF(G663=Precios!$DE$10,Precios!$DH$10,IF(G663=Precios!$DE$11,Precios!$DH$11,IF(G663=Precios!$DE$12,Precios!$DH$12,IF(G663=Precios!$DE$1122,Precios!$DH$1122,IF(G663=Precios!$DE$14,Precios!$DH$14,IF(G663=Precios!$DE$15,Precios!$DH$15,IF(G663=Precios!$DE$16,Precios!$DH$16,IF(G663=Precios!$DE$17,Precios!$DH$17,IF(G663=Precios!$DE$18,Precios!$DH$18,0)))))))))))))))*H663</f>
        <v>0</v>
      </c>
      <c r="AA663" s="47"/>
      <c r="AB663" s="330"/>
    </row>
    <row r="664" spans="1:28" x14ac:dyDescent="0.25">
      <c r="A664" s="291"/>
      <c r="B664" s="41"/>
      <c r="C664" s="42"/>
      <c r="D664" s="43"/>
      <c r="E664" s="43"/>
      <c r="F664" s="43"/>
      <c r="G664" s="49"/>
      <c r="H664" s="52"/>
      <c r="I664" s="217">
        <f>IF(G664=Precios!$DE$4,Precios!$DF$4,IF(G664=Precios!$DE$5,Precios!$DF$5,IF(G664=Precios!$DE$6,Precios!$DF$6,IF(G664=Precios!$DE$7,Precios!$DF$7,IF(G664=Precios!$DE$8,Precios!$DF$8,IF(G664=Precios!$DE$9,Precios!$DF$9,IF(G664=Precios!$DE$10,Precios!$DF$10,IF(G664=Precios!$DE$11,Precios!$DF$11,IF(G664=Precios!$DE$12,Precios!$DF$12,IF(G664=Precios!$DE$1122,Precios!$DF$1122,IF(G664=Precios!$DE$14,Precios!$DF$14,IF(G664=Precios!$DE$15,Precios!$DF$15,IF(G664=Precios!$DE$16,Precios!$DF$16,IF(G664=Precios!$DE$17,Precios!$DF$17,IF(G664=Precios!$DE$18,Precios!$DF$18,0)))))))))))))))</f>
        <v>0</v>
      </c>
      <c r="J664" s="52"/>
      <c r="K664" s="218">
        <f>+IF(J664=1,I664,IF(J664=2,I664*(1-Precios!$DK$3),0))</f>
        <v>0</v>
      </c>
      <c r="L664" s="218">
        <f t="shared" si="117"/>
        <v>0</v>
      </c>
      <c r="M664" s="50"/>
      <c r="N664" s="44"/>
      <c r="O664" s="44"/>
      <c r="P664" s="44"/>
      <c r="Q664" s="44"/>
      <c r="R664" s="44"/>
      <c r="S664" s="44"/>
      <c r="T664" s="44"/>
      <c r="U664" s="44"/>
      <c r="V664" s="93"/>
      <c r="W664" s="44"/>
      <c r="X664" s="44"/>
      <c r="Y664" s="44"/>
      <c r="Z664" s="39">
        <f>IF(G664=Precios!$DE$4,Precios!$DH$4,IF(G664=Precios!$DE$5,Precios!$DH$5,IF(G664=Precios!$DE$6,Precios!$DH$6,IF(G664=Precios!$DE$7,Precios!$DH$7,IF(G664=Precios!$DE$8,Precios!$DH$8,IF(G664=Precios!$DE$9,Precios!$DH$9,IF(G664=Precios!$DE$10,Precios!$DH$10,IF(G664=Precios!$DE$11,Precios!$DH$11,IF(G664=Precios!$DE$12,Precios!$DH$12,IF(G664=Precios!$DE$1122,Precios!$DH$1122,IF(G664=Precios!$DE$14,Precios!$DH$14,IF(G664=Precios!$DE$15,Precios!$DH$15,IF(G664=Precios!$DE$16,Precios!$DH$16,IF(G664=Precios!$DE$17,Precios!$DH$17,IF(G664=Precios!$DE$18,Precios!$DH$18,0)))))))))))))))*H664</f>
        <v>0</v>
      </c>
      <c r="AA664" s="47"/>
      <c r="AB664" s="330"/>
    </row>
    <row r="665" spans="1:28" x14ac:dyDescent="0.25">
      <c r="A665" s="291"/>
      <c r="B665" s="41"/>
      <c r="C665" s="42"/>
      <c r="D665" s="43"/>
      <c r="E665" s="43"/>
      <c r="F665" s="43"/>
      <c r="G665" s="49"/>
      <c r="H665" s="52"/>
      <c r="I665" s="217">
        <f>IF(G665=Precios!$DE$4,Precios!$DF$4,IF(G665=Precios!$DE$5,Precios!$DF$5,IF(G665=Precios!$DE$6,Precios!$DF$6,IF(G665=Precios!$DE$7,Precios!$DF$7,IF(G665=Precios!$DE$8,Precios!$DF$8,IF(G665=Precios!$DE$9,Precios!$DF$9,IF(G665=Precios!$DE$10,Precios!$DF$10,IF(G665=Precios!$DE$11,Precios!$DF$11,IF(G665=Precios!$DE$12,Precios!$DF$12,IF(G665=Precios!$DE$1122,Precios!$DF$1122,IF(G665=Precios!$DE$14,Precios!$DF$14,IF(G665=Precios!$DE$15,Precios!$DF$15,IF(G665=Precios!$DE$16,Precios!$DF$16,IF(G665=Precios!$DE$17,Precios!$DF$17,IF(G665=Precios!$DE$18,Precios!$DF$18,0)))))))))))))))</f>
        <v>0</v>
      </c>
      <c r="J665" s="52"/>
      <c r="K665" s="218">
        <f>+IF(J665=1,I665,IF(J665=2,I665*(1-Precios!$DK$3),0))</f>
        <v>0</v>
      </c>
      <c r="L665" s="218">
        <f t="shared" si="117"/>
        <v>0</v>
      </c>
      <c r="M665" s="50"/>
      <c r="N665" s="44"/>
      <c r="O665" s="44"/>
      <c r="P665" s="44"/>
      <c r="Q665" s="44"/>
      <c r="R665" s="44"/>
      <c r="S665" s="44"/>
      <c r="T665" s="44"/>
      <c r="U665" s="44"/>
      <c r="V665" s="93"/>
      <c r="W665" s="44"/>
      <c r="X665" s="44"/>
      <c r="Y665" s="44"/>
      <c r="Z665" s="39">
        <f>IF(G665=Precios!$DE$4,Precios!$DH$4,IF(G665=Precios!$DE$5,Precios!$DH$5,IF(G665=Precios!$DE$6,Precios!$DH$6,IF(G665=Precios!$DE$7,Precios!$DH$7,IF(G665=Precios!$DE$8,Precios!$DH$8,IF(G665=Precios!$DE$9,Precios!$DH$9,IF(G665=Precios!$DE$10,Precios!$DH$10,IF(G665=Precios!$DE$11,Precios!$DH$11,IF(G665=Precios!$DE$12,Precios!$DH$12,IF(G665=Precios!$DE$1122,Precios!$DH$1122,IF(G665=Precios!$DE$14,Precios!$DH$14,IF(G665=Precios!$DE$15,Precios!$DH$15,IF(G665=Precios!$DE$16,Precios!$DH$16,IF(G665=Precios!$DE$17,Precios!$DH$17,IF(G665=Precios!$DE$18,Precios!$DH$18,0)))))))))))))))*H665</f>
        <v>0</v>
      </c>
      <c r="AA665" s="47"/>
      <c r="AB665" s="330"/>
    </row>
    <row r="666" spans="1:28" ht="15.75" thickBot="1" x14ac:dyDescent="0.3">
      <c r="A666" s="293"/>
      <c r="B666" s="294"/>
      <c r="C666" s="304"/>
      <c r="D666" s="296"/>
      <c r="E666" s="296"/>
      <c r="F666" s="296"/>
      <c r="G666" s="297"/>
      <c r="H666" s="298"/>
      <c r="I666" s="299">
        <f>IF(G666=Precios!$DE$4,Precios!$DF$4,IF(G666=Precios!$DE$5,Precios!$DF$5,IF(G666=Precios!$DE$6,Precios!$DF$6,IF(G666=Precios!$DE$7,Precios!$DF$7,IF(G666=Precios!$DE$8,Precios!$DF$8,IF(G666=Precios!$DE$9,Precios!$DF$9,IF(G666=Precios!$DE$10,Precios!$DF$10,IF(G666=Precios!$DE$11,Precios!$DF$11,IF(G666=Precios!$DE$12,Precios!$DF$12,IF(G666=Precios!$DE$1122,Precios!$DF$1122,IF(G666=Precios!$DE$14,Precios!$DF$14,IF(G666=Precios!$DE$15,Precios!$DF$15,IF(G666=Precios!$DE$16,Precios!$DF$16,IF(G666=Precios!$DE$17,Precios!$DF$17,IF(G666=Precios!$DE$18,Precios!$DF$18,0)))))))))))))))</f>
        <v>0</v>
      </c>
      <c r="J666" s="298"/>
      <c r="K666" s="300">
        <f>+IF(J666=1,I666,IF(J666=2,I666*(1-Precios!$DK$3),0))</f>
        <v>0</v>
      </c>
      <c r="L666" s="300">
        <f t="shared" si="117"/>
        <v>0</v>
      </c>
      <c r="M666" s="331"/>
      <c r="N666" s="332"/>
      <c r="O666" s="332"/>
      <c r="P666" s="332"/>
      <c r="Q666" s="332"/>
      <c r="R666" s="332"/>
      <c r="S666" s="332"/>
      <c r="T666" s="332"/>
      <c r="U666" s="332"/>
      <c r="V666" s="333"/>
      <c r="W666" s="332"/>
      <c r="X666" s="332"/>
      <c r="Y666" s="332"/>
      <c r="Z666" s="340">
        <f>IF(G666=Precios!$DE$4,Precios!$DH$4,IF(G666=Precios!$DE$5,Precios!$DH$5,IF(G666=Precios!$DE$6,Precios!$DH$6,IF(G666=Precios!$DE$7,Precios!$DH$7,IF(G666=Precios!$DE$8,Precios!$DH$8,IF(G666=Precios!$DE$9,Precios!$DH$9,IF(G666=Precios!$DE$10,Precios!$DH$10,IF(G666=Precios!$DE$11,Precios!$DH$11,IF(G666=Precios!$DE$12,Precios!$DH$12,IF(G666=Precios!$DE$1122,Precios!$DH$1122,IF(G666=Precios!$DE$14,Precios!$DH$14,IF(G666=Precios!$DE$15,Precios!$DH$15,IF(G666=Precios!$DE$16,Precios!$DH$16,IF(G666=Precios!$DE$17,Precios!$DH$17,IF(G666=Precios!$DE$18,Precios!$DH$18,0)))))))))))))))*H666</f>
        <v>0</v>
      </c>
      <c r="AA666" s="334"/>
      <c r="AB666" s="335"/>
    </row>
    <row r="667" spans="1:28" x14ac:dyDescent="0.25">
      <c r="A667" s="282"/>
      <c r="B667" s="283"/>
      <c r="C667" s="284"/>
      <c r="D667" s="285"/>
      <c r="E667" s="285"/>
      <c r="F667" s="285"/>
      <c r="G667" s="287"/>
      <c r="H667" s="288"/>
      <c r="I667" s="289">
        <f>IF(G667=Precios!$DE$4,Precios!$DF$4,IF(G667=Precios!$DE$5,Precios!$DF$5,IF(G667=Precios!$DE$6,Precios!$DF$6,IF(G667=Precios!$DE$7,Precios!$DF$7,IF(G667=Precios!$DE$8,Precios!$DF$8,IF(G667=Precios!$DE$9,Precios!$DF$9,IF(G667=Precios!$DE$10,Precios!$DF$10,IF(G667=Precios!$DE$11,Precios!$DF$11,IF(G667=Precios!$DE$12,Precios!$DF$12,IF(G667=Precios!$DE$1122,Precios!$DF$1122,IF(G667=Precios!$DE$14,Precios!$DF$14,IF(G667=Precios!$DE$15,Precios!$DF$15,IF(G667=Precios!$DE$16,Precios!$DF$16,IF(G667=Precios!$DE$17,Precios!$DF$17,IF(G667=Precios!$DE$18,Precios!$DF$18,0)))))))))))))))</f>
        <v>0</v>
      </c>
      <c r="J667" s="287"/>
      <c r="K667" s="290">
        <f>+IF(J667=1,I667,IF(J667=2,I667*(1-Precios!$DK$3),0))</f>
        <v>0</v>
      </c>
      <c r="L667" s="290">
        <f t="shared" ref="L667:L686" si="118">H667*K667</f>
        <v>0</v>
      </c>
      <c r="M667" s="317">
        <f>+SUM(L667:L671)</f>
        <v>0</v>
      </c>
      <c r="N667" s="318">
        <f>+M667+Q667+S667+T667</f>
        <v>0</v>
      </c>
      <c r="O667" s="319">
        <f>+IF(J667=1,N667*$O$641,0)</f>
        <v>0</v>
      </c>
      <c r="P667" s="320">
        <f>+N667*$P$641</f>
        <v>0</v>
      </c>
      <c r="Q667" s="321"/>
      <c r="R667" s="322">
        <f>+N667-SUM(O667:Q667)</f>
        <v>0</v>
      </c>
      <c r="S667" s="321"/>
      <c r="T667" s="321"/>
      <c r="U667" s="321"/>
      <c r="V667" s="323" t="e">
        <f>+(+O667+P667)/M667</f>
        <v>#DIV/0!</v>
      </c>
      <c r="W667" s="324">
        <f>+R667-SUM(S667:U667)</f>
        <v>0</v>
      </c>
      <c r="X667" s="325">
        <f>IF(J667=2,W667,0)</f>
        <v>0</v>
      </c>
      <c r="Y667" s="326">
        <f>IF(J667=1,W667,0)</f>
        <v>0</v>
      </c>
      <c r="Z667" s="327">
        <f>IF(G667=Precios!$DE$4,Precios!$DH$4,IF(G667=Precios!$DE$5,Precios!$DH$5,IF(G667=Precios!$DE$6,Precios!$DH$6,IF(G667=Precios!$DE$7,Precios!$DH$7,IF(G667=Precios!$DE$8,Precios!$DH$8,IF(G667=Precios!$DE$9,Precios!$DH$9,IF(G667=Precios!$DE$10,Precios!$DH$10,IF(G667=Precios!$DE$11,Precios!$DH$11,IF(G667=Precios!$DE$12,Precios!$DH$12,IF(G667=Precios!$DE$1122,Precios!$DH$1122,IF(G667=Precios!$DE$14,Precios!$DH$14,IF(G667=Precios!$DE$15,Precios!$DH$15,IF(G667=Precios!$DE$16,Precios!$DH$16,IF(G667=Precios!$DE$17,Precios!$DH$17,IF(G667=Precios!$DE$18,Precios!$DH$18,0)))))))))))))))*H667</f>
        <v>0</v>
      </c>
      <c r="AA667" s="328">
        <f>+W667-SUM(Z667:Z671)</f>
        <v>0</v>
      </c>
      <c r="AB667" s="329" t="e">
        <f>+AA667/M667</f>
        <v>#DIV/0!</v>
      </c>
    </row>
    <row r="668" spans="1:28" x14ac:dyDescent="0.25">
      <c r="A668" s="291"/>
      <c r="B668" s="41"/>
      <c r="C668" s="42"/>
      <c r="D668" s="43"/>
      <c r="E668" s="43"/>
      <c r="F668" s="43"/>
      <c r="G668" s="49"/>
      <c r="H668" s="52"/>
      <c r="I668" s="217">
        <f>IF(G668=Precios!$DE$4,Precios!$DF$4,IF(G668=Precios!$DE$5,Precios!$DF$5,IF(G668=Precios!$DE$6,Precios!$DF$6,IF(G668=Precios!$DE$7,Precios!$DF$7,IF(G668=Precios!$DE$8,Precios!$DF$8,IF(G668=Precios!$DE$9,Precios!$DF$9,IF(G668=Precios!$DE$10,Precios!$DF$10,IF(G668=Precios!$DE$11,Precios!$DF$11,IF(G668=Precios!$DE$12,Precios!$DF$12,IF(G668=Precios!$DE$1122,Precios!$DF$1122,IF(G668=Precios!$DE$14,Precios!$DF$14,IF(G668=Precios!$DE$15,Precios!$DF$15,IF(G668=Precios!$DE$16,Precios!$DF$16,IF(G668=Precios!$DE$17,Precios!$DF$17,IF(G668=Precios!$DE$18,Precios!$DF$18,0)))))))))))))))</f>
        <v>0</v>
      </c>
      <c r="J668" s="52"/>
      <c r="K668" s="218">
        <f>+IF(J668=1,I668,IF(J668=2,I668*(1-Precios!$DK$3),0))</f>
        <v>0</v>
      </c>
      <c r="L668" s="218">
        <f t="shared" si="118"/>
        <v>0</v>
      </c>
      <c r="M668" s="50"/>
      <c r="N668" s="44"/>
      <c r="O668" s="44"/>
      <c r="P668" s="44"/>
      <c r="Q668" s="44"/>
      <c r="R668" s="44"/>
      <c r="S668" s="44"/>
      <c r="T668" s="44"/>
      <c r="U668" s="44"/>
      <c r="V668" s="93"/>
      <c r="W668" s="44"/>
      <c r="X668" s="44"/>
      <c r="Y668" s="44"/>
      <c r="Z668" s="39">
        <f>IF(G668=Precios!$DE$4,Precios!$DH$4,IF(G668=Precios!$DE$5,Precios!$DH$5,IF(G668=Precios!$DE$6,Precios!$DH$6,IF(G668=Precios!$DE$7,Precios!$DH$7,IF(G668=Precios!$DE$8,Precios!$DH$8,IF(G668=Precios!$DE$9,Precios!$DH$9,IF(G668=Precios!$DE$10,Precios!$DH$10,IF(G668=Precios!$DE$11,Precios!$DH$11,IF(G668=Precios!$DE$12,Precios!$DH$12,IF(G668=Precios!$DE$1122,Precios!$DH$1122,IF(G668=Precios!$DE$14,Precios!$DH$14,IF(G668=Precios!$DE$15,Precios!$DH$15,IF(G668=Precios!$DE$16,Precios!$DH$16,IF(G668=Precios!$DE$17,Precios!$DH$17,IF(G668=Precios!$DE$18,Precios!$DH$18,0)))))))))))))))*H668</f>
        <v>0</v>
      </c>
      <c r="AA668" s="47"/>
      <c r="AB668" s="330"/>
    </row>
    <row r="669" spans="1:28" x14ac:dyDescent="0.25">
      <c r="A669" s="291"/>
      <c r="B669" s="41"/>
      <c r="C669" s="42"/>
      <c r="D669" s="43"/>
      <c r="E669" s="43"/>
      <c r="F669" s="43"/>
      <c r="G669" s="49"/>
      <c r="H669" s="52"/>
      <c r="I669" s="217">
        <f>IF(G669=Precios!$DE$4,Precios!$DF$4,IF(G669=Precios!$DE$5,Precios!$DF$5,IF(G669=Precios!$DE$6,Precios!$DF$6,IF(G669=Precios!$DE$7,Precios!$DF$7,IF(G669=Precios!$DE$8,Precios!$DF$8,IF(G669=Precios!$DE$9,Precios!$DF$9,IF(G669=Precios!$DE$10,Precios!$DF$10,IF(G669=Precios!$DE$11,Precios!$DF$11,IF(G669=Precios!$DE$12,Precios!$DF$12,IF(G669=Precios!$DE$1122,Precios!$DF$1122,IF(G669=Precios!$DE$14,Precios!$DF$14,IF(G669=Precios!$DE$15,Precios!$DF$15,IF(G669=Precios!$DE$16,Precios!$DF$16,IF(G669=Precios!$DE$17,Precios!$DF$17,IF(G669=Precios!$DE$18,Precios!$DF$18,0)))))))))))))))</f>
        <v>0</v>
      </c>
      <c r="J669" s="52"/>
      <c r="K669" s="218">
        <f>+IF(J669=1,I669,IF(J669=2,I669*(1-Precios!$DK$3),0))</f>
        <v>0</v>
      </c>
      <c r="L669" s="218">
        <f t="shared" si="118"/>
        <v>0</v>
      </c>
      <c r="M669" s="50"/>
      <c r="N669" s="44"/>
      <c r="O669" s="44"/>
      <c r="P669" s="44"/>
      <c r="Q669" s="44"/>
      <c r="R669" s="44"/>
      <c r="S669" s="44"/>
      <c r="T669" s="44"/>
      <c r="U669" s="44"/>
      <c r="V669" s="93"/>
      <c r="W669" s="44"/>
      <c r="X669" s="44"/>
      <c r="Y669" s="44"/>
      <c r="Z669" s="39">
        <f>IF(G669=Precios!$DE$4,Precios!$DH$4,IF(G669=Precios!$DE$5,Precios!$DH$5,IF(G669=Precios!$DE$6,Precios!$DH$6,IF(G669=Precios!$DE$7,Precios!$DH$7,IF(G669=Precios!$DE$8,Precios!$DH$8,IF(G669=Precios!$DE$9,Precios!$DH$9,IF(G669=Precios!$DE$10,Precios!$DH$10,IF(G669=Precios!$DE$11,Precios!$DH$11,IF(G669=Precios!$DE$12,Precios!$DH$12,IF(G669=Precios!$DE$1122,Precios!$DH$1122,IF(G669=Precios!$DE$14,Precios!$DH$14,IF(G669=Precios!$DE$15,Precios!$DH$15,IF(G669=Precios!$DE$16,Precios!$DH$16,IF(G669=Precios!$DE$17,Precios!$DH$17,IF(G669=Precios!$DE$18,Precios!$DH$18,0)))))))))))))))*H669</f>
        <v>0</v>
      </c>
      <c r="AA669" s="47"/>
      <c r="AB669" s="330"/>
    </row>
    <row r="670" spans="1:28" x14ac:dyDescent="0.25">
      <c r="A670" s="291"/>
      <c r="B670" s="41"/>
      <c r="C670" s="42"/>
      <c r="D670" s="43"/>
      <c r="E670" s="43"/>
      <c r="F670" s="43"/>
      <c r="G670" s="49"/>
      <c r="H670" s="52"/>
      <c r="I670" s="217">
        <f>IF(G670=Precios!$DE$4,Precios!$DF$4,IF(G670=Precios!$DE$5,Precios!$DF$5,IF(G670=Precios!$DE$6,Precios!$DF$6,IF(G670=Precios!$DE$7,Precios!$DF$7,IF(G670=Precios!$DE$8,Precios!$DF$8,IF(G670=Precios!$DE$9,Precios!$DF$9,IF(G670=Precios!$DE$10,Precios!$DF$10,IF(G670=Precios!$DE$11,Precios!$DF$11,IF(G670=Precios!$DE$12,Precios!$DF$12,IF(G670=Precios!$DE$1122,Precios!$DF$1122,IF(G670=Precios!$DE$14,Precios!$DF$14,IF(G670=Precios!$DE$15,Precios!$DF$15,IF(G670=Precios!$DE$16,Precios!$DF$16,IF(G670=Precios!$DE$17,Precios!$DF$17,IF(G670=Precios!$DE$18,Precios!$DF$18,0)))))))))))))))</f>
        <v>0</v>
      </c>
      <c r="J670" s="52"/>
      <c r="K670" s="218">
        <f>+IF(J670=1,I670,IF(J670=2,I670*(1-Precios!$DK$3),0))</f>
        <v>0</v>
      </c>
      <c r="L670" s="218">
        <f t="shared" si="118"/>
        <v>0</v>
      </c>
      <c r="M670" s="50"/>
      <c r="N670" s="44"/>
      <c r="O670" s="44"/>
      <c r="P670" s="44"/>
      <c r="Q670" s="44"/>
      <c r="R670" s="44"/>
      <c r="S670" s="44"/>
      <c r="T670" s="44"/>
      <c r="U670" s="44"/>
      <c r="V670" s="93"/>
      <c r="W670" s="44"/>
      <c r="X670" s="44"/>
      <c r="Y670" s="44"/>
      <c r="Z670" s="39">
        <f>IF(G670=Precios!$DE$4,Precios!$DH$4,IF(G670=Precios!$DE$5,Precios!$DH$5,IF(G670=Precios!$DE$6,Precios!$DH$6,IF(G670=Precios!$DE$7,Precios!$DH$7,IF(G670=Precios!$DE$8,Precios!$DH$8,IF(G670=Precios!$DE$9,Precios!$DH$9,IF(G670=Precios!$DE$10,Precios!$DH$10,IF(G670=Precios!$DE$11,Precios!$DH$11,IF(G670=Precios!$DE$12,Precios!$DH$12,IF(G670=Precios!$DE$1122,Precios!$DH$1122,IF(G670=Precios!$DE$14,Precios!$DH$14,IF(G670=Precios!$DE$15,Precios!$DH$15,IF(G670=Precios!$DE$16,Precios!$DH$16,IF(G670=Precios!$DE$17,Precios!$DH$17,IF(G670=Precios!$DE$18,Precios!$DH$18,0)))))))))))))))*H670</f>
        <v>0</v>
      </c>
      <c r="AA670" s="47"/>
      <c r="AB670" s="330"/>
    </row>
    <row r="671" spans="1:28" ht="15.75" thickBot="1" x14ac:dyDescent="0.3">
      <c r="A671" s="293"/>
      <c r="B671" s="294"/>
      <c r="C671" s="304"/>
      <c r="D671" s="296"/>
      <c r="E671" s="296"/>
      <c r="F671" s="296"/>
      <c r="G671" s="297"/>
      <c r="H671" s="298"/>
      <c r="I671" s="299">
        <f>IF(G671=Precios!$DE$4,Precios!$DF$4,IF(G671=Precios!$DE$5,Precios!$DF$5,IF(G671=Precios!$DE$6,Precios!$DF$6,IF(G671=Precios!$DE$7,Precios!$DF$7,IF(G671=Precios!$DE$8,Precios!$DF$8,IF(G671=Precios!$DE$9,Precios!$DF$9,IF(G671=Precios!$DE$10,Precios!$DF$10,IF(G671=Precios!$DE$11,Precios!$DF$11,IF(G671=Precios!$DE$12,Precios!$DF$12,IF(G671=Precios!$DE$1122,Precios!$DF$1122,IF(G671=Precios!$DE$14,Precios!$DF$14,IF(G671=Precios!$DE$15,Precios!$DF$15,IF(G671=Precios!$DE$16,Precios!$DF$16,IF(G671=Precios!$DE$17,Precios!$DF$17,IF(G671=Precios!$DE$18,Precios!$DF$18,0)))))))))))))))</f>
        <v>0</v>
      </c>
      <c r="J671" s="298"/>
      <c r="K671" s="300">
        <f>+IF(J671=1,I671,IF(J671=2,I671*(1-Precios!$DK$3),0))</f>
        <v>0</v>
      </c>
      <c r="L671" s="300">
        <f t="shared" si="118"/>
        <v>0</v>
      </c>
      <c r="M671" s="331"/>
      <c r="N671" s="332"/>
      <c r="O671" s="332"/>
      <c r="P671" s="332"/>
      <c r="Q671" s="332"/>
      <c r="R671" s="332"/>
      <c r="S671" s="332"/>
      <c r="T671" s="332"/>
      <c r="U671" s="332"/>
      <c r="V671" s="333"/>
      <c r="W671" s="332"/>
      <c r="X671" s="332"/>
      <c r="Y671" s="332"/>
      <c r="Z671" s="340">
        <f>IF(G671=Precios!$DE$4,Precios!$DH$4,IF(G671=Precios!$DE$5,Precios!$DH$5,IF(G671=Precios!$DE$6,Precios!$DH$6,IF(G671=Precios!$DE$7,Precios!$DH$7,IF(G671=Precios!$DE$8,Precios!$DH$8,IF(G671=Precios!$DE$9,Precios!$DH$9,IF(G671=Precios!$DE$10,Precios!$DH$10,IF(G671=Precios!$DE$11,Precios!$DH$11,IF(G671=Precios!$DE$12,Precios!$DH$12,IF(G671=Precios!$DE$1122,Precios!$DH$1122,IF(G671=Precios!$DE$14,Precios!$DH$14,IF(G671=Precios!$DE$15,Precios!$DH$15,IF(G671=Precios!$DE$16,Precios!$DH$16,IF(G671=Precios!$DE$17,Precios!$DH$17,IF(G671=Precios!$DE$18,Precios!$DH$18,0)))))))))))))))*H671</f>
        <v>0</v>
      </c>
      <c r="AA671" s="334"/>
      <c r="AB671" s="335"/>
    </row>
    <row r="672" spans="1:28" x14ac:dyDescent="0.25">
      <c r="A672" s="282"/>
      <c r="B672" s="283"/>
      <c r="C672" s="284"/>
      <c r="D672" s="285"/>
      <c r="E672" s="285"/>
      <c r="F672" s="285"/>
      <c r="G672" s="287"/>
      <c r="H672" s="288"/>
      <c r="I672" s="289">
        <f>IF(G672=Precios!$DE$4,Precios!$DF$4,IF(G672=Precios!$DE$5,Precios!$DF$5,IF(G672=Precios!$DE$6,Precios!$DF$6,IF(G672=Precios!$DE$7,Precios!$DF$7,IF(G672=Precios!$DE$8,Precios!$DF$8,IF(G672=Precios!$DE$9,Precios!$DF$9,IF(G672=Precios!$DE$10,Precios!$DF$10,IF(G672=Precios!$DE$11,Precios!$DF$11,IF(G672=Precios!$DE$12,Precios!$DF$12,IF(G672=Precios!$DE$1122,Precios!$DF$1122,IF(G672=Precios!$DE$14,Precios!$DF$14,IF(G672=Precios!$DE$15,Precios!$DF$15,IF(G672=Precios!$DE$16,Precios!$DF$16,IF(G672=Precios!$DE$17,Precios!$DF$17,IF(G672=Precios!$DE$18,Precios!$DF$18,0)))))))))))))))</f>
        <v>0</v>
      </c>
      <c r="J672" s="287"/>
      <c r="K672" s="290">
        <f>+IF(J672=1,I672,IF(J672=2,I672*(1-Precios!$DK$3),0))</f>
        <v>0</v>
      </c>
      <c r="L672" s="290">
        <f t="shared" si="118"/>
        <v>0</v>
      </c>
      <c r="M672" s="317">
        <f>+SUM(L672:L676)</f>
        <v>0</v>
      </c>
      <c r="N672" s="318">
        <f>+M672+Q672+S672+T672</f>
        <v>0</v>
      </c>
      <c r="O672" s="319">
        <f>+IF(J672=1,N672*$O$641,0)</f>
        <v>0</v>
      </c>
      <c r="P672" s="320">
        <f>+N672*$P$641</f>
        <v>0</v>
      </c>
      <c r="Q672" s="321"/>
      <c r="R672" s="322">
        <f>+N672-SUM(O672:Q672)</f>
        <v>0</v>
      </c>
      <c r="S672" s="321"/>
      <c r="T672" s="321"/>
      <c r="U672" s="321"/>
      <c r="V672" s="323" t="e">
        <f>+(+O672+P672)/M672</f>
        <v>#DIV/0!</v>
      </c>
      <c r="W672" s="324">
        <f>+R672-SUM(S672:U672)</f>
        <v>0</v>
      </c>
      <c r="X672" s="325">
        <f>IF(J672=2,W672,0)</f>
        <v>0</v>
      </c>
      <c r="Y672" s="326">
        <f>IF(J672=1,W672,0)</f>
        <v>0</v>
      </c>
      <c r="Z672" s="327">
        <f>IF(G672=Precios!$DE$4,Precios!$DH$4,IF(G672=Precios!$DE$5,Precios!$DH$5,IF(G672=Precios!$DE$6,Precios!$DH$6,IF(G672=Precios!$DE$7,Precios!$DH$7,IF(G672=Precios!$DE$8,Precios!$DH$8,IF(G672=Precios!$DE$9,Precios!$DH$9,IF(G672=Precios!$DE$10,Precios!$DH$10,IF(G672=Precios!$DE$11,Precios!$DH$11,IF(G672=Precios!$DE$12,Precios!$DH$12,IF(G672=Precios!$DE$1122,Precios!$DH$1122,IF(G672=Precios!$DE$14,Precios!$DH$14,IF(G672=Precios!$DE$15,Precios!$DH$15,IF(G672=Precios!$DE$16,Precios!$DH$16,IF(G672=Precios!$DE$17,Precios!$DH$17,IF(G672=Precios!$DE$18,Precios!$DH$18,0)))))))))))))))*H672</f>
        <v>0</v>
      </c>
      <c r="AA672" s="328">
        <f>+W672-SUM(Z672:Z676)</f>
        <v>0</v>
      </c>
      <c r="AB672" s="329" t="e">
        <f>+AA672/M672</f>
        <v>#DIV/0!</v>
      </c>
    </row>
    <row r="673" spans="1:28" x14ac:dyDescent="0.25">
      <c r="A673" s="291"/>
      <c r="B673" s="41"/>
      <c r="C673" s="42"/>
      <c r="D673" s="43"/>
      <c r="E673" s="43"/>
      <c r="F673" s="43"/>
      <c r="G673" s="49"/>
      <c r="H673" s="52"/>
      <c r="I673" s="217">
        <f>IF(G673=Precios!$DE$4,Precios!$DF$4,IF(G673=Precios!$DE$5,Precios!$DF$5,IF(G673=Precios!$DE$6,Precios!$DF$6,IF(G673=Precios!$DE$7,Precios!$DF$7,IF(G673=Precios!$DE$8,Precios!$DF$8,IF(G673=Precios!$DE$9,Precios!$DF$9,IF(G673=Precios!$DE$10,Precios!$DF$10,IF(G673=Precios!$DE$11,Precios!$DF$11,IF(G673=Precios!$DE$12,Precios!$DF$12,IF(G673=Precios!$DE$1122,Precios!$DF$1122,IF(G673=Precios!$DE$14,Precios!$DF$14,IF(G673=Precios!$DE$15,Precios!$DF$15,IF(G673=Precios!$DE$16,Precios!$DF$16,IF(G673=Precios!$DE$17,Precios!$DF$17,IF(G673=Precios!$DE$18,Precios!$DF$18,0)))))))))))))))</f>
        <v>0</v>
      </c>
      <c r="J673" s="52"/>
      <c r="K673" s="218">
        <f>+IF(J673=1,I673,IF(J673=2,I673*(1-Precios!$DK$3),0))</f>
        <v>0</v>
      </c>
      <c r="L673" s="218">
        <f t="shared" si="118"/>
        <v>0</v>
      </c>
      <c r="M673" s="50"/>
      <c r="N673" s="44"/>
      <c r="O673" s="44"/>
      <c r="P673" s="44"/>
      <c r="Q673" s="44"/>
      <c r="R673" s="44"/>
      <c r="S673" s="44"/>
      <c r="T673" s="44"/>
      <c r="U673" s="44"/>
      <c r="V673" s="93"/>
      <c r="W673" s="44"/>
      <c r="X673" s="44"/>
      <c r="Y673" s="44"/>
      <c r="Z673" s="39">
        <f>IF(G673=Precios!$DE$4,Precios!$DH$4,IF(G673=Precios!$DE$5,Precios!$DH$5,IF(G673=Precios!$DE$6,Precios!$DH$6,IF(G673=Precios!$DE$7,Precios!$DH$7,IF(G673=Precios!$DE$8,Precios!$DH$8,IF(G673=Precios!$DE$9,Precios!$DH$9,IF(G673=Precios!$DE$10,Precios!$DH$10,IF(G673=Precios!$DE$11,Precios!$DH$11,IF(G673=Precios!$DE$12,Precios!$DH$12,IF(G673=Precios!$DE$1122,Precios!$DH$1122,IF(G673=Precios!$DE$14,Precios!$DH$14,IF(G673=Precios!$DE$15,Precios!$DH$15,IF(G673=Precios!$DE$16,Precios!$DH$16,IF(G673=Precios!$DE$17,Precios!$DH$17,IF(G673=Precios!$DE$18,Precios!$DH$18,0)))))))))))))))*H673</f>
        <v>0</v>
      </c>
      <c r="AA673" s="47"/>
      <c r="AB673" s="330"/>
    </row>
    <row r="674" spans="1:28" x14ac:dyDescent="0.25">
      <c r="A674" s="291"/>
      <c r="B674" s="41"/>
      <c r="C674" s="42"/>
      <c r="D674" s="43"/>
      <c r="E674" s="43"/>
      <c r="F674" s="43"/>
      <c r="G674" s="49"/>
      <c r="H674" s="52"/>
      <c r="I674" s="217">
        <f>IF(G674=Precios!$DE$4,Precios!$DF$4,IF(G674=Precios!$DE$5,Precios!$DF$5,IF(G674=Precios!$DE$6,Precios!$DF$6,IF(G674=Precios!$DE$7,Precios!$DF$7,IF(G674=Precios!$DE$8,Precios!$DF$8,IF(G674=Precios!$DE$9,Precios!$DF$9,IF(G674=Precios!$DE$10,Precios!$DF$10,IF(G674=Precios!$DE$11,Precios!$DF$11,IF(G674=Precios!$DE$12,Precios!$DF$12,IF(G674=Precios!$DE$1122,Precios!$DF$1122,IF(G674=Precios!$DE$14,Precios!$DF$14,IF(G674=Precios!$DE$15,Precios!$DF$15,IF(G674=Precios!$DE$16,Precios!$DF$16,IF(G674=Precios!$DE$17,Precios!$DF$17,IF(G674=Precios!$DE$18,Precios!$DF$18,0)))))))))))))))</f>
        <v>0</v>
      </c>
      <c r="J674" s="52"/>
      <c r="K674" s="218">
        <f>+IF(J674=1,I674,IF(J674=2,I674*(1-Precios!$DK$3),0))</f>
        <v>0</v>
      </c>
      <c r="L674" s="218">
        <f t="shared" si="118"/>
        <v>0</v>
      </c>
      <c r="M674" s="50"/>
      <c r="N674" s="44"/>
      <c r="O674" s="44"/>
      <c r="P674" s="44"/>
      <c r="Q674" s="44"/>
      <c r="R674" s="44"/>
      <c r="S674" s="44"/>
      <c r="T674" s="44"/>
      <c r="U674" s="44"/>
      <c r="V674" s="93"/>
      <c r="W674" s="44"/>
      <c r="X674" s="44"/>
      <c r="Y674" s="44"/>
      <c r="Z674" s="39">
        <f>IF(G674=Precios!$DE$4,Precios!$DH$4,IF(G674=Precios!$DE$5,Precios!$DH$5,IF(G674=Precios!$DE$6,Precios!$DH$6,IF(G674=Precios!$DE$7,Precios!$DH$7,IF(G674=Precios!$DE$8,Precios!$DH$8,IF(G674=Precios!$DE$9,Precios!$DH$9,IF(G674=Precios!$DE$10,Precios!$DH$10,IF(G674=Precios!$DE$11,Precios!$DH$11,IF(G674=Precios!$DE$12,Precios!$DH$12,IF(G674=Precios!$DE$1122,Precios!$DH$1122,IF(G674=Precios!$DE$14,Precios!$DH$14,IF(G674=Precios!$DE$15,Precios!$DH$15,IF(G674=Precios!$DE$16,Precios!$DH$16,IF(G674=Precios!$DE$17,Precios!$DH$17,IF(G674=Precios!$DE$18,Precios!$DH$18,0)))))))))))))))*H674</f>
        <v>0</v>
      </c>
      <c r="AA674" s="47"/>
      <c r="AB674" s="330"/>
    </row>
    <row r="675" spans="1:28" x14ac:dyDescent="0.25">
      <c r="A675" s="291"/>
      <c r="B675" s="41"/>
      <c r="C675" s="42"/>
      <c r="D675" s="43"/>
      <c r="E675" s="43"/>
      <c r="F675" s="43"/>
      <c r="G675" s="49"/>
      <c r="H675" s="52"/>
      <c r="I675" s="217">
        <f>IF(G675=Precios!$DE$4,Precios!$DF$4,IF(G675=Precios!$DE$5,Precios!$DF$5,IF(G675=Precios!$DE$6,Precios!$DF$6,IF(G675=Precios!$DE$7,Precios!$DF$7,IF(G675=Precios!$DE$8,Precios!$DF$8,IF(G675=Precios!$DE$9,Precios!$DF$9,IF(G675=Precios!$DE$10,Precios!$DF$10,IF(G675=Precios!$DE$11,Precios!$DF$11,IF(G675=Precios!$DE$12,Precios!$DF$12,IF(G675=Precios!$DE$1122,Precios!$DF$1122,IF(G675=Precios!$DE$14,Precios!$DF$14,IF(G675=Precios!$DE$15,Precios!$DF$15,IF(G675=Precios!$DE$16,Precios!$DF$16,IF(G675=Precios!$DE$17,Precios!$DF$17,IF(G675=Precios!$DE$18,Precios!$DF$18,0)))))))))))))))</f>
        <v>0</v>
      </c>
      <c r="J675" s="52"/>
      <c r="K675" s="218">
        <f>+IF(J675=1,I675,IF(J675=2,I675*(1-Precios!$DK$3),0))</f>
        <v>0</v>
      </c>
      <c r="L675" s="218">
        <f t="shared" si="118"/>
        <v>0</v>
      </c>
      <c r="M675" s="50"/>
      <c r="N675" s="44"/>
      <c r="O675" s="44"/>
      <c r="P675" s="44"/>
      <c r="Q675" s="44"/>
      <c r="R675" s="44"/>
      <c r="S675" s="44"/>
      <c r="T675" s="44"/>
      <c r="U675" s="44"/>
      <c r="V675" s="93"/>
      <c r="W675" s="44"/>
      <c r="X675" s="44"/>
      <c r="Y675" s="44"/>
      <c r="Z675" s="39">
        <f>IF(G675=Precios!$DE$4,Precios!$DH$4,IF(G675=Precios!$DE$5,Precios!$DH$5,IF(G675=Precios!$DE$6,Precios!$DH$6,IF(G675=Precios!$DE$7,Precios!$DH$7,IF(G675=Precios!$DE$8,Precios!$DH$8,IF(G675=Precios!$DE$9,Precios!$DH$9,IF(G675=Precios!$DE$10,Precios!$DH$10,IF(G675=Precios!$DE$11,Precios!$DH$11,IF(G675=Precios!$DE$12,Precios!$DH$12,IF(G675=Precios!$DE$1122,Precios!$DH$1122,IF(G675=Precios!$DE$14,Precios!$DH$14,IF(G675=Precios!$DE$15,Precios!$DH$15,IF(G675=Precios!$DE$16,Precios!$DH$16,IF(G675=Precios!$DE$17,Precios!$DH$17,IF(G675=Precios!$DE$18,Precios!$DH$18,0)))))))))))))))*H675</f>
        <v>0</v>
      </c>
      <c r="AA675" s="47"/>
      <c r="AB675" s="330"/>
    </row>
    <row r="676" spans="1:28" ht="15.75" thickBot="1" x14ac:dyDescent="0.3">
      <c r="A676" s="293"/>
      <c r="B676" s="294"/>
      <c r="C676" s="304"/>
      <c r="D676" s="296"/>
      <c r="E676" s="296"/>
      <c r="F676" s="296"/>
      <c r="G676" s="297"/>
      <c r="H676" s="298"/>
      <c r="I676" s="299">
        <f>IF(G676=Precios!$DE$4,Precios!$DF$4,IF(G676=Precios!$DE$5,Precios!$DF$5,IF(G676=Precios!$DE$6,Precios!$DF$6,IF(G676=Precios!$DE$7,Precios!$DF$7,IF(G676=Precios!$DE$8,Precios!$DF$8,IF(G676=Precios!$DE$9,Precios!$DF$9,IF(G676=Precios!$DE$10,Precios!$DF$10,IF(G676=Precios!$DE$11,Precios!$DF$11,IF(G676=Precios!$DE$12,Precios!$DF$12,IF(G676=Precios!$DE$1122,Precios!$DF$1122,IF(G676=Precios!$DE$14,Precios!$DF$14,IF(G676=Precios!$DE$15,Precios!$DF$15,IF(G676=Precios!$DE$16,Precios!$DF$16,IF(G676=Precios!$DE$17,Precios!$DF$17,IF(G676=Precios!$DE$18,Precios!$DF$18,0)))))))))))))))</f>
        <v>0</v>
      </c>
      <c r="J676" s="298"/>
      <c r="K676" s="300">
        <f>+IF(J676=1,I676,IF(J676=2,I676*(1-Precios!$DK$3),0))</f>
        <v>0</v>
      </c>
      <c r="L676" s="300">
        <f t="shared" si="118"/>
        <v>0</v>
      </c>
      <c r="M676" s="331"/>
      <c r="N676" s="332"/>
      <c r="O676" s="332"/>
      <c r="P676" s="332"/>
      <c r="Q676" s="332"/>
      <c r="R676" s="332"/>
      <c r="S676" s="332"/>
      <c r="T676" s="332"/>
      <c r="U676" s="332"/>
      <c r="V676" s="333"/>
      <c r="W676" s="332"/>
      <c r="X676" s="332"/>
      <c r="Y676" s="332"/>
      <c r="Z676" s="340">
        <f>IF(G676=Precios!$DE$4,Precios!$DH$4,IF(G676=Precios!$DE$5,Precios!$DH$5,IF(G676=Precios!$DE$6,Precios!$DH$6,IF(G676=Precios!$DE$7,Precios!$DH$7,IF(G676=Precios!$DE$8,Precios!$DH$8,IF(G676=Precios!$DE$9,Precios!$DH$9,IF(G676=Precios!$DE$10,Precios!$DH$10,IF(G676=Precios!$DE$11,Precios!$DH$11,IF(G676=Precios!$DE$12,Precios!$DH$12,IF(G676=Precios!$DE$1122,Precios!$DH$1122,IF(G676=Precios!$DE$14,Precios!$DH$14,IF(G676=Precios!$DE$15,Precios!$DH$15,IF(G676=Precios!$DE$16,Precios!$DH$16,IF(G676=Precios!$DE$17,Precios!$DH$17,IF(G676=Precios!$DE$18,Precios!$DH$18,0)))))))))))))))*H676</f>
        <v>0</v>
      </c>
      <c r="AA676" s="334"/>
      <c r="AB676" s="335"/>
    </row>
    <row r="677" spans="1:28" x14ac:dyDescent="0.25">
      <c r="A677" s="282"/>
      <c r="B677" s="283"/>
      <c r="C677" s="284"/>
      <c r="D677" s="285"/>
      <c r="E677" s="285"/>
      <c r="F677" s="285"/>
      <c r="G677" s="287"/>
      <c r="H677" s="288"/>
      <c r="I677" s="289">
        <f>IF(G677=Precios!$DE$4,Precios!$DF$4,IF(G677=Precios!$DE$5,Precios!$DF$5,IF(G677=Precios!$DE$6,Precios!$DF$6,IF(G677=Precios!$DE$7,Precios!$DF$7,IF(G677=Precios!$DE$8,Precios!$DF$8,IF(G677=Precios!$DE$9,Precios!$DF$9,IF(G677=Precios!$DE$10,Precios!$DF$10,IF(G677=Precios!$DE$11,Precios!$DF$11,IF(G677=Precios!$DE$12,Precios!$DF$12,IF(G677=Precios!$DE$1122,Precios!$DF$1122,IF(G677=Precios!$DE$14,Precios!$DF$14,IF(G677=Precios!$DE$15,Precios!$DF$15,IF(G677=Precios!$DE$16,Precios!$DF$16,IF(G677=Precios!$DE$17,Precios!$DF$17,IF(G677=Precios!$DE$18,Precios!$DF$18,0)))))))))))))))</f>
        <v>0</v>
      </c>
      <c r="J677" s="287"/>
      <c r="K677" s="290">
        <f>+IF(J677=1,I677,IF(J677=2,I677*(1-Precios!$DK$3),0))</f>
        <v>0</v>
      </c>
      <c r="L677" s="290">
        <f t="shared" si="118"/>
        <v>0</v>
      </c>
      <c r="M677" s="317">
        <f>+SUM(L677:L681)</f>
        <v>0</v>
      </c>
      <c r="N677" s="318">
        <f>+M677+Q677+S677+T677</f>
        <v>0</v>
      </c>
      <c r="O677" s="319">
        <f>+IF(J677=1,N677*$O$641,0)</f>
        <v>0</v>
      </c>
      <c r="P677" s="320">
        <f>+N677*$P$641</f>
        <v>0</v>
      </c>
      <c r="Q677" s="321"/>
      <c r="R677" s="322">
        <f>+N677-SUM(O677:Q677)</f>
        <v>0</v>
      </c>
      <c r="S677" s="321"/>
      <c r="T677" s="321"/>
      <c r="U677" s="321"/>
      <c r="V677" s="323" t="e">
        <f>+(+O677+P677)/M677</f>
        <v>#DIV/0!</v>
      </c>
      <c r="W677" s="324">
        <f>+R677-SUM(S677:U677)</f>
        <v>0</v>
      </c>
      <c r="X677" s="325">
        <f>IF(J677=2,W677,0)</f>
        <v>0</v>
      </c>
      <c r="Y677" s="326">
        <f>IF(J677=1,W677,0)</f>
        <v>0</v>
      </c>
      <c r="Z677" s="327">
        <f>IF(G677=Precios!$DE$4,Precios!$DH$4,IF(G677=Precios!$DE$5,Precios!$DH$5,IF(G677=Precios!$DE$6,Precios!$DH$6,IF(G677=Precios!$DE$7,Precios!$DH$7,IF(G677=Precios!$DE$8,Precios!$DH$8,IF(G677=Precios!$DE$9,Precios!$DH$9,IF(G677=Precios!$DE$10,Precios!$DH$10,IF(G677=Precios!$DE$11,Precios!$DH$11,IF(G677=Precios!$DE$12,Precios!$DH$12,IF(G677=Precios!$DE$1122,Precios!$DH$1122,IF(G677=Precios!$DE$14,Precios!$DH$14,IF(G677=Precios!$DE$15,Precios!$DH$15,IF(G677=Precios!$DE$16,Precios!$DH$16,IF(G677=Precios!$DE$17,Precios!$DH$17,IF(G677=Precios!$DE$18,Precios!$DH$18,0)))))))))))))))*H677</f>
        <v>0</v>
      </c>
      <c r="AA677" s="328">
        <f>+W677-SUM(Z677:Z681)</f>
        <v>0</v>
      </c>
      <c r="AB677" s="329" t="e">
        <f>+AA677/M677</f>
        <v>#DIV/0!</v>
      </c>
    </row>
    <row r="678" spans="1:28" x14ac:dyDescent="0.25">
      <c r="A678" s="291"/>
      <c r="B678" s="41"/>
      <c r="C678" s="42"/>
      <c r="D678" s="43"/>
      <c r="E678" s="43"/>
      <c r="F678" s="43"/>
      <c r="G678" s="49"/>
      <c r="H678" s="52"/>
      <c r="I678" s="217">
        <f>IF(G678=Precios!$DE$4,Precios!$DF$4,IF(G678=Precios!$DE$5,Precios!$DF$5,IF(G678=Precios!$DE$6,Precios!$DF$6,IF(G678=Precios!$DE$7,Precios!$DF$7,IF(G678=Precios!$DE$8,Precios!$DF$8,IF(G678=Precios!$DE$9,Precios!$DF$9,IF(G678=Precios!$DE$10,Precios!$DF$10,IF(G678=Precios!$DE$11,Precios!$DF$11,IF(G678=Precios!$DE$12,Precios!$DF$12,IF(G678=Precios!$DE$1122,Precios!$DF$1122,IF(G678=Precios!$DE$14,Precios!$DF$14,IF(G678=Precios!$DE$15,Precios!$DF$15,IF(G678=Precios!$DE$16,Precios!$DF$16,IF(G678=Precios!$DE$17,Precios!$DF$17,IF(G678=Precios!$DE$18,Precios!$DF$18,0)))))))))))))))</f>
        <v>0</v>
      </c>
      <c r="J678" s="52"/>
      <c r="K678" s="218">
        <f>+IF(J678=1,I678,IF(J678=2,I678*(1-Precios!$DK$3),0))</f>
        <v>0</v>
      </c>
      <c r="L678" s="218">
        <f t="shared" si="118"/>
        <v>0</v>
      </c>
      <c r="M678" s="50"/>
      <c r="N678" s="44"/>
      <c r="O678" s="44"/>
      <c r="P678" s="44"/>
      <c r="Q678" s="44"/>
      <c r="R678" s="44"/>
      <c r="S678" s="44"/>
      <c r="T678" s="44"/>
      <c r="U678" s="44"/>
      <c r="V678" s="93"/>
      <c r="W678" s="44"/>
      <c r="X678" s="44"/>
      <c r="Y678" s="44"/>
      <c r="Z678" s="39">
        <f>IF(G678=Precios!$DE$4,Precios!$DH$4,IF(G678=Precios!$DE$5,Precios!$DH$5,IF(G678=Precios!$DE$6,Precios!$DH$6,IF(G678=Precios!$DE$7,Precios!$DH$7,IF(G678=Precios!$DE$8,Precios!$DH$8,IF(G678=Precios!$DE$9,Precios!$DH$9,IF(G678=Precios!$DE$10,Precios!$DH$10,IF(G678=Precios!$DE$11,Precios!$DH$11,IF(G678=Precios!$DE$12,Precios!$DH$12,IF(G678=Precios!$DE$1122,Precios!$DH$1122,IF(G678=Precios!$DE$14,Precios!$DH$14,IF(G678=Precios!$DE$15,Precios!$DH$15,IF(G678=Precios!$DE$16,Precios!$DH$16,IF(G678=Precios!$DE$17,Precios!$DH$17,IF(G678=Precios!$DE$18,Precios!$DH$18,0)))))))))))))))*H678</f>
        <v>0</v>
      </c>
      <c r="AA678" s="47"/>
      <c r="AB678" s="330"/>
    </row>
    <row r="679" spans="1:28" x14ac:dyDescent="0.25">
      <c r="A679" s="291"/>
      <c r="B679" s="41"/>
      <c r="C679" s="42"/>
      <c r="D679" s="43"/>
      <c r="E679" s="43"/>
      <c r="F679" s="43"/>
      <c r="G679" s="49"/>
      <c r="H679" s="52"/>
      <c r="I679" s="217">
        <f>IF(G679=Precios!$DE$4,Precios!$DF$4,IF(G679=Precios!$DE$5,Precios!$DF$5,IF(G679=Precios!$DE$6,Precios!$DF$6,IF(G679=Precios!$DE$7,Precios!$DF$7,IF(G679=Precios!$DE$8,Precios!$DF$8,IF(G679=Precios!$DE$9,Precios!$DF$9,IF(G679=Precios!$DE$10,Precios!$DF$10,IF(G679=Precios!$DE$11,Precios!$DF$11,IF(G679=Precios!$DE$12,Precios!$DF$12,IF(G679=Precios!$DE$1122,Precios!$DF$1122,IF(G679=Precios!$DE$14,Precios!$DF$14,IF(G679=Precios!$DE$15,Precios!$DF$15,IF(G679=Precios!$DE$16,Precios!$DF$16,IF(G679=Precios!$DE$17,Precios!$DF$17,IF(G679=Precios!$DE$18,Precios!$DF$18,0)))))))))))))))</f>
        <v>0</v>
      </c>
      <c r="J679" s="52"/>
      <c r="K679" s="218">
        <f>+IF(J679=1,I679,IF(J679=2,I679*(1-Precios!$DK$3),0))</f>
        <v>0</v>
      </c>
      <c r="L679" s="218">
        <f t="shared" si="118"/>
        <v>0</v>
      </c>
      <c r="M679" s="50"/>
      <c r="N679" s="44"/>
      <c r="O679" s="44"/>
      <c r="P679" s="44"/>
      <c r="Q679" s="44"/>
      <c r="R679" s="44"/>
      <c r="S679" s="44"/>
      <c r="T679" s="44"/>
      <c r="U679" s="44"/>
      <c r="V679" s="93"/>
      <c r="W679" s="44"/>
      <c r="X679" s="44"/>
      <c r="Y679" s="44"/>
      <c r="Z679" s="39">
        <f>IF(G679=Precios!$DE$4,Precios!$DH$4,IF(G679=Precios!$DE$5,Precios!$DH$5,IF(G679=Precios!$DE$6,Precios!$DH$6,IF(G679=Precios!$DE$7,Precios!$DH$7,IF(G679=Precios!$DE$8,Precios!$DH$8,IF(G679=Precios!$DE$9,Precios!$DH$9,IF(G679=Precios!$DE$10,Precios!$DH$10,IF(G679=Precios!$DE$11,Precios!$DH$11,IF(G679=Precios!$DE$12,Precios!$DH$12,IF(G679=Precios!$DE$1122,Precios!$DH$1122,IF(G679=Precios!$DE$14,Precios!$DH$14,IF(G679=Precios!$DE$15,Precios!$DH$15,IF(G679=Precios!$DE$16,Precios!$DH$16,IF(G679=Precios!$DE$17,Precios!$DH$17,IF(G679=Precios!$DE$18,Precios!$DH$18,0)))))))))))))))*H679</f>
        <v>0</v>
      </c>
      <c r="AA679" s="47"/>
      <c r="AB679" s="330"/>
    </row>
    <row r="680" spans="1:28" x14ac:dyDescent="0.25">
      <c r="A680" s="291"/>
      <c r="B680" s="41"/>
      <c r="C680" s="42"/>
      <c r="D680" s="43"/>
      <c r="E680" s="43"/>
      <c r="F680" s="43"/>
      <c r="G680" s="49"/>
      <c r="H680" s="52"/>
      <c r="I680" s="217">
        <f>IF(G680=Precios!$DE$4,Precios!$DF$4,IF(G680=Precios!$DE$5,Precios!$DF$5,IF(G680=Precios!$DE$6,Precios!$DF$6,IF(G680=Precios!$DE$7,Precios!$DF$7,IF(G680=Precios!$DE$8,Precios!$DF$8,IF(G680=Precios!$DE$9,Precios!$DF$9,IF(G680=Precios!$DE$10,Precios!$DF$10,IF(G680=Precios!$DE$11,Precios!$DF$11,IF(G680=Precios!$DE$12,Precios!$DF$12,IF(G680=Precios!$DE$1122,Precios!$DF$1122,IF(G680=Precios!$DE$14,Precios!$DF$14,IF(G680=Precios!$DE$15,Precios!$DF$15,IF(G680=Precios!$DE$16,Precios!$DF$16,IF(G680=Precios!$DE$17,Precios!$DF$17,IF(G680=Precios!$DE$18,Precios!$DF$18,0)))))))))))))))</f>
        <v>0</v>
      </c>
      <c r="J680" s="52"/>
      <c r="K680" s="218">
        <f>+IF(J680=1,I680,IF(J680=2,I680*(1-Precios!$DK$3),0))</f>
        <v>0</v>
      </c>
      <c r="L680" s="218">
        <f t="shared" si="118"/>
        <v>0</v>
      </c>
      <c r="M680" s="50"/>
      <c r="N680" s="44"/>
      <c r="O680" s="44"/>
      <c r="P680" s="44"/>
      <c r="Q680" s="44"/>
      <c r="R680" s="44"/>
      <c r="S680" s="44"/>
      <c r="T680" s="44"/>
      <c r="U680" s="44"/>
      <c r="V680" s="93"/>
      <c r="W680" s="44"/>
      <c r="X680" s="44"/>
      <c r="Y680" s="44"/>
      <c r="Z680" s="39">
        <f>IF(G680=Precios!$DE$4,Precios!$DH$4,IF(G680=Precios!$DE$5,Precios!$DH$5,IF(G680=Precios!$DE$6,Precios!$DH$6,IF(G680=Precios!$DE$7,Precios!$DH$7,IF(G680=Precios!$DE$8,Precios!$DH$8,IF(G680=Precios!$DE$9,Precios!$DH$9,IF(G680=Precios!$DE$10,Precios!$DH$10,IF(G680=Precios!$DE$11,Precios!$DH$11,IF(G680=Precios!$DE$12,Precios!$DH$12,IF(G680=Precios!$DE$1122,Precios!$DH$1122,IF(G680=Precios!$DE$14,Precios!$DH$14,IF(G680=Precios!$DE$15,Precios!$DH$15,IF(G680=Precios!$DE$16,Precios!$DH$16,IF(G680=Precios!$DE$17,Precios!$DH$17,IF(G680=Precios!$DE$18,Precios!$DH$18,0)))))))))))))))*H680</f>
        <v>0</v>
      </c>
      <c r="AA680" s="47"/>
      <c r="AB680" s="330"/>
    </row>
    <row r="681" spans="1:28" ht="15.75" thickBot="1" x14ac:dyDescent="0.3">
      <c r="A681" s="293"/>
      <c r="B681" s="294"/>
      <c r="C681" s="304"/>
      <c r="D681" s="296"/>
      <c r="E681" s="296"/>
      <c r="F681" s="296"/>
      <c r="G681" s="297"/>
      <c r="H681" s="298"/>
      <c r="I681" s="299">
        <f>IF(G681=Precios!$DE$4,Precios!$DF$4,IF(G681=Precios!$DE$5,Precios!$DF$5,IF(G681=Precios!$DE$6,Precios!$DF$6,IF(G681=Precios!$DE$7,Precios!$DF$7,IF(G681=Precios!$DE$8,Precios!$DF$8,IF(G681=Precios!$DE$9,Precios!$DF$9,IF(G681=Precios!$DE$10,Precios!$DF$10,IF(G681=Precios!$DE$11,Precios!$DF$11,IF(G681=Precios!$DE$12,Precios!$DF$12,IF(G681=Precios!$DE$1122,Precios!$DF$1122,IF(G681=Precios!$DE$14,Precios!$DF$14,IF(G681=Precios!$DE$15,Precios!$DF$15,IF(G681=Precios!$DE$16,Precios!$DF$16,IF(G681=Precios!$DE$17,Precios!$DF$17,IF(G681=Precios!$DE$18,Precios!$DF$18,0)))))))))))))))</f>
        <v>0</v>
      </c>
      <c r="J681" s="298"/>
      <c r="K681" s="300">
        <f>+IF(J681=1,I681,IF(J681=2,I681*(1-Precios!$DK$3),0))</f>
        <v>0</v>
      </c>
      <c r="L681" s="300">
        <f t="shared" si="118"/>
        <v>0</v>
      </c>
      <c r="M681" s="331"/>
      <c r="N681" s="332"/>
      <c r="O681" s="332"/>
      <c r="P681" s="332"/>
      <c r="Q681" s="332"/>
      <c r="R681" s="332"/>
      <c r="S681" s="332"/>
      <c r="T681" s="332"/>
      <c r="U681" s="332"/>
      <c r="V681" s="333"/>
      <c r="W681" s="332"/>
      <c r="X681" s="332"/>
      <c r="Y681" s="332"/>
      <c r="Z681" s="340">
        <f>IF(G681=Precios!$DE$4,Precios!$DH$4,IF(G681=Precios!$DE$5,Precios!$DH$5,IF(G681=Precios!$DE$6,Precios!$DH$6,IF(G681=Precios!$DE$7,Precios!$DH$7,IF(G681=Precios!$DE$8,Precios!$DH$8,IF(G681=Precios!$DE$9,Precios!$DH$9,IF(G681=Precios!$DE$10,Precios!$DH$10,IF(G681=Precios!$DE$11,Precios!$DH$11,IF(G681=Precios!$DE$12,Precios!$DH$12,IF(G681=Precios!$DE$1122,Precios!$DH$1122,IF(G681=Precios!$DE$14,Precios!$DH$14,IF(G681=Precios!$DE$15,Precios!$DH$15,IF(G681=Precios!$DE$16,Precios!$DH$16,IF(G681=Precios!$DE$17,Precios!$DH$17,IF(G681=Precios!$DE$18,Precios!$DH$18,0)))))))))))))))*H681</f>
        <v>0</v>
      </c>
      <c r="AA681" s="334"/>
      <c r="AB681" s="335"/>
    </row>
    <row r="682" spans="1:28" x14ac:dyDescent="0.25">
      <c r="A682" s="282"/>
      <c r="B682" s="283"/>
      <c r="C682" s="284"/>
      <c r="D682" s="285"/>
      <c r="E682" s="285"/>
      <c r="F682" s="285"/>
      <c r="G682" s="287"/>
      <c r="H682" s="288"/>
      <c r="I682" s="289">
        <f>IF(G682=Precios!$DE$4,Precios!$DF$4,IF(G682=Precios!$DE$5,Precios!$DF$5,IF(G682=Precios!$DE$6,Precios!$DF$6,IF(G682=Precios!$DE$7,Precios!$DF$7,IF(G682=Precios!$DE$8,Precios!$DF$8,IF(G682=Precios!$DE$9,Precios!$DF$9,IF(G682=Precios!$DE$10,Precios!$DF$10,IF(G682=Precios!$DE$11,Precios!$DF$11,IF(G682=Precios!$DE$12,Precios!$DF$12,IF(G682=Precios!$DE$1122,Precios!$DF$1122,IF(G682=Precios!$DE$14,Precios!$DF$14,IF(G682=Precios!$DE$15,Precios!$DF$15,IF(G682=Precios!$DE$16,Precios!$DF$16,IF(G682=Precios!$DE$17,Precios!$DF$17,IF(G682=Precios!$DE$18,Precios!$DF$18,0)))))))))))))))</f>
        <v>0</v>
      </c>
      <c r="J682" s="287"/>
      <c r="K682" s="290">
        <f>+IF(J682=1,I682,IF(J682=2,I682*(1-Precios!$DK$3),0))</f>
        <v>0</v>
      </c>
      <c r="L682" s="290">
        <f t="shared" si="118"/>
        <v>0</v>
      </c>
      <c r="M682" s="317">
        <f>+SUM(L682:L686)</f>
        <v>0</v>
      </c>
      <c r="N682" s="318">
        <f>+M682+Q682+S682+T682</f>
        <v>0</v>
      </c>
      <c r="O682" s="319">
        <f>+IF(J682=1,N682*$O$641,0)</f>
        <v>0</v>
      </c>
      <c r="P682" s="320">
        <f>+N682*$P$641</f>
        <v>0</v>
      </c>
      <c r="Q682" s="321"/>
      <c r="R682" s="322">
        <f>+N682-SUM(O682:Q682)</f>
        <v>0</v>
      </c>
      <c r="S682" s="321"/>
      <c r="T682" s="321"/>
      <c r="U682" s="321"/>
      <c r="V682" s="323" t="e">
        <f>+(+O682+P682)/M682</f>
        <v>#DIV/0!</v>
      </c>
      <c r="W682" s="324">
        <f>+R682-SUM(S682:U682)</f>
        <v>0</v>
      </c>
      <c r="X682" s="325">
        <f>IF(J682=2,W682,0)</f>
        <v>0</v>
      </c>
      <c r="Y682" s="326">
        <f>IF(J682=1,W682,0)</f>
        <v>0</v>
      </c>
      <c r="Z682" s="327">
        <f>IF(G682=Precios!$DE$4,Precios!$DH$4,IF(G682=Precios!$DE$5,Precios!$DH$5,IF(G682=Precios!$DE$6,Precios!$DH$6,IF(G682=Precios!$DE$7,Precios!$DH$7,IF(G682=Precios!$DE$8,Precios!$DH$8,IF(G682=Precios!$DE$9,Precios!$DH$9,IF(G682=Precios!$DE$10,Precios!$DH$10,IF(G682=Precios!$DE$11,Precios!$DH$11,IF(G682=Precios!$DE$12,Precios!$DH$12,IF(G682=Precios!$DE$1122,Precios!$DH$1122,IF(G682=Precios!$DE$14,Precios!$DH$14,IF(G682=Precios!$DE$15,Precios!$DH$15,IF(G682=Precios!$DE$16,Precios!$DH$16,IF(G682=Precios!$DE$17,Precios!$DH$17,IF(G682=Precios!$DE$18,Precios!$DH$18,0)))))))))))))))*H682</f>
        <v>0</v>
      </c>
      <c r="AA682" s="328">
        <f>+W682-SUM(Z682:Z686)</f>
        <v>0</v>
      </c>
      <c r="AB682" s="329" t="e">
        <f>+AA682/M682</f>
        <v>#DIV/0!</v>
      </c>
    </row>
    <row r="683" spans="1:28" x14ac:dyDescent="0.25">
      <c r="A683" s="291"/>
      <c r="B683" s="41"/>
      <c r="C683" s="42"/>
      <c r="D683" s="43"/>
      <c r="E683" s="43"/>
      <c r="F683" s="43"/>
      <c r="G683" s="49"/>
      <c r="H683" s="52"/>
      <c r="I683" s="217">
        <f>IF(G683=Precios!$DE$4,Precios!$DF$4,IF(G683=Precios!$DE$5,Precios!$DF$5,IF(G683=Precios!$DE$6,Precios!$DF$6,IF(G683=Precios!$DE$7,Precios!$DF$7,IF(G683=Precios!$DE$8,Precios!$DF$8,IF(G683=Precios!$DE$9,Precios!$DF$9,IF(G683=Precios!$DE$10,Precios!$DF$10,IF(G683=Precios!$DE$11,Precios!$DF$11,IF(G683=Precios!$DE$12,Precios!$DF$12,IF(G683=Precios!$DE$1122,Precios!$DF$1122,IF(G683=Precios!$DE$14,Precios!$DF$14,IF(G683=Precios!$DE$15,Precios!$DF$15,IF(G683=Precios!$DE$16,Precios!$DF$16,IF(G683=Precios!$DE$17,Precios!$DF$17,IF(G683=Precios!$DE$18,Precios!$DF$18,0)))))))))))))))</f>
        <v>0</v>
      </c>
      <c r="J683" s="52"/>
      <c r="K683" s="218">
        <f>+IF(J683=1,I683,IF(J683=2,I683*(1-Precios!$DK$3),0))</f>
        <v>0</v>
      </c>
      <c r="L683" s="218">
        <f t="shared" si="118"/>
        <v>0</v>
      </c>
      <c r="M683" s="50"/>
      <c r="N683" s="44"/>
      <c r="O683" s="44"/>
      <c r="P683" s="44"/>
      <c r="Q683" s="44"/>
      <c r="R683" s="44"/>
      <c r="S683" s="44"/>
      <c r="T683" s="44"/>
      <c r="U683" s="44"/>
      <c r="V683" s="93"/>
      <c r="W683" s="44"/>
      <c r="X683" s="44"/>
      <c r="Y683" s="44"/>
      <c r="Z683" s="39">
        <f>IF(G683=Precios!$DE$4,Precios!$DH$4,IF(G683=Precios!$DE$5,Precios!$DH$5,IF(G683=Precios!$DE$6,Precios!$DH$6,IF(G683=Precios!$DE$7,Precios!$DH$7,IF(G683=Precios!$DE$8,Precios!$DH$8,IF(G683=Precios!$DE$9,Precios!$DH$9,IF(G683=Precios!$DE$10,Precios!$DH$10,IF(G683=Precios!$DE$11,Precios!$DH$11,IF(G683=Precios!$DE$12,Precios!$DH$12,IF(G683=Precios!$DE$1122,Precios!$DH$1122,IF(G683=Precios!$DE$14,Precios!$DH$14,IF(G683=Precios!$DE$15,Precios!$DH$15,IF(G683=Precios!$DE$16,Precios!$DH$16,IF(G683=Precios!$DE$17,Precios!$DH$17,IF(G683=Precios!$DE$18,Precios!$DH$18,0)))))))))))))))*H683</f>
        <v>0</v>
      </c>
      <c r="AA683" s="47"/>
      <c r="AB683" s="330"/>
    </row>
    <row r="684" spans="1:28" x14ac:dyDescent="0.25">
      <c r="A684" s="291"/>
      <c r="B684" s="41"/>
      <c r="C684" s="42"/>
      <c r="D684" s="43"/>
      <c r="E684" s="43"/>
      <c r="F684" s="43"/>
      <c r="G684" s="49"/>
      <c r="H684" s="52"/>
      <c r="I684" s="217">
        <f>IF(G684=Precios!$DE$4,Precios!$DF$4,IF(G684=Precios!$DE$5,Precios!$DF$5,IF(G684=Precios!$DE$6,Precios!$DF$6,IF(G684=Precios!$DE$7,Precios!$DF$7,IF(G684=Precios!$DE$8,Precios!$DF$8,IF(G684=Precios!$DE$9,Precios!$DF$9,IF(G684=Precios!$DE$10,Precios!$DF$10,IF(G684=Precios!$DE$11,Precios!$DF$11,IF(G684=Precios!$DE$12,Precios!$DF$12,IF(G684=Precios!$DE$1122,Precios!$DF$1122,IF(G684=Precios!$DE$14,Precios!$DF$14,IF(G684=Precios!$DE$15,Precios!$DF$15,IF(G684=Precios!$DE$16,Precios!$DF$16,IF(G684=Precios!$DE$17,Precios!$DF$17,IF(G684=Precios!$DE$18,Precios!$DF$18,0)))))))))))))))</f>
        <v>0</v>
      </c>
      <c r="J684" s="52"/>
      <c r="K684" s="218">
        <f>+IF(J684=1,I684,IF(J684=2,I684*(1-Precios!$DK$3),0))</f>
        <v>0</v>
      </c>
      <c r="L684" s="218">
        <f t="shared" si="118"/>
        <v>0</v>
      </c>
      <c r="M684" s="50"/>
      <c r="N684" s="44"/>
      <c r="O684" s="44"/>
      <c r="P684" s="44"/>
      <c r="Q684" s="44"/>
      <c r="R684" s="44"/>
      <c r="S684" s="44"/>
      <c r="T684" s="44"/>
      <c r="U684" s="44"/>
      <c r="V684" s="93"/>
      <c r="W684" s="44"/>
      <c r="X684" s="44"/>
      <c r="Y684" s="44"/>
      <c r="Z684" s="39">
        <f>IF(G684=Precios!$DE$4,Precios!$DH$4,IF(G684=Precios!$DE$5,Precios!$DH$5,IF(G684=Precios!$DE$6,Precios!$DH$6,IF(G684=Precios!$DE$7,Precios!$DH$7,IF(G684=Precios!$DE$8,Precios!$DH$8,IF(G684=Precios!$DE$9,Precios!$DH$9,IF(G684=Precios!$DE$10,Precios!$DH$10,IF(G684=Precios!$DE$11,Precios!$DH$11,IF(G684=Precios!$DE$12,Precios!$DH$12,IF(G684=Precios!$DE$1122,Precios!$DH$1122,IF(G684=Precios!$DE$14,Precios!$DH$14,IF(G684=Precios!$DE$15,Precios!$DH$15,IF(G684=Precios!$DE$16,Precios!$DH$16,IF(G684=Precios!$DE$17,Precios!$DH$17,IF(G684=Precios!$DE$18,Precios!$DH$18,0)))))))))))))))*H684</f>
        <v>0</v>
      </c>
      <c r="AA684" s="47"/>
      <c r="AB684" s="330"/>
    </row>
    <row r="685" spans="1:28" x14ac:dyDescent="0.25">
      <c r="A685" s="291"/>
      <c r="B685" s="41"/>
      <c r="C685" s="42"/>
      <c r="D685" s="43"/>
      <c r="E685" s="43"/>
      <c r="F685" s="43"/>
      <c r="G685" s="49"/>
      <c r="H685" s="52"/>
      <c r="I685" s="217">
        <f>IF(G685=Precios!$DE$4,Precios!$DF$4,IF(G685=Precios!$DE$5,Precios!$DF$5,IF(G685=Precios!$DE$6,Precios!$DF$6,IF(G685=Precios!$DE$7,Precios!$DF$7,IF(G685=Precios!$DE$8,Precios!$DF$8,IF(G685=Precios!$DE$9,Precios!$DF$9,IF(G685=Precios!$DE$10,Precios!$DF$10,IF(G685=Precios!$DE$11,Precios!$DF$11,IF(G685=Precios!$DE$12,Precios!$DF$12,IF(G685=Precios!$DE$1122,Precios!$DF$1122,IF(G685=Precios!$DE$14,Precios!$DF$14,IF(G685=Precios!$DE$15,Precios!$DF$15,IF(G685=Precios!$DE$16,Precios!$DF$16,IF(G685=Precios!$DE$17,Precios!$DF$17,IF(G685=Precios!$DE$18,Precios!$DF$18,0)))))))))))))))</f>
        <v>0</v>
      </c>
      <c r="J685" s="52"/>
      <c r="K685" s="218">
        <f>+IF(J685=1,I685,IF(J685=2,I685*(1-Precios!$DK$3),0))</f>
        <v>0</v>
      </c>
      <c r="L685" s="218">
        <f t="shared" si="118"/>
        <v>0</v>
      </c>
      <c r="M685" s="50"/>
      <c r="N685" s="44"/>
      <c r="O685" s="44"/>
      <c r="P685" s="44"/>
      <c r="Q685" s="44"/>
      <c r="R685" s="44"/>
      <c r="S685" s="44"/>
      <c r="T685" s="44"/>
      <c r="U685" s="44"/>
      <c r="V685" s="93"/>
      <c r="W685" s="44"/>
      <c r="X685" s="44"/>
      <c r="Y685" s="44"/>
      <c r="Z685" s="39">
        <f>IF(G685=Precios!$DE$4,Precios!$DH$4,IF(G685=Precios!$DE$5,Precios!$DH$5,IF(G685=Precios!$DE$6,Precios!$DH$6,IF(G685=Precios!$DE$7,Precios!$DH$7,IF(G685=Precios!$DE$8,Precios!$DH$8,IF(G685=Precios!$DE$9,Precios!$DH$9,IF(G685=Precios!$DE$10,Precios!$DH$10,IF(G685=Precios!$DE$11,Precios!$DH$11,IF(G685=Precios!$DE$12,Precios!$DH$12,IF(G685=Precios!$DE$1122,Precios!$DH$1122,IF(G685=Precios!$DE$14,Precios!$DH$14,IF(G685=Precios!$DE$15,Precios!$DH$15,IF(G685=Precios!$DE$16,Precios!$DH$16,IF(G685=Precios!$DE$17,Precios!$DH$17,IF(G685=Precios!$DE$18,Precios!$DH$18,0)))))))))))))))*H685</f>
        <v>0</v>
      </c>
      <c r="AA685" s="47"/>
      <c r="AB685" s="330"/>
    </row>
    <row r="686" spans="1:28" ht="15.75" thickBot="1" x14ac:dyDescent="0.3">
      <c r="A686" s="293"/>
      <c r="B686" s="294"/>
      <c r="C686" s="304"/>
      <c r="D686" s="296"/>
      <c r="E686" s="296"/>
      <c r="F686" s="296"/>
      <c r="G686" s="297"/>
      <c r="H686" s="298"/>
      <c r="I686" s="299">
        <f>IF(G686=Precios!$DE$4,Precios!$DF$4,IF(G686=Precios!$DE$5,Precios!$DF$5,IF(G686=Precios!$DE$6,Precios!$DF$6,IF(G686=Precios!$DE$7,Precios!$DF$7,IF(G686=Precios!$DE$8,Precios!$DF$8,IF(G686=Precios!$DE$9,Precios!$DF$9,IF(G686=Precios!$DE$10,Precios!$DF$10,IF(G686=Precios!$DE$11,Precios!$DF$11,IF(G686=Precios!$DE$12,Precios!$DF$12,IF(G686=Precios!$DE$1122,Precios!$DF$1122,IF(G686=Precios!$DE$14,Precios!$DF$14,IF(G686=Precios!$DE$15,Precios!$DF$15,IF(G686=Precios!$DE$16,Precios!$DF$16,IF(G686=Precios!$DE$17,Precios!$DF$17,IF(G686=Precios!$DE$18,Precios!$DF$18,0)))))))))))))))</f>
        <v>0</v>
      </c>
      <c r="J686" s="298"/>
      <c r="K686" s="300">
        <f>+IF(J686=1,I686,IF(J686=2,I686*(1-Precios!$DK$3),0))</f>
        <v>0</v>
      </c>
      <c r="L686" s="300">
        <f t="shared" si="118"/>
        <v>0</v>
      </c>
      <c r="M686" s="331"/>
      <c r="N686" s="332"/>
      <c r="O686" s="332"/>
      <c r="P686" s="332"/>
      <c r="Q686" s="332"/>
      <c r="R686" s="332"/>
      <c r="S686" s="332"/>
      <c r="T686" s="332"/>
      <c r="U686" s="332"/>
      <c r="V686" s="333"/>
      <c r="W686" s="332"/>
      <c r="X686" s="332"/>
      <c r="Y686" s="332"/>
      <c r="Z686" s="340">
        <f>IF(G686=Precios!$DE$4,Precios!$DH$4,IF(G686=Precios!$DE$5,Precios!$DH$5,IF(G686=Precios!$DE$6,Precios!$DH$6,IF(G686=Precios!$DE$7,Precios!$DH$7,IF(G686=Precios!$DE$8,Precios!$DH$8,IF(G686=Precios!$DE$9,Precios!$DH$9,IF(G686=Precios!$DE$10,Precios!$DH$10,IF(G686=Precios!$DE$11,Precios!$DH$11,IF(G686=Precios!$DE$12,Precios!$DH$12,IF(G686=Precios!$DE$1122,Precios!$DH$1122,IF(G686=Precios!$DE$14,Precios!$DH$14,IF(G686=Precios!$DE$15,Precios!$DH$15,IF(G686=Precios!$DE$16,Precios!$DH$16,IF(G686=Precios!$DE$17,Precios!$DH$17,IF(G686=Precios!$DE$18,Precios!$DH$18,0)))))))))))))))*H686</f>
        <v>0</v>
      </c>
      <c r="AA686" s="334"/>
      <c r="AB686" s="335"/>
    </row>
    <row r="687" spans="1:28" x14ac:dyDescent="0.25">
      <c r="A687" s="282"/>
      <c r="B687" s="283"/>
      <c r="C687" s="284"/>
      <c r="D687" s="285"/>
      <c r="E687" s="285"/>
      <c r="F687" s="285"/>
      <c r="G687" s="287"/>
      <c r="H687" s="288"/>
      <c r="I687" s="289">
        <f>IF(G687=Precios!$DE$4,Precios!$DF$4,IF(G687=Precios!$DE$5,Precios!$DF$5,IF(G687=Precios!$DE$6,Precios!$DF$6,IF(G687=Precios!$DE$7,Precios!$DF$7,IF(G687=Precios!$DE$8,Precios!$DF$8,IF(G687=Precios!$DE$9,Precios!$DF$9,IF(G687=Precios!$DE$10,Precios!$DF$10,IF(G687=Precios!$DE$11,Precios!$DF$11,IF(G687=Precios!$DE$12,Precios!$DF$12,IF(G687=Precios!$DE$1122,Precios!$DF$1122,IF(G687=Precios!$DE$14,Precios!$DF$14,IF(G687=Precios!$DE$15,Precios!$DF$15,IF(G687=Precios!$DE$16,Precios!$DF$16,IF(G687=Precios!$DE$17,Precios!$DF$17,IF(G687=Precios!$DE$18,Precios!$DF$18,0)))))))))))))))</f>
        <v>0</v>
      </c>
      <c r="J687" s="287"/>
      <c r="K687" s="290">
        <f>+IF(J687=1,I687,IF(J687=2,I687*(1-Precios!$DK$3),0))</f>
        <v>0</v>
      </c>
      <c r="L687" s="290">
        <f t="shared" si="117"/>
        <v>0</v>
      </c>
      <c r="M687" s="317">
        <f>+SUM(L687:L691)</f>
        <v>0</v>
      </c>
      <c r="N687" s="318">
        <f>+M687+Q687+S687+T687</f>
        <v>0</v>
      </c>
      <c r="O687" s="319">
        <f>+IF(J687=1,N687*$O$641,0)</f>
        <v>0</v>
      </c>
      <c r="P687" s="320">
        <f>+N687*$P$641</f>
        <v>0</v>
      </c>
      <c r="Q687" s="321"/>
      <c r="R687" s="322">
        <f>+N687-SUM(O687:Q687)</f>
        <v>0</v>
      </c>
      <c r="S687" s="321"/>
      <c r="T687" s="321"/>
      <c r="U687" s="321"/>
      <c r="V687" s="323" t="e">
        <f>+(+O687+P687)/M687</f>
        <v>#DIV/0!</v>
      </c>
      <c r="W687" s="324">
        <f>+R687-SUM(S687:U687)</f>
        <v>0</v>
      </c>
      <c r="X687" s="325">
        <f>IF(J687=2,W687,0)</f>
        <v>0</v>
      </c>
      <c r="Y687" s="326">
        <f>IF(J687=1,W687,0)</f>
        <v>0</v>
      </c>
      <c r="Z687" s="327">
        <f>IF(G687=Precios!$DE$4,Precios!$DH$4,IF(G687=Precios!$DE$5,Precios!$DH$5,IF(G687=Precios!$DE$6,Precios!$DH$6,IF(G687=Precios!$DE$7,Precios!$DH$7,IF(G687=Precios!$DE$8,Precios!$DH$8,IF(G687=Precios!$DE$9,Precios!$DH$9,IF(G687=Precios!$DE$10,Precios!$DH$10,IF(G687=Precios!$DE$11,Precios!$DH$11,IF(G687=Precios!$DE$12,Precios!$DH$12,IF(G687=Precios!$DE$1122,Precios!$DH$1122,IF(G687=Precios!$DE$14,Precios!$DH$14,IF(G687=Precios!$DE$15,Precios!$DH$15,IF(G687=Precios!$DE$16,Precios!$DH$16,IF(G687=Precios!$DE$17,Precios!$DH$17,IF(G687=Precios!$DE$18,Precios!$DH$18,0)))))))))))))))*H687</f>
        <v>0</v>
      </c>
      <c r="AA687" s="328">
        <f>+W687-SUM(Z687:Z691)</f>
        <v>0</v>
      </c>
      <c r="AB687" s="329" t="e">
        <f>+AA687/M687</f>
        <v>#DIV/0!</v>
      </c>
    </row>
    <row r="688" spans="1:28" x14ac:dyDescent="0.25">
      <c r="A688" s="291"/>
      <c r="B688" s="41"/>
      <c r="C688" s="42"/>
      <c r="D688" s="43"/>
      <c r="E688" s="43"/>
      <c r="F688" s="43"/>
      <c r="G688" s="49"/>
      <c r="H688" s="52"/>
      <c r="I688" s="217">
        <f>IF(G688=Precios!$DE$4,Precios!$DF$4,IF(G688=Precios!$DE$5,Precios!$DF$5,IF(G688=Precios!$DE$6,Precios!$DF$6,IF(G688=Precios!$DE$7,Precios!$DF$7,IF(G688=Precios!$DE$8,Precios!$DF$8,IF(G688=Precios!$DE$9,Precios!$DF$9,IF(G688=Precios!$DE$10,Precios!$DF$10,IF(G688=Precios!$DE$11,Precios!$DF$11,IF(G688=Precios!$DE$12,Precios!$DF$12,IF(G688=Precios!$DE$1122,Precios!$DF$1122,IF(G688=Precios!$DE$14,Precios!$DF$14,IF(G688=Precios!$DE$15,Precios!$DF$15,IF(G688=Precios!$DE$16,Precios!$DF$16,IF(G688=Precios!$DE$17,Precios!$DF$17,IF(G688=Precios!$DE$18,Precios!$DF$18,0)))))))))))))))</f>
        <v>0</v>
      </c>
      <c r="J688" s="52"/>
      <c r="K688" s="218">
        <f>+IF(J688=1,I688,IF(J688=2,I688*(1-Precios!$DK$3),0))</f>
        <v>0</v>
      </c>
      <c r="L688" s="218">
        <f t="shared" si="117"/>
        <v>0</v>
      </c>
      <c r="M688" s="50"/>
      <c r="N688" s="44"/>
      <c r="O688" s="44"/>
      <c r="P688" s="44"/>
      <c r="Q688" s="44"/>
      <c r="R688" s="44"/>
      <c r="S688" s="44"/>
      <c r="T688" s="44"/>
      <c r="U688" s="44"/>
      <c r="V688" s="93"/>
      <c r="W688" s="44"/>
      <c r="X688" s="44"/>
      <c r="Y688" s="44"/>
      <c r="Z688" s="39">
        <f>IF(G688=Precios!$DE$4,Precios!$DH$4,IF(G688=Precios!$DE$5,Precios!$DH$5,IF(G688=Precios!$DE$6,Precios!$DH$6,IF(G688=Precios!$DE$7,Precios!$DH$7,IF(G688=Precios!$DE$8,Precios!$DH$8,IF(G688=Precios!$DE$9,Precios!$DH$9,IF(G688=Precios!$DE$10,Precios!$DH$10,IF(G688=Precios!$DE$11,Precios!$DH$11,IF(G688=Precios!$DE$12,Precios!$DH$12,IF(G688=Precios!$DE$1122,Precios!$DH$1122,IF(G688=Precios!$DE$14,Precios!$DH$14,IF(G688=Precios!$DE$15,Precios!$DH$15,IF(G688=Precios!$DE$16,Precios!$DH$16,IF(G688=Precios!$DE$17,Precios!$DH$17,IF(G688=Precios!$DE$18,Precios!$DH$18,0)))))))))))))))*H688</f>
        <v>0</v>
      </c>
      <c r="AA688" s="47"/>
      <c r="AB688" s="330"/>
    </row>
    <row r="689" spans="1:28" x14ac:dyDescent="0.25">
      <c r="A689" s="291"/>
      <c r="B689" s="41"/>
      <c r="C689" s="42"/>
      <c r="D689" s="43"/>
      <c r="E689" s="43"/>
      <c r="F689" s="43"/>
      <c r="G689" s="49"/>
      <c r="H689" s="52"/>
      <c r="I689" s="217">
        <f>IF(G689=Precios!$DE$4,Precios!$DF$4,IF(G689=Precios!$DE$5,Precios!$DF$5,IF(G689=Precios!$DE$6,Precios!$DF$6,IF(G689=Precios!$DE$7,Precios!$DF$7,IF(G689=Precios!$DE$8,Precios!$DF$8,IF(G689=Precios!$DE$9,Precios!$DF$9,IF(G689=Precios!$DE$10,Precios!$DF$10,IF(G689=Precios!$DE$11,Precios!$DF$11,IF(G689=Precios!$DE$12,Precios!$DF$12,IF(G689=Precios!$DE$1122,Precios!$DF$1122,IF(G689=Precios!$DE$14,Precios!$DF$14,IF(G689=Precios!$DE$15,Precios!$DF$15,IF(G689=Precios!$DE$16,Precios!$DF$16,IF(G689=Precios!$DE$17,Precios!$DF$17,IF(G689=Precios!$DE$18,Precios!$DF$18,0)))))))))))))))</f>
        <v>0</v>
      </c>
      <c r="J689" s="52"/>
      <c r="K689" s="218">
        <f>+IF(J689=1,I689,IF(J689=2,I689*(1-Precios!$DK$3),0))</f>
        <v>0</v>
      </c>
      <c r="L689" s="218">
        <f t="shared" si="117"/>
        <v>0</v>
      </c>
      <c r="M689" s="50"/>
      <c r="N689" s="44"/>
      <c r="O689" s="44"/>
      <c r="P689" s="44"/>
      <c r="Q689" s="44"/>
      <c r="R689" s="44"/>
      <c r="S689" s="44"/>
      <c r="T689" s="44"/>
      <c r="U689" s="44"/>
      <c r="V689" s="93"/>
      <c r="W689" s="44"/>
      <c r="X689" s="44"/>
      <c r="Y689" s="44"/>
      <c r="Z689" s="39">
        <f>IF(G689=Precios!$DE$4,Precios!$DH$4,IF(G689=Precios!$DE$5,Precios!$DH$5,IF(G689=Precios!$DE$6,Precios!$DH$6,IF(G689=Precios!$DE$7,Precios!$DH$7,IF(G689=Precios!$DE$8,Precios!$DH$8,IF(G689=Precios!$DE$9,Precios!$DH$9,IF(G689=Precios!$DE$10,Precios!$DH$10,IF(G689=Precios!$DE$11,Precios!$DH$11,IF(G689=Precios!$DE$12,Precios!$DH$12,IF(G689=Precios!$DE$1122,Precios!$DH$1122,IF(G689=Precios!$DE$14,Precios!$DH$14,IF(G689=Precios!$DE$15,Precios!$DH$15,IF(G689=Precios!$DE$16,Precios!$DH$16,IF(G689=Precios!$DE$17,Precios!$DH$17,IF(G689=Precios!$DE$18,Precios!$DH$18,0)))))))))))))))*H689</f>
        <v>0</v>
      </c>
      <c r="AA689" s="47"/>
      <c r="AB689" s="330"/>
    </row>
    <row r="690" spans="1:28" x14ac:dyDescent="0.25">
      <c r="A690" s="291"/>
      <c r="B690" s="41"/>
      <c r="C690" s="42"/>
      <c r="D690" s="43"/>
      <c r="E690" s="43"/>
      <c r="F690" s="43"/>
      <c r="G690" s="49"/>
      <c r="H690" s="52"/>
      <c r="I690" s="217">
        <f>IF(G690=Precios!$DE$4,Precios!$DF$4,IF(G690=Precios!$DE$5,Precios!$DF$5,IF(G690=Precios!$DE$6,Precios!$DF$6,IF(G690=Precios!$DE$7,Precios!$DF$7,IF(G690=Precios!$DE$8,Precios!$DF$8,IF(G690=Precios!$DE$9,Precios!$DF$9,IF(G690=Precios!$DE$10,Precios!$DF$10,IF(G690=Precios!$DE$11,Precios!$DF$11,IF(G690=Precios!$DE$12,Precios!$DF$12,IF(G690=Precios!$DE$1122,Precios!$DF$1122,IF(G690=Precios!$DE$14,Precios!$DF$14,IF(G690=Precios!$DE$15,Precios!$DF$15,IF(G690=Precios!$DE$16,Precios!$DF$16,IF(G690=Precios!$DE$17,Precios!$DF$17,IF(G690=Precios!$DE$18,Precios!$DF$18,0)))))))))))))))</f>
        <v>0</v>
      </c>
      <c r="J690" s="52"/>
      <c r="K690" s="218">
        <f>+IF(J690=1,I690,IF(J690=2,I690*(1-Precios!$DK$3),0))</f>
        <v>0</v>
      </c>
      <c r="L690" s="218">
        <f t="shared" si="117"/>
        <v>0</v>
      </c>
      <c r="M690" s="50"/>
      <c r="N690" s="44"/>
      <c r="O690" s="44"/>
      <c r="P690" s="44"/>
      <c r="Q690" s="44"/>
      <c r="R690" s="44"/>
      <c r="S690" s="44"/>
      <c r="T690" s="44"/>
      <c r="U690" s="44"/>
      <c r="V690" s="93"/>
      <c r="W690" s="44"/>
      <c r="X690" s="44"/>
      <c r="Y690" s="44"/>
      <c r="Z690" s="39">
        <f>IF(G690=Precios!$DE$4,Precios!$DH$4,IF(G690=Precios!$DE$5,Precios!$DH$5,IF(G690=Precios!$DE$6,Precios!$DH$6,IF(G690=Precios!$DE$7,Precios!$DH$7,IF(G690=Precios!$DE$8,Precios!$DH$8,IF(G690=Precios!$DE$9,Precios!$DH$9,IF(G690=Precios!$DE$10,Precios!$DH$10,IF(G690=Precios!$DE$11,Precios!$DH$11,IF(G690=Precios!$DE$12,Precios!$DH$12,IF(G690=Precios!$DE$1122,Precios!$DH$1122,IF(G690=Precios!$DE$14,Precios!$DH$14,IF(G690=Precios!$DE$15,Precios!$DH$15,IF(G690=Precios!$DE$16,Precios!$DH$16,IF(G690=Precios!$DE$17,Precios!$DH$17,IF(G690=Precios!$DE$18,Precios!$DH$18,0)))))))))))))))*H690</f>
        <v>0</v>
      </c>
      <c r="AA690" s="47"/>
      <c r="AB690" s="330"/>
    </row>
    <row r="691" spans="1:28" ht="15.75" thickBot="1" x14ac:dyDescent="0.3">
      <c r="A691" s="293"/>
      <c r="B691" s="294"/>
      <c r="C691" s="304"/>
      <c r="D691" s="296"/>
      <c r="E691" s="296"/>
      <c r="F691" s="296"/>
      <c r="G691" s="297"/>
      <c r="H691" s="298"/>
      <c r="I691" s="299">
        <f>IF(G691=Precios!$DE$4,Precios!$DF$4,IF(G691=Precios!$DE$5,Precios!$DF$5,IF(G691=Precios!$DE$6,Precios!$DF$6,IF(G691=Precios!$DE$7,Precios!$DF$7,IF(G691=Precios!$DE$8,Precios!$DF$8,IF(G691=Precios!$DE$9,Precios!$DF$9,IF(G691=Precios!$DE$10,Precios!$DF$10,IF(G691=Precios!$DE$11,Precios!$DF$11,IF(G691=Precios!$DE$12,Precios!$DF$12,IF(G691=Precios!$DE$1122,Precios!$DF$1122,IF(G691=Precios!$DE$14,Precios!$DF$14,IF(G691=Precios!$DE$15,Precios!$DF$15,IF(G691=Precios!$DE$16,Precios!$DF$16,IF(G691=Precios!$DE$17,Precios!$DF$17,IF(G691=Precios!$DE$18,Precios!$DF$18,0)))))))))))))))</f>
        <v>0</v>
      </c>
      <c r="J691" s="298"/>
      <c r="K691" s="300">
        <f>+IF(J691=1,I691,IF(J691=2,I691*(1-Precios!$DK$3),0))</f>
        <v>0</v>
      </c>
      <c r="L691" s="300">
        <f t="shared" si="117"/>
        <v>0</v>
      </c>
      <c r="M691" s="331"/>
      <c r="N691" s="332"/>
      <c r="O691" s="332"/>
      <c r="P691" s="332"/>
      <c r="Q691" s="332"/>
      <c r="R691" s="332"/>
      <c r="S691" s="332"/>
      <c r="T691" s="332"/>
      <c r="U691" s="332"/>
      <c r="V691" s="333"/>
      <c r="W691" s="332"/>
      <c r="X691" s="332"/>
      <c r="Y691" s="332"/>
      <c r="Z691" s="340">
        <f>IF(G691=Precios!$DE$4,Precios!$DH$4,IF(G691=Precios!$DE$5,Precios!$DH$5,IF(G691=Precios!$DE$6,Precios!$DH$6,IF(G691=Precios!$DE$7,Precios!$DH$7,IF(G691=Precios!$DE$8,Precios!$DH$8,IF(G691=Precios!$DE$9,Precios!$DH$9,IF(G691=Precios!$DE$10,Precios!$DH$10,IF(G691=Precios!$DE$11,Precios!$DH$11,IF(G691=Precios!$DE$12,Precios!$DH$12,IF(G691=Precios!$DE$1122,Precios!$DH$1122,IF(G691=Precios!$DE$14,Precios!$DH$14,IF(G691=Precios!$DE$15,Precios!$DH$15,IF(G691=Precios!$DE$16,Precios!$DH$16,IF(G691=Precios!$DE$17,Precios!$DH$17,IF(G691=Precios!$DE$18,Precios!$DH$18,0)))))))))))))))*H691</f>
        <v>0</v>
      </c>
      <c r="AA691" s="334"/>
      <c r="AB691" s="335"/>
    </row>
    <row r="692" spans="1:28" x14ac:dyDescent="0.25">
      <c r="A692" s="282"/>
      <c r="B692" s="283"/>
      <c r="C692" s="284"/>
      <c r="D692" s="285"/>
      <c r="E692" s="285"/>
      <c r="F692" s="285"/>
      <c r="G692" s="287"/>
      <c r="H692" s="288"/>
      <c r="I692" s="289">
        <f>IF(G692=Precios!$DE$4,Precios!$DF$4,IF(G692=Precios!$DE$5,Precios!$DF$5,IF(G692=Precios!$DE$6,Precios!$DF$6,IF(G692=Precios!$DE$7,Precios!$DF$7,IF(G692=Precios!$DE$8,Precios!$DF$8,IF(G692=Precios!$DE$9,Precios!$DF$9,IF(G692=Precios!$DE$10,Precios!$DF$10,IF(G692=Precios!$DE$11,Precios!$DF$11,IF(G692=Precios!$DE$12,Precios!$DF$12,IF(G692=Precios!$DE$1122,Precios!$DF$1122,IF(G692=Precios!$DE$14,Precios!$DF$14,IF(G692=Precios!$DE$15,Precios!$DF$15,IF(G692=Precios!$DE$16,Precios!$DF$16,IF(G692=Precios!$DE$17,Precios!$DF$17,IF(G692=Precios!$DE$18,Precios!$DF$18,0)))))))))))))))</f>
        <v>0</v>
      </c>
      <c r="J692" s="287"/>
      <c r="K692" s="290">
        <f>+IF(J692=1,I692,IF(J692=2,I692*(1-Precios!$DK$3),0))</f>
        <v>0</v>
      </c>
      <c r="L692" s="290">
        <f t="shared" si="117"/>
        <v>0</v>
      </c>
      <c r="M692" s="317">
        <f>+SUM(L692:L696)</f>
        <v>0</v>
      </c>
      <c r="N692" s="318">
        <f>+M692+Q692+S692+T692</f>
        <v>0</v>
      </c>
      <c r="O692" s="319">
        <f>+IF(J692=1,N692*$O$641,0)</f>
        <v>0</v>
      </c>
      <c r="P692" s="320">
        <f>+N692*$P$641</f>
        <v>0</v>
      </c>
      <c r="Q692" s="321"/>
      <c r="R692" s="322">
        <f>+N692-SUM(O692:Q692)</f>
        <v>0</v>
      </c>
      <c r="S692" s="321"/>
      <c r="T692" s="321"/>
      <c r="U692" s="321"/>
      <c r="V692" s="323" t="e">
        <f>+(+O692+P692)/M692</f>
        <v>#DIV/0!</v>
      </c>
      <c r="W692" s="324">
        <f>+R692-SUM(S692:U692)</f>
        <v>0</v>
      </c>
      <c r="X692" s="325">
        <f>IF(J692=2,W692,0)</f>
        <v>0</v>
      </c>
      <c r="Y692" s="326">
        <f>IF(J692=1,W692,0)</f>
        <v>0</v>
      </c>
      <c r="Z692" s="327">
        <f>IF(G692=Precios!$DE$4,Precios!$DH$4,IF(G692=Precios!$DE$5,Precios!$DH$5,IF(G692=Precios!$DE$6,Precios!$DH$6,IF(G692=Precios!$DE$7,Precios!$DH$7,IF(G692=Precios!$DE$8,Precios!$DH$8,IF(G692=Precios!$DE$9,Precios!$DH$9,IF(G692=Precios!$DE$10,Precios!$DH$10,IF(G692=Precios!$DE$11,Precios!$DH$11,IF(G692=Precios!$DE$12,Precios!$DH$12,IF(G692=Precios!$DE$1122,Precios!$DH$1122,IF(G692=Precios!$DE$14,Precios!$DH$14,IF(G692=Precios!$DE$15,Precios!$DH$15,IF(G692=Precios!$DE$16,Precios!$DH$16,IF(G692=Precios!$DE$17,Precios!$DH$17,IF(G692=Precios!$DE$18,Precios!$DH$18,0)))))))))))))))*H692</f>
        <v>0</v>
      </c>
      <c r="AA692" s="328">
        <f>+W692-SUM(Z692:Z696)</f>
        <v>0</v>
      </c>
      <c r="AB692" s="329" t="e">
        <f>+AA692/M692</f>
        <v>#DIV/0!</v>
      </c>
    </row>
    <row r="693" spans="1:28" x14ac:dyDescent="0.25">
      <c r="A693" s="291"/>
      <c r="B693" s="41"/>
      <c r="C693" s="42"/>
      <c r="D693" s="43"/>
      <c r="E693" s="43"/>
      <c r="F693" s="43"/>
      <c r="G693" s="49"/>
      <c r="H693" s="52"/>
      <c r="I693" s="217">
        <f>IF(G693=Precios!$DE$4,Precios!$DF$4,IF(G693=Precios!$DE$5,Precios!$DF$5,IF(G693=Precios!$DE$6,Precios!$DF$6,IF(G693=Precios!$DE$7,Precios!$DF$7,IF(G693=Precios!$DE$8,Precios!$DF$8,IF(G693=Precios!$DE$9,Precios!$DF$9,IF(G693=Precios!$DE$10,Precios!$DF$10,IF(G693=Precios!$DE$11,Precios!$DF$11,IF(G693=Precios!$DE$12,Precios!$DF$12,IF(G693=Precios!$DE$1122,Precios!$DF$1122,IF(G693=Precios!$DE$14,Precios!$DF$14,IF(G693=Precios!$DE$15,Precios!$DF$15,IF(G693=Precios!$DE$16,Precios!$DF$16,IF(G693=Precios!$DE$17,Precios!$DF$17,IF(G693=Precios!$DE$18,Precios!$DF$18,0)))))))))))))))</f>
        <v>0</v>
      </c>
      <c r="J693" s="52"/>
      <c r="K693" s="218">
        <f>+IF(J693=1,I693,IF(J693=2,I693*(1-Precios!$DK$3),0))</f>
        <v>0</v>
      </c>
      <c r="L693" s="218">
        <f t="shared" si="117"/>
        <v>0</v>
      </c>
      <c r="M693" s="50"/>
      <c r="N693" s="44"/>
      <c r="O693" s="44"/>
      <c r="P693" s="44"/>
      <c r="Q693" s="44"/>
      <c r="R693" s="44"/>
      <c r="S693" s="44"/>
      <c r="T693" s="44"/>
      <c r="U693" s="44"/>
      <c r="V693" s="93"/>
      <c r="W693" s="44"/>
      <c r="X693" s="44"/>
      <c r="Y693" s="44"/>
      <c r="Z693" s="39">
        <f>IF(G693=Precios!$DE$4,Precios!$DH$4,IF(G693=Precios!$DE$5,Precios!$DH$5,IF(G693=Precios!$DE$6,Precios!$DH$6,IF(G693=Precios!$DE$7,Precios!$DH$7,IF(G693=Precios!$DE$8,Precios!$DH$8,IF(G693=Precios!$DE$9,Precios!$DH$9,IF(G693=Precios!$DE$10,Precios!$DH$10,IF(G693=Precios!$DE$11,Precios!$DH$11,IF(G693=Precios!$DE$12,Precios!$DH$12,IF(G693=Precios!$DE$1122,Precios!$DH$1122,IF(G693=Precios!$DE$14,Precios!$DH$14,IF(G693=Precios!$DE$15,Precios!$DH$15,IF(G693=Precios!$DE$16,Precios!$DH$16,IF(G693=Precios!$DE$17,Precios!$DH$17,IF(G693=Precios!$DE$18,Precios!$DH$18,0)))))))))))))))*H693</f>
        <v>0</v>
      </c>
      <c r="AA693" s="47"/>
      <c r="AB693" s="330"/>
    </row>
    <row r="694" spans="1:28" x14ac:dyDescent="0.25">
      <c r="A694" s="291"/>
      <c r="B694" s="41"/>
      <c r="C694" s="42"/>
      <c r="D694" s="43"/>
      <c r="E694" s="43"/>
      <c r="F694" s="43"/>
      <c r="G694" s="49"/>
      <c r="H694" s="52"/>
      <c r="I694" s="217">
        <f>IF(G694=Precios!$DE$4,Precios!$DF$4,IF(G694=Precios!$DE$5,Precios!$DF$5,IF(G694=Precios!$DE$6,Precios!$DF$6,IF(G694=Precios!$DE$7,Precios!$DF$7,IF(G694=Precios!$DE$8,Precios!$DF$8,IF(G694=Precios!$DE$9,Precios!$DF$9,IF(G694=Precios!$DE$10,Precios!$DF$10,IF(G694=Precios!$DE$11,Precios!$DF$11,IF(G694=Precios!$DE$12,Precios!$DF$12,IF(G694=Precios!$DE$1122,Precios!$DF$1122,IF(G694=Precios!$DE$14,Precios!$DF$14,IF(G694=Precios!$DE$15,Precios!$DF$15,IF(G694=Precios!$DE$16,Precios!$DF$16,IF(G694=Precios!$DE$17,Precios!$DF$17,IF(G694=Precios!$DE$18,Precios!$DF$18,0)))))))))))))))</f>
        <v>0</v>
      </c>
      <c r="J694" s="52"/>
      <c r="K694" s="218">
        <f>+IF(J694=1,I694,IF(J694=2,I694*(1-Precios!$DK$3),0))</f>
        <v>0</v>
      </c>
      <c r="L694" s="218">
        <f t="shared" si="117"/>
        <v>0</v>
      </c>
      <c r="M694" s="50"/>
      <c r="N694" s="44"/>
      <c r="O694" s="44"/>
      <c r="P694" s="44"/>
      <c r="Q694" s="44"/>
      <c r="R694" s="44"/>
      <c r="S694" s="44"/>
      <c r="T694" s="44"/>
      <c r="U694" s="44"/>
      <c r="V694" s="93"/>
      <c r="W694" s="44"/>
      <c r="X694" s="44"/>
      <c r="Y694" s="44"/>
      <c r="Z694" s="39">
        <f>IF(G694=Precios!$DE$4,Precios!$DH$4,IF(G694=Precios!$DE$5,Precios!$DH$5,IF(G694=Precios!$DE$6,Precios!$DH$6,IF(G694=Precios!$DE$7,Precios!$DH$7,IF(G694=Precios!$DE$8,Precios!$DH$8,IF(G694=Precios!$DE$9,Precios!$DH$9,IF(G694=Precios!$DE$10,Precios!$DH$10,IF(G694=Precios!$DE$11,Precios!$DH$11,IF(G694=Precios!$DE$12,Precios!$DH$12,IF(G694=Precios!$DE$1122,Precios!$DH$1122,IF(G694=Precios!$DE$14,Precios!$DH$14,IF(G694=Precios!$DE$15,Precios!$DH$15,IF(G694=Precios!$DE$16,Precios!$DH$16,IF(G694=Precios!$DE$17,Precios!$DH$17,IF(G694=Precios!$DE$18,Precios!$DH$18,0)))))))))))))))*H694</f>
        <v>0</v>
      </c>
      <c r="AA694" s="47"/>
      <c r="AB694" s="330"/>
    </row>
    <row r="695" spans="1:28" x14ac:dyDescent="0.25">
      <c r="A695" s="291"/>
      <c r="B695" s="41"/>
      <c r="C695" s="42"/>
      <c r="D695" s="43"/>
      <c r="E695" s="43"/>
      <c r="F695" s="43"/>
      <c r="G695" s="49"/>
      <c r="H695" s="52"/>
      <c r="I695" s="217">
        <f>IF(G695=Precios!$DE$4,Precios!$DF$4,IF(G695=Precios!$DE$5,Precios!$DF$5,IF(G695=Precios!$DE$6,Precios!$DF$6,IF(G695=Precios!$DE$7,Precios!$DF$7,IF(G695=Precios!$DE$8,Precios!$DF$8,IF(G695=Precios!$DE$9,Precios!$DF$9,IF(G695=Precios!$DE$10,Precios!$DF$10,IF(G695=Precios!$DE$11,Precios!$DF$11,IF(G695=Precios!$DE$12,Precios!$DF$12,IF(G695=Precios!$DE$1122,Precios!$DF$1122,IF(G695=Precios!$DE$14,Precios!$DF$14,IF(G695=Precios!$DE$15,Precios!$DF$15,IF(G695=Precios!$DE$16,Precios!$DF$16,IF(G695=Precios!$DE$17,Precios!$DF$17,IF(G695=Precios!$DE$18,Precios!$DF$18,0)))))))))))))))</f>
        <v>0</v>
      </c>
      <c r="J695" s="52"/>
      <c r="K695" s="218">
        <f>+IF(J695=1,I695,IF(J695=2,I695*(1-Precios!$DK$3),0))</f>
        <v>0</v>
      </c>
      <c r="L695" s="218">
        <f t="shared" si="117"/>
        <v>0</v>
      </c>
      <c r="M695" s="50"/>
      <c r="N695" s="44"/>
      <c r="O695" s="44"/>
      <c r="P695" s="44"/>
      <c r="Q695" s="44"/>
      <c r="R695" s="44"/>
      <c r="S695" s="44"/>
      <c r="T695" s="44"/>
      <c r="U695" s="44"/>
      <c r="V695" s="93"/>
      <c r="W695" s="44"/>
      <c r="X695" s="44"/>
      <c r="Y695" s="44"/>
      <c r="Z695" s="39">
        <f>IF(G695=Precios!$DE$4,Precios!$DH$4,IF(G695=Precios!$DE$5,Precios!$DH$5,IF(G695=Precios!$DE$6,Precios!$DH$6,IF(G695=Precios!$DE$7,Precios!$DH$7,IF(G695=Precios!$DE$8,Precios!$DH$8,IF(G695=Precios!$DE$9,Precios!$DH$9,IF(G695=Precios!$DE$10,Precios!$DH$10,IF(G695=Precios!$DE$11,Precios!$DH$11,IF(G695=Precios!$DE$12,Precios!$DH$12,IF(G695=Precios!$DE$1122,Precios!$DH$1122,IF(G695=Precios!$DE$14,Precios!$DH$14,IF(G695=Precios!$DE$15,Precios!$DH$15,IF(G695=Precios!$DE$16,Precios!$DH$16,IF(G695=Precios!$DE$17,Precios!$DH$17,IF(G695=Precios!$DE$18,Precios!$DH$18,0)))))))))))))))*H695</f>
        <v>0</v>
      </c>
      <c r="AA695" s="47"/>
      <c r="AB695" s="330"/>
    </row>
    <row r="696" spans="1:28" ht="15.75" thickBot="1" x14ac:dyDescent="0.3">
      <c r="A696" s="293"/>
      <c r="B696" s="294"/>
      <c r="C696" s="304"/>
      <c r="D696" s="296"/>
      <c r="E696" s="296"/>
      <c r="F696" s="296"/>
      <c r="G696" s="297"/>
      <c r="H696" s="298"/>
      <c r="I696" s="299">
        <f>IF(G696=Precios!$DE$4,Precios!$DF$4,IF(G696=Precios!$DE$5,Precios!$DF$5,IF(G696=Precios!$DE$6,Precios!$DF$6,IF(G696=Precios!$DE$7,Precios!$DF$7,IF(G696=Precios!$DE$8,Precios!$DF$8,IF(G696=Precios!$DE$9,Precios!$DF$9,IF(G696=Precios!$DE$10,Precios!$DF$10,IF(G696=Precios!$DE$11,Precios!$DF$11,IF(G696=Precios!$DE$12,Precios!$DF$12,IF(G696=Precios!$DE$1122,Precios!$DF$1122,IF(G696=Precios!$DE$14,Precios!$DF$14,IF(G696=Precios!$DE$15,Precios!$DF$15,IF(G696=Precios!$DE$16,Precios!$DF$16,IF(G696=Precios!$DE$17,Precios!$DF$17,IF(G696=Precios!$DE$18,Precios!$DF$18,0)))))))))))))))</f>
        <v>0</v>
      </c>
      <c r="J696" s="298"/>
      <c r="K696" s="300">
        <f>+IF(J696=1,I696,IF(J696=2,I696*(1-Precios!$DK$3),0))</f>
        <v>0</v>
      </c>
      <c r="L696" s="300">
        <f t="shared" si="117"/>
        <v>0</v>
      </c>
      <c r="M696" s="331"/>
      <c r="N696" s="332"/>
      <c r="O696" s="332"/>
      <c r="P696" s="332"/>
      <c r="Q696" s="332"/>
      <c r="R696" s="332"/>
      <c r="S696" s="332"/>
      <c r="T696" s="332"/>
      <c r="U696" s="332"/>
      <c r="V696" s="333"/>
      <c r="W696" s="332"/>
      <c r="X696" s="332"/>
      <c r="Y696" s="332"/>
      <c r="Z696" s="340">
        <f>IF(G696=Precios!$DE$4,Precios!$DH$4,IF(G696=Precios!$DE$5,Precios!$DH$5,IF(G696=Precios!$DE$6,Precios!$DH$6,IF(G696=Precios!$DE$7,Precios!$DH$7,IF(G696=Precios!$DE$8,Precios!$DH$8,IF(G696=Precios!$DE$9,Precios!$DH$9,IF(G696=Precios!$DE$10,Precios!$DH$10,IF(G696=Precios!$DE$11,Precios!$DH$11,IF(G696=Precios!$DE$12,Precios!$DH$12,IF(G696=Precios!$DE$1122,Precios!$DH$1122,IF(G696=Precios!$DE$14,Precios!$DH$14,IF(G696=Precios!$DE$15,Precios!$DH$15,IF(G696=Precios!$DE$16,Precios!$DH$16,IF(G696=Precios!$DE$17,Precios!$DH$17,IF(G696=Precios!$DE$18,Precios!$DH$18,0)))))))))))))))*H696</f>
        <v>0</v>
      </c>
      <c r="AA696" s="334"/>
      <c r="AB696" s="335"/>
    </row>
    <row r="697" spans="1:28" x14ac:dyDescent="0.25">
      <c r="A697" s="282"/>
      <c r="B697" s="283"/>
      <c r="C697" s="284"/>
      <c r="D697" s="285"/>
      <c r="E697" s="285"/>
      <c r="F697" s="285"/>
      <c r="G697" s="287"/>
      <c r="H697" s="288"/>
      <c r="I697" s="289">
        <f>IF(G697=Precios!$DE$4,Precios!$DF$4,IF(G697=Precios!$DE$5,Precios!$DF$5,IF(G697=Precios!$DE$6,Precios!$DF$6,IF(G697=Precios!$DE$7,Precios!$DF$7,IF(G697=Precios!$DE$8,Precios!$DF$8,IF(G697=Precios!$DE$9,Precios!$DF$9,IF(G697=Precios!$DE$10,Precios!$DF$10,IF(G697=Precios!$DE$11,Precios!$DF$11,IF(G697=Precios!$DE$12,Precios!$DF$12,IF(G697=Precios!$DE$1122,Precios!$DF$1122,IF(G697=Precios!$DE$14,Precios!$DF$14,IF(G697=Precios!$DE$15,Precios!$DF$15,IF(G697=Precios!$DE$16,Precios!$DF$16,IF(G697=Precios!$DE$17,Precios!$DF$17,IF(G697=Precios!$DE$18,Precios!$DF$18,0)))))))))))))))</f>
        <v>0</v>
      </c>
      <c r="J697" s="287"/>
      <c r="K697" s="290">
        <f>+IF(J697=1,I697,IF(J697=2,I697*(1-Precios!$DK$3),0))</f>
        <v>0</v>
      </c>
      <c r="L697" s="290">
        <f t="shared" ref="L697:L711" si="119">H697*K697</f>
        <v>0</v>
      </c>
      <c r="M697" s="317">
        <f>+SUM(L697:L701)</f>
        <v>0</v>
      </c>
      <c r="N697" s="318">
        <f>+M697+Q697+S697+T697</f>
        <v>0</v>
      </c>
      <c r="O697" s="319">
        <f>+IF(J697=1,N697*$O$641,0)</f>
        <v>0</v>
      </c>
      <c r="P697" s="320">
        <f>+N697*$P$641</f>
        <v>0</v>
      </c>
      <c r="Q697" s="321"/>
      <c r="R697" s="322">
        <f>+N697-SUM(O697:Q697)</f>
        <v>0</v>
      </c>
      <c r="S697" s="321"/>
      <c r="T697" s="321"/>
      <c r="U697" s="321"/>
      <c r="V697" s="323" t="e">
        <f>+(+O697+P697)/M697</f>
        <v>#DIV/0!</v>
      </c>
      <c r="W697" s="324">
        <f>+R697-SUM(S697:U697)</f>
        <v>0</v>
      </c>
      <c r="X697" s="325">
        <f>IF(J697=2,W697,0)</f>
        <v>0</v>
      </c>
      <c r="Y697" s="326">
        <f>IF(J697=1,W697,0)</f>
        <v>0</v>
      </c>
      <c r="Z697" s="327">
        <f>IF(G697=Precios!$DE$4,Precios!$DH$4,IF(G697=Precios!$DE$5,Precios!$DH$5,IF(G697=Precios!$DE$6,Precios!$DH$6,IF(G697=Precios!$DE$7,Precios!$DH$7,IF(G697=Precios!$DE$8,Precios!$DH$8,IF(G697=Precios!$DE$9,Precios!$DH$9,IF(G697=Precios!$DE$10,Precios!$DH$10,IF(G697=Precios!$DE$11,Precios!$DH$11,IF(G697=Precios!$DE$12,Precios!$DH$12,IF(G697=Precios!$DE$1122,Precios!$DH$1122,IF(G697=Precios!$DE$14,Precios!$DH$14,IF(G697=Precios!$DE$15,Precios!$DH$15,IF(G697=Precios!$DE$16,Precios!$DH$16,IF(G697=Precios!$DE$17,Precios!$DH$17,IF(G697=Precios!$DE$18,Precios!$DH$18,0)))))))))))))))*H697</f>
        <v>0</v>
      </c>
      <c r="AA697" s="328">
        <f>+W697-SUM(Z697:Z701)</f>
        <v>0</v>
      </c>
      <c r="AB697" s="329" t="e">
        <f>+AA697/M697</f>
        <v>#DIV/0!</v>
      </c>
    </row>
    <row r="698" spans="1:28" x14ac:dyDescent="0.25">
      <c r="A698" s="291"/>
      <c r="B698" s="41"/>
      <c r="C698" s="42"/>
      <c r="D698" s="43"/>
      <c r="E698" s="43"/>
      <c r="F698" s="43"/>
      <c r="G698" s="49"/>
      <c r="H698" s="52"/>
      <c r="I698" s="217">
        <f>IF(G698=Precios!$DE$4,Precios!$DF$4,IF(G698=Precios!$DE$5,Precios!$DF$5,IF(G698=Precios!$DE$6,Precios!$DF$6,IF(G698=Precios!$DE$7,Precios!$DF$7,IF(G698=Precios!$DE$8,Precios!$DF$8,IF(G698=Precios!$DE$9,Precios!$DF$9,IF(G698=Precios!$DE$10,Precios!$DF$10,IF(G698=Precios!$DE$11,Precios!$DF$11,IF(G698=Precios!$DE$12,Precios!$DF$12,IF(G698=Precios!$DE$1122,Precios!$DF$1122,IF(G698=Precios!$DE$14,Precios!$DF$14,IF(G698=Precios!$DE$15,Precios!$DF$15,IF(G698=Precios!$DE$16,Precios!$DF$16,IF(G698=Precios!$DE$17,Precios!$DF$17,IF(G698=Precios!$DE$18,Precios!$DF$18,0)))))))))))))))</f>
        <v>0</v>
      </c>
      <c r="J698" s="52"/>
      <c r="K698" s="218">
        <f>+IF(J698=1,I698,IF(J698=2,I698*(1-Precios!$DK$3),0))</f>
        <v>0</v>
      </c>
      <c r="L698" s="218">
        <f t="shared" si="119"/>
        <v>0</v>
      </c>
      <c r="M698" s="50"/>
      <c r="N698" s="44"/>
      <c r="O698" s="44"/>
      <c r="P698" s="44"/>
      <c r="Q698" s="44"/>
      <c r="R698" s="44"/>
      <c r="S698" s="44"/>
      <c r="T698" s="44"/>
      <c r="U698" s="44"/>
      <c r="V698" s="93"/>
      <c r="W698" s="44"/>
      <c r="X698" s="44"/>
      <c r="Y698" s="44"/>
      <c r="Z698" s="39">
        <f>IF(G698=Precios!$DE$4,Precios!$DH$4,IF(G698=Precios!$DE$5,Precios!$DH$5,IF(G698=Precios!$DE$6,Precios!$DH$6,IF(G698=Precios!$DE$7,Precios!$DH$7,IF(G698=Precios!$DE$8,Precios!$DH$8,IF(G698=Precios!$DE$9,Precios!$DH$9,IF(G698=Precios!$DE$10,Precios!$DH$10,IF(G698=Precios!$DE$11,Precios!$DH$11,IF(G698=Precios!$DE$12,Precios!$DH$12,IF(G698=Precios!$DE$1122,Precios!$DH$1122,IF(G698=Precios!$DE$14,Precios!$DH$14,IF(G698=Precios!$DE$15,Precios!$DH$15,IF(G698=Precios!$DE$16,Precios!$DH$16,IF(G698=Precios!$DE$17,Precios!$DH$17,IF(G698=Precios!$DE$18,Precios!$DH$18,0)))))))))))))))*H698</f>
        <v>0</v>
      </c>
      <c r="AA698" s="47"/>
      <c r="AB698" s="330"/>
    </row>
    <row r="699" spans="1:28" x14ac:dyDescent="0.25">
      <c r="A699" s="291"/>
      <c r="B699" s="41"/>
      <c r="C699" s="42"/>
      <c r="D699" s="43"/>
      <c r="E699" s="43"/>
      <c r="F699" s="43"/>
      <c r="G699" s="49"/>
      <c r="H699" s="52"/>
      <c r="I699" s="217">
        <f>IF(G699=Precios!$DE$4,Precios!$DF$4,IF(G699=Precios!$DE$5,Precios!$DF$5,IF(G699=Precios!$DE$6,Precios!$DF$6,IF(G699=Precios!$DE$7,Precios!$DF$7,IF(G699=Precios!$DE$8,Precios!$DF$8,IF(G699=Precios!$DE$9,Precios!$DF$9,IF(G699=Precios!$DE$10,Precios!$DF$10,IF(G699=Precios!$DE$11,Precios!$DF$11,IF(G699=Precios!$DE$12,Precios!$DF$12,IF(G699=Precios!$DE$1122,Precios!$DF$1122,IF(G699=Precios!$DE$14,Precios!$DF$14,IF(G699=Precios!$DE$15,Precios!$DF$15,IF(G699=Precios!$DE$16,Precios!$DF$16,IF(G699=Precios!$DE$17,Precios!$DF$17,IF(G699=Precios!$DE$18,Precios!$DF$18,0)))))))))))))))</f>
        <v>0</v>
      </c>
      <c r="J699" s="52"/>
      <c r="K699" s="218">
        <f>+IF(J699=1,I699,IF(J699=2,I699*(1-Precios!$DK$3),0))</f>
        <v>0</v>
      </c>
      <c r="L699" s="218">
        <f t="shared" si="119"/>
        <v>0</v>
      </c>
      <c r="M699" s="50"/>
      <c r="N699" s="44"/>
      <c r="O699" s="44"/>
      <c r="P699" s="44"/>
      <c r="Q699" s="44"/>
      <c r="R699" s="44"/>
      <c r="S699" s="44"/>
      <c r="T699" s="44"/>
      <c r="U699" s="44"/>
      <c r="V699" s="93"/>
      <c r="W699" s="44"/>
      <c r="X699" s="44"/>
      <c r="Y699" s="44"/>
      <c r="Z699" s="39">
        <f>IF(G699=Precios!$DE$4,Precios!$DH$4,IF(G699=Precios!$DE$5,Precios!$DH$5,IF(G699=Precios!$DE$6,Precios!$DH$6,IF(G699=Precios!$DE$7,Precios!$DH$7,IF(G699=Precios!$DE$8,Precios!$DH$8,IF(G699=Precios!$DE$9,Precios!$DH$9,IF(G699=Precios!$DE$10,Precios!$DH$10,IF(G699=Precios!$DE$11,Precios!$DH$11,IF(G699=Precios!$DE$12,Precios!$DH$12,IF(G699=Precios!$DE$1122,Precios!$DH$1122,IF(G699=Precios!$DE$14,Precios!$DH$14,IF(G699=Precios!$DE$15,Precios!$DH$15,IF(G699=Precios!$DE$16,Precios!$DH$16,IF(G699=Precios!$DE$17,Precios!$DH$17,IF(G699=Precios!$DE$18,Precios!$DH$18,0)))))))))))))))*H699</f>
        <v>0</v>
      </c>
      <c r="AA699" s="47"/>
      <c r="AB699" s="330"/>
    </row>
    <row r="700" spans="1:28" x14ac:dyDescent="0.25">
      <c r="A700" s="291"/>
      <c r="B700" s="41"/>
      <c r="C700" s="42"/>
      <c r="D700" s="43"/>
      <c r="E700" s="43"/>
      <c r="F700" s="43"/>
      <c r="G700" s="49"/>
      <c r="H700" s="52"/>
      <c r="I700" s="217">
        <f>IF(G700=Precios!$DE$4,Precios!$DF$4,IF(G700=Precios!$DE$5,Precios!$DF$5,IF(G700=Precios!$DE$6,Precios!$DF$6,IF(G700=Precios!$DE$7,Precios!$DF$7,IF(G700=Precios!$DE$8,Precios!$DF$8,IF(G700=Precios!$DE$9,Precios!$DF$9,IF(G700=Precios!$DE$10,Precios!$DF$10,IF(G700=Precios!$DE$11,Precios!$DF$11,IF(G700=Precios!$DE$12,Precios!$DF$12,IF(G700=Precios!$DE$1122,Precios!$DF$1122,IF(G700=Precios!$DE$14,Precios!$DF$14,IF(G700=Precios!$DE$15,Precios!$DF$15,IF(G700=Precios!$DE$16,Precios!$DF$16,IF(G700=Precios!$DE$17,Precios!$DF$17,IF(G700=Precios!$DE$18,Precios!$DF$18,0)))))))))))))))</f>
        <v>0</v>
      </c>
      <c r="J700" s="52"/>
      <c r="K700" s="218">
        <f>+IF(J700=1,I700,IF(J700=2,I700*(1-Precios!$DK$3),0))</f>
        <v>0</v>
      </c>
      <c r="L700" s="218">
        <f t="shared" si="119"/>
        <v>0</v>
      </c>
      <c r="M700" s="50"/>
      <c r="N700" s="44"/>
      <c r="O700" s="44"/>
      <c r="P700" s="44"/>
      <c r="Q700" s="44"/>
      <c r="R700" s="44"/>
      <c r="S700" s="44"/>
      <c r="T700" s="44"/>
      <c r="U700" s="44"/>
      <c r="V700" s="93"/>
      <c r="W700" s="44"/>
      <c r="X700" s="44"/>
      <c r="Y700" s="44"/>
      <c r="Z700" s="39">
        <f>IF(G700=Precios!$DE$4,Precios!$DH$4,IF(G700=Precios!$DE$5,Precios!$DH$5,IF(G700=Precios!$DE$6,Precios!$DH$6,IF(G700=Precios!$DE$7,Precios!$DH$7,IF(G700=Precios!$DE$8,Precios!$DH$8,IF(G700=Precios!$DE$9,Precios!$DH$9,IF(G700=Precios!$DE$10,Precios!$DH$10,IF(G700=Precios!$DE$11,Precios!$DH$11,IF(G700=Precios!$DE$12,Precios!$DH$12,IF(G700=Precios!$DE$1122,Precios!$DH$1122,IF(G700=Precios!$DE$14,Precios!$DH$14,IF(G700=Precios!$DE$15,Precios!$DH$15,IF(G700=Precios!$DE$16,Precios!$DH$16,IF(G700=Precios!$DE$17,Precios!$DH$17,IF(G700=Precios!$DE$18,Precios!$DH$18,0)))))))))))))))*H700</f>
        <v>0</v>
      </c>
      <c r="AA700" s="47"/>
      <c r="AB700" s="330"/>
    </row>
    <row r="701" spans="1:28" ht="15.75" thickBot="1" x14ac:dyDescent="0.3">
      <c r="A701" s="293"/>
      <c r="B701" s="294"/>
      <c r="C701" s="304"/>
      <c r="D701" s="296"/>
      <c r="E701" s="296"/>
      <c r="F701" s="296"/>
      <c r="G701" s="297"/>
      <c r="H701" s="298"/>
      <c r="I701" s="299">
        <f>IF(G701=Precios!$DE$4,Precios!$DF$4,IF(G701=Precios!$DE$5,Precios!$DF$5,IF(G701=Precios!$DE$6,Precios!$DF$6,IF(G701=Precios!$DE$7,Precios!$DF$7,IF(G701=Precios!$DE$8,Precios!$DF$8,IF(G701=Precios!$DE$9,Precios!$DF$9,IF(G701=Precios!$DE$10,Precios!$DF$10,IF(G701=Precios!$DE$11,Precios!$DF$11,IF(G701=Precios!$DE$12,Precios!$DF$12,IF(G701=Precios!$DE$1122,Precios!$DF$1122,IF(G701=Precios!$DE$14,Precios!$DF$14,IF(G701=Precios!$DE$15,Precios!$DF$15,IF(G701=Precios!$DE$16,Precios!$DF$16,IF(G701=Precios!$DE$17,Precios!$DF$17,IF(G701=Precios!$DE$18,Precios!$DF$18,0)))))))))))))))</f>
        <v>0</v>
      </c>
      <c r="J701" s="298"/>
      <c r="K701" s="300">
        <f>+IF(J701=1,I701,IF(J701=2,I701*(1-Precios!$DK$3),0))</f>
        <v>0</v>
      </c>
      <c r="L701" s="300">
        <f t="shared" si="119"/>
        <v>0</v>
      </c>
      <c r="M701" s="331"/>
      <c r="N701" s="332"/>
      <c r="O701" s="332"/>
      <c r="P701" s="332"/>
      <c r="Q701" s="332"/>
      <c r="R701" s="332"/>
      <c r="S701" s="332"/>
      <c r="T701" s="332"/>
      <c r="U701" s="332"/>
      <c r="V701" s="333"/>
      <c r="W701" s="332"/>
      <c r="X701" s="332"/>
      <c r="Y701" s="332"/>
      <c r="Z701" s="340">
        <f>IF(G701=Precios!$DE$4,Precios!$DH$4,IF(G701=Precios!$DE$5,Precios!$DH$5,IF(G701=Precios!$DE$6,Precios!$DH$6,IF(G701=Precios!$DE$7,Precios!$DH$7,IF(G701=Precios!$DE$8,Precios!$DH$8,IF(G701=Precios!$DE$9,Precios!$DH$9,IF(G701=Precios!$DE$10,Precios!$DH$10,IF(G701=Precios!$DE$11,Precios!$DH$11,IF(G701=Precios!$DE$12,Precios!$DH$12,IF(G701=Precios!$DE$1122,Precios!$DH$1122,IF(G701=Precios!$DE$14,Precios!$DH$14,IF(G701=Precios!$DE$15,Precios!$DH$15,IF(G701=Precios!$DE$16,Precios!$DH$16,IF(G701=Precios!$DE$17,Precios!$DH$17,IF(G701=Precios!$DE$18,Precios!$DH$18,0)))))))))))))))*H701</f>
        <v>0</v>
      </c>
      <c r="AA701" s="334"/>
      <c r="AB701" s="335"/>
    </row>
    <row r="702" spans="1:28" x14ac:dyDescent="0.25">
      <c r="A702" s="282"/>
      <c r="B702" s="283"/>
      <c r="C702" s="284"/>
      <c r="D702" s="285"/>
      <c r="E702" s="285"/>
      <c r="F702" s="285"/>
      <c r="G702" s="287"/>
      <c r="H702" s="288"/>
      <c r="I702" s="289">
        <f>IF(G702=Precios!$DE$4,Precios!$DF$4,IF(G702=Precios!$DE$5,Precios!$DF$5,IF(G702=Precios!$DE$6,Precios!$DF$6,IF(G702=Precios!$DE$7,Precios!$DF$7,IF(G702=Precios!$DE$8,Precios!$DF$8,IF(G702=Precios!$DE$9,Precios!$DF$9,IF(G702=Precios!$DE$10,Precios!$DF$10,IF(G702=Precios!$DE$11,Precios!$DF$11,IF(G702=Precios!$DE$12,Precios!$DF$12,IF(G702=Precios!$DE$1122,Precios!$DF$1122,IF(G702=Precios!$DE$14,Precios!$DF$14,IF(G702=Precios!$DE$15,Precios!$DF$15,IF(G702=Precios!$DE$16,Precios!$DF$16,IF(G702=Precios!$DE$17,Precios!$DF$17,IF(G702=Precios!$DE$18,Precios!$DF$18,0)))))))))))))))</f>
        <v>0</v>
      </c>
      <c r="J702" s="287"/>
      <c r="K702" s="290">
        <f>+IF(J702=1,I702,IF(J702=2,I702*(1-Precios!$DK$3),0))</f>
        <v>0</v>
      </c>
      <c r="L702" s="290">
        <f t="shared" si="119"/>
        <v>0</v>
      </c>
      <c r="M702" s="317">
        <f>+SUM(L702:L706)</f>
        <v>0</v>
      </c>
      <c r="N702" s="318">
        <f>+M702+Q702+S702+T702</f>
        <v>0</v>
      </c>
      <c r="O702" s="319">
        <f>+IF(J702=1,N702*$O$641,0)</f>
        <v>0</v>
      </c>
      <c r="P702" s="320">
        <f>+N702*$P$641</f>
        <v>0</v>
      </c>
      <c r="Q702" s="321"/>
      <c r="R702" s="322">
        <f>+N702-SUM(O702:Q702)</f>
        <v>0</v>
      </c>
      <c r="S702" s="321"/>
      <c r="T702" s="321"/>
      <c r="U702" s="321"/>
      <c r="V702" s="323" t="e">
        <f>+(+O702+P702)/M702</f>
        <v>#DIV/0!</v>
      </c>
      <c r="W702" s="324">
        <f>+R702-SUM(S702:U702)</f>
        <v>0</v>
      </c>
      <c r="X702" s="325">
        <f>IF(J702=2,W702,0)</f>
        <v>0</v>
      </c>
      <c r="Y702" s="326">
        <f>IF(J702=1,W702,0)</f>
        <v>0</v>
      </c>
      <c r="Z702" s="327">
        <f>IF(G702=Precios!$DE$4,Precios!$DH$4,IF(G702=Precios!$DE$5,Precios!$DH$5,IF(G702=Precios!$DE$6,Precios!$DH$6,IF(G702=Precios!$DE$7,Precios!$DH$7,IF(G702=Precios!$DE$8,Precios!$DH$8,IF(G702=Precios!$DE$9,Precios!$DH$9,IF(G702=Precios!$DE$10,Precios!$DH$10,IF(G702=Precios!$DE$11,Precios!$DH$11,IF(G702=Precios!$DE$12,Precios!$DH$12,IF(G702=Precios!$DE$1122,Precios!$DH$1122,IF(G702=Precios!$DE$14,Precios!$DH$14,IF(G702=Precios!$DE$15,Precios!$DH$15,IF(G702=Precios!$DE$16,Precios!$DH$16,IF(G702=Precios!$DE$17,Precios!$DH$17,IF(G702=Precios!$DE$18,Precios!$DH$18,0)))))))))))))))*H702</f>
        <v>0</v>
      </c>
      <c r="AA702" s="328">
        <f>+W702-SUM(Z702:Z706)</f>
        <v>0</v>
      </c>
      <c r="AB702" s="329" t="e">
        <f>+AA702/M702</f>
        <v>#DIV/0!</v>
      </c>
    </row>
    <row r="703" spans="1:28" x14ac:dyDescent="0.25">
      <c r="A703" s="291"/>
      <c r="B703" s="41"/>
      <c r="C703" s="42"/>
      <c r="D703" s="43"/>
      <c r="E703" s="43"/>
      <c r="F703" s="43"/>
      <c r="G703" s="49"/>
      <c r="H703" s="52"/>
      <c r="I703" s="217">
        <f>IF(G703=Precios!$DE$4,Precios!$DF$4,IF(G703=Precios!$DE$5,Precios!$DF$5,IF(G703=Precios!$DE$6,Precios!$DF$6,IF(G703=Precios!$DE$7,Precios!$DF$7,IF(G703=Precios!$DE$8,Precios!$DF$8,IF(G703=Precios!$DE$9,Precios!$DF$9,IF(G703=Precios!$DE$10,Precios!$DF$10,IF(G703=Precios!$DE$11,Precios!$DF$11,IF(G703=Precios!$DE$12,Precios!$DF$12,IF(G703=Precios!$DE$1122,Precios!$DF$1122,IF(G703=Precios!$DE$14,Precios!$DF$14,IF(G703=Precios!$DE$15,Precios!$DF$15,IF(G703=Precios!$DE$16,Precios!$DF$16,IF(G703=Precios!$DE$17,Precios!$DF$17,IF(G703=Precios!$DE$18,Precios!$DF$18,0)))))))))))))))</f>
        <v>0</v>
      </c>
      <c r="J703" s="52"/>
      <c r="K703" s="218">
        <f>+IF(J703=1,I703,IF(J703=2,I703*(1-Precios!$DK$3),0))</f>
        <v>0</v>
      </c>
      <c r="L703" s="218">
        <f t="shared" si="119"/>
        <v>0</v>
      </c>
      <c r="M703" s="50"/>
      <c r="N703" s="44"/>
      <c r="O703" s="44"/>
      <c r="P703" s="44"/>
      <c r="Q703" s="44"/>
      <c r="R703" s="44"/>
      <c r="S703" s="44"/>
      <c r="T703" s="44"/>
      <c r="U703" s="44"/>
      <c r="V703" s="93"/>
      <c r="W703" s="44"/>
      <c r="X703" s="44"/>
      <c r="Y703" s="44"/>
      <c r="Z703" s="39">
        <f>IF(G703=Precios!$DE$4,Precios!$DH$4,IF(G703=Precios!$DE$5,Precios!$DH$5,IF(G703=Precios!$DE$6,Precios!$DH$6,IF(G703=Precios!$DE$7,Precios!$DH$7,IF(G703=Precios!$DE$8,Precios!$DH$8,IF(G703=Precios!$DE$9,Precios!$DH$9,IF(G703=Precios!$DE$10,Precios!$DH$10,IF(G703=Precios!$DE$11,Precios!$DH$11,IF(G703=Precios!$DE$12,Precios!$DH$12,IF(G703=Precios!$DE$1122,Precios!$DH$1122,IF(G703=Precios!$DE$14,Precios!$DH$14,IF(G703=Precios!$DE$15,Precios!$DH$15,IF(G703=Precios!$DE$16,Precios!$DH$16,IF(G703=Precios!$DE$17,Precios!$DH$17,IF(G703=Precios!$DE$18,Precios!$DH$18,0)))))))))))))))*H703</f>
        <v>0</v>
      </c>
      <c r="AA703" s="47"/>
      <c r="AB703" s="330"/>
    </row>
    <row r="704" spans="1:28" x14ac:dyDescent="0.25">
      <c r="A704" s="291"/>
      <c r="B704" s="41"/>
      <c r="C704" s="42"/>
      <c r="D704" s="43"/>
      <c r="E704" s="43"/>
      <c r="F704" s="43"/>
      <c r="G704" s="49"/>
      <c r="H704" s="52"/>
      <c r="I704" s="217">
        <f>IF(G704=Precios!$DE$4,Precios!$DF$4,IF(G704=Precios!$DE$5,Precios!$DF$5,IF(G704=Precios!$DE$6,Precios!$DF$6,IF(G704=Precios!$DE$7,Precios!$DF$7,IF(G704=Precios!$DE$8,Precios!$DF$8,IF(G704=Precios!$DE$9,Precios!$DF$9,IF(G704=Precios!$DE$10,Precios!$DF$10,IF(G704=Precios!$DE$11,Precios!$DF$11,IF(G704=Precios!$DE$12,Precios!$DF$12,IF(G704=Precios!$DE$1122,Precios!$DF$1122,IF(G704=Precios!$DE$14,Precios!$DF$14,IF(G704=Precios!$DE$15,Precios!$DF$15,IF(G704=Precios!$DE$16,Precios!$DF$16,IF(G704=Precios!$DE$17,Precios!$DF$17,IF(G704=Precios!$DE$18,Precios!$DF$18,0)))))))))))))))</f>
        <v>0</v>
      </c>
      <c r="J704" s="52"/>
      <c r="K704" s="218">
        <f>+IF(J704=1,I704,IF(J704=2,I704*(1-Precios!$DK$3),0))</f>
        <v>0</v>
      </c>
      <c r="L704" s="218">
        <f t="shared" si="119"/>
        <v>0</v>
      </c>
      <c r="M704" s="50"/>
      <c r="N704" s="44"/>
      <c r="O704" s="44"/>
      <c r="P704" s="44"/>
      <c r="Q704" s="44"/>
      <c r="R704" s="44"/>
      <c r="S704" s="44"/>
      <c r="T704" s="44"/>
      <c r="U704" s="44"/>
      <c r="V704" s="93"/>
      <c r="W704" s="44"/>
      <c r="X704" s="44"/>
      <c r="Y704" s="44"/>
      <c r="Z704" s="39">
        <f>IF(G704=Precios!$DE$4,Precios!$DH$4,IF(G704=Precios!$DE$5,Precios!$DH$5,IF(G704=Precios!$DE$6,Precios!$DH$6,IF(G704=Precios!$DE$7,Precios!$DH$7,IF(G704=Precios!$DE$8,Precios!$DH$8,IF(G704=Precios!$DE$9,Precios!$DH$9,IF(G704=Precios!$DE$10,Precios!$DH$10,IF(G704=Precios!$DE$11,Precios!$DH$11,IF(G704=Precios!$DE$12,Precios!$DH$12,IF(G704=Precios!$DE$1122,Precios!$DH$1122,IF(G704=Precios!$DE$14,Precios!$DH$14,IF(G704=Precios!$DE$15,Precios!$DH$15,IF(G704=Precios!$DE$16,Precios!$DH$16,IF(G704=Precios!$DE$17,Precios!$DH$17,IF(G704=Precios!$DE$18,Precios!$DH$18,0)))))))))))))))*H704</f>
        <v>0</v>
      </c>
      <c r="AA704" s="47"/>
      <c r="AB704" s="330"/>
    </row>
    <row r="705" spans="1:28" x14ac:dyDescent="0.25">
      <c r="A705" s="291"/>
      <c r="B705" s="41"/>
      <c r="C705" s="42"/>
      <c r="D705" s="43"/>
      <c r="E705" s="43"/>
      <c r="F705" s="43"/>
      <c r="G705" s="49"/>
      <c r="H705" s="52"/>
      <c r="I705" s="217">
        <f>IF(G705=Precios!$DE$4,Precios!$DF$4,IF(G705=Precios!$DE$5,Precios!$DF$5,IF(G705=Precios!$DE$6,Precios!$DF$6,IF(G705=Precios!$DE$7,Precios!$DF$7,IF(G705=Precios!$DE$8,Precios!$DF$8,IF(G705=Precios!$DE$9,Precios!$DF$9,IF(G705=Precios!$DE$10,Precios!$DF$10,IF(G705=Precios!$DE$11,Precios!$DF$11,IF(G705=Precios!$DE$12,Precios!$DF$12,IF(G705=Precios!$DE$1122,Precios!$DF$1122,IF(G705=Precios!$DE$14,Precios!$DF$14,IF(G705=Precios!$DE$15,Precios!$DF$15,IF(G705=Precios!$DE$16,Precios!$DF$16,IF(G705=Precios!$DE$17,Precios!$DF$17,IF(G705=Precios!$DE$18,Precios!$DF$18,0)))))))))))))))</f>
        <v>0</v>
      </c>
      <c r="J705" s="52"/>
      <c r="K705" s="218">
        <f>+IF(J705=1,I705,IF(J705=2,I705*(1-Precios!$DK$3),0))</f>
        <v>0</v>
      </c>
      <c r="L705" s="218">
        <f t="shared" si="119"/>
        <v>0</v>
      </c>
      <c r="M705" s="50"/>
      <c r="N705" s="44"/>
      <c r="O705" s="44"/>
      <c r="P705" s="44"/>
      <c r="Q705" s="44"/>
      <c r="R705" s="44"/>
      <c r="S705" s="44"/>
      <c r="T705" s="44"/>
      <c r="U705" s="44"/>
      <c r="V705" s="93"/>
      <c r="W705" s="44"/>
      <c r="X705" s="44"/>
      <c r="Y705" s="44"/>
      <c r="Z705" s="39">
        <f>IF(G705=Precios!$DE$4,Precios!$DH$4,IF(G705=Precios!$DE$5,Precios!$DH$5,IF(G705=Precios!$DE$6,Precios!$DH$6,IF(G705=Precios!$DE$7,Precios!$DH$7,IF(G705=Precios!$DE$8,Precios!$DH$8,IF(G705=Precios!$DE$9,Precios!$DH$9,IF(G705=Precios!$DE$10,Precios!$DH$10,IF(G705=Precios!$DE$11,Precios!$DH$11,IF(G705=Precios!$DE$12,Precios!$DH$12,IF(G705=Precios!$DE$1122,Precios!$DH$1122,IF(G705=Precios!$DE$14,Precios!$DH$14,IF(G705=Precios!$DE$15,Precios!$DH$15,IF(G705=Precios!$DE$16,Precios!$DH$16,IF(G705=Precios!$DE$17,Precios!$DH$17,IF(G705=Precios!$DE$18,Precios!$DH$18,0)))))))))))))))*H705</f>
        <v>0</v>
      </c>
      <c r="AA705" s="47"/>
      <c r="AB705" s="330"/>
    </row>
    <row r="706" spans="1:28" ht="15.75" thickBot="1" x14ac:dyDescent="0.3">
      <c r="A706" s="293"/>
      <c r="B706" s="294"/>
      <c r="C706" s="304"/>
      <c r="D706" s="296"/>
      <c r="E706" s="296"/>
      <c r="F706" s="296"/>
      <c r="G706" s="297"/>
      <c r="H706" s="298"/>
      <c r="I706" s="299">
        <f>IF(G706=Precios!$DE$4,Precios!$DF$4,IF(G706=Precios!$DE$5,Precios!$DF$5,IF(G706=Precios!$DE$6,Precios!$DF$6,IF(G706=Precios!$DE$7,Precios!$DF$7,IF(G706=Precios!$DE$8,Precios!$DF$8,IF(G706=Precios!$DE$9,Precios!$DF$9,IF(G706=Precios!$DE$10,Precios!$DF$10,IF(G706=Precios!$DE$11,Precios!$DF$11,IF(G706=Precios!$DE$12,Precios!$DF$12,IF(G706=Precios!$DE$1122,Precios!$DF$1122,IF(G706=Precios!$DE$14,Precios!$DF$14,IF(G706=Precios!$DE$15,Precios!$DF$15,IF(G706=Precios!$DE$16,Precios!$DF$16,IF(G706=Precios!$DE$17,Precios!$DF$17,IF(G706=Precios!$DE$18,Precios!$DF$18,0)))))))))))))))</f>
        <v>0</v>
      </c>
      <c r="J706" s="298"/>
      <c r="K706" s="300">
        <f>+IF(J706=1,I706,IF(J706=2,I706*(1-Precios!$DK$3),0))</f>
        <v>0</v>
      </c>
      <c r="L706" s="300">
        <f t="shared" si="119"/>
        <v>0</v>
      </c>
      <c r="M706" s="331"/>
      <c r="N706" s="332"/>
      <c r="O706" s="332"/>
      <c r="P706" s="332"/>
      <c r="Q706" s="332"/>
      <c r="R706" s="332"/>
      <c r="S706" s="332"/>
      <c r="T706" s="332"/>
      <c r="U706" s="332"/>
      <c r="V706" s="333"/>
      <c r="W706" s="332"/>
      <c r="X706" s="332"/>
      <c r="Y706" s="332"/>
      <c r="Z706" s="340">
        <f>IF(G706=Precios!$DE$4,Precios!$DH$4,IF(G706=Precios!$DE$5,Precios!$DH$5,IF(G706=Precios!$DE$6,Precios!$DH$6,IF(G706=Precios!$DE$7,Precios!$DH$7,IF(G706=Precios!$DE$8,Precios!$DH$8,IF(G706=Precios!$DE$9,Precios!$DH$9,IF(G706=Precios!$DE$10,Precios!$DH$10,IF(G706=Precios!$DE$11,Precios!$DH$11,IF(G706=Precios!$DE$12,Precios!$DH$12,IF(G706=Precios!$DE$1122,Precios!$DH$1122,IF(G706=Precios!$DE$14,Precios!$DH$14,IF(G706=Precios!$DE$15,Precios!$DH$15,IF(G706=Precios!$DE$16,Precios!$DH$16,IF(G706=Precios!$DE$17,Precios!$DH$17,IF(G706=Precios!$DE$18,Precios!$DH$18,0)))))))))))))))*H706</f>
        <v>0</v>
      </c>
      <c r="AA706" s="334"/>
      <c r="AB706" s="335"/>
    </row>
    <row r="707" spans="1:28" x14ac:dyDescent="0.25">
      <c r="A707" s="282"/>
      <c r="B707" s="283"/>
      <c r="C707" s="284"/>
      <c r="D707" s="285"/>
      <c r="E707" s="285"/>
      <c r="F707" s="285"/>
      <c r="G707" s="287"/>
      <c r="H707" s="288"/>
      <c r="I707" s="289">
        <f>IF(G707=Precios!$DE$4,Precios!$DF$4,IF(G707=Precios!$DE$5,Precios!$DF$5,IF(G707=Precios!$DE$6,Precios!$DF$6,IF(G707=Precios!$DE$7,Precios!$DF$7,IF(G707=Precios!$DE$8,Precios!$DF$8,IF(G707=Precios!$DE$9,Precios!$DF$9,IF(G707=Precios!$DE$10,Precios!$DF$10,IF(G707=Precios!$DE$11,Precios!$DF$11,IF(G707=Precios!$DE$12,Precios!$DF$12,IF(G707=Precios!$DE$1122,Precios!$DF$1122,IF(G707=Precios!$DE$14,Precios!$DF$14,IF(G707=Precios!$DE$15,Precios!$DF$15,IF(G707=Precios!$DE$16,Precios!$DF$16,IF(G707=Precios!$DE$17,Precios!$DF$17,IF(G707=Precios!$DE$18,Precios!$DF$18,0)))))))))))))))</f>
        <v>0</v>
      </c>
      <c r="J707" s="287"/>
      <c r="K707" s="290">
        <f>+IF(J707=1,I707,IF(J707=2,I707*(1-Precios!$DK$3),0))</f>
        <v>0</v>
      </c>
      <c r="L707" s="290">
        <f t="shared" si="119"/>
        <v>0</v>
      </c>
      <c r="M707" s="317">
        <f>+SUM(L707:L711)</f>
        <v>0</v>
      </c>
      <c r="N707" s="318">
        <f>+M707+Q707+S707+T707</f>
        <v>0</v>
      </c>
      <c r="O707" s="319">
        <f>+IF(J707=1,N707*$O$641,0)</f>
        <v>0</v>
      </c>
      <c r="P707" s="320">
        <f>+N707*$P$641</f>
        <v>0</v>
      </c>
      <c r="Q707" s="321"/>
      <c r="R707" s="322">
        <f>+N707-SUM(O707:Q707)</f>
        <v>0</v>
      </c>
      <c r="S707" s="321"/>
      <c r="T707" s="321"/>
      <c r="U707" s="321"/>
      <c r="V707" s="323" t="e">
        <f>+(+O707+P707)/M707</f>
        <v>#DIV/0!</v>
      </c>
      <c r="W707" s="324">
        <f>+R707-SUM(S707:U707)</f>
        <v>0</v>
      </c>
      <c r="X707" s="325">
        <f>IF(J707=2,W707,0)</f>
        <v>0</v>
      </c>
      <c r="Y707" s="326">
        <f>IF(J707=1,W707,0)</f>
        <v>0</v>
      </c>
      <c r="Z707" s="327">
        <f>IF(G707=Precios!$DE$4,Precios!$DH$4,IF(G707=Precios!$DE$5,Precios!$DH$5,IF(G707=Precios!$DE$6,Precios!$DH$6,IF(G707=Precios!$DE$7,Precios!$DH$7,IF(G707=Precios!$DE$8,Precios!$DH$8,IF(G707=Precios!$DE$9,Precios!$DH$9,IF(G707=Precios!$DE$10,Precios!$DH$10,IF(G707=Precios!$DE$11,Precios!$DH$11,IF(G707=Precios!$DE$12,Precios!$DH$12,IF(G707=Precios!$DE$1122,Precios!$DH$1122,IF(G707=Precios!$DE$14,Precios!$DH$14,IF(G707=Precios!$DE$15,Precios!$DH$15,IF(G707=Precios!$DE$16,Precios!$DH$16,IF(G707=Precios!$DE$17,Precios!$DH$17,IF(G707=Precios!$DE$18,Precios!$DH$18,0)))))))))))))))*H707</f>
        <v>0</v>
      </c>
      <c r="AA707" s="328">
        <f>+W707-SUM(Z707:Z711)</f>
        <v>0</v>
      </c>
      <c r="AB707" s="329" t="e">
        <f>+AA707/M707</f>
        <v>#DIV/0!</v>
      </c>
    </row>
    <row r="708" spans="1:28" x14ac:dyDescent="0.25">
      <c r="A708" s="291"/>
      <c r="B708" s="41"/>
      <c r="C708" s="42"/>
      <c r="D708" s="43"/>
      <c r="E708" s="43"/>
      <c r="F708" s="43"/>
      <c r="G708" s="49"/>
      <c r="H708" s="52"/>
      <c r="I708" s="217">
        <f>IF(G708=Precios!$DE$4,Precios!$DF$4,IF(G708=Precios!$DE$5,Precios!$DF$5,IF(G708=Precios!$DE$6,Precios!$DF$6,IF(G708=Precios!$DE$7,Precios!$DF$7,IF(G708=Precios!$DE$8,Precios!$DF$8,IF(G708=Precios!$DE$9,Precios!$DF$9,IF(G708=Precios!$DE$10,Precios!$DF$10,IF(G708=Precios!$DE$11,Precios!$DF$11,IF(G708=Precios!$DE$12,Precios!$DF$12,IF(G708=Precios!$DE$1122,Precios!$DF$1122,IF(G708=Precios!$DE$14,Precios!$DF$14,IF(G708=Precios!$DE$15,Precios!$DF$15,IF(G708=Precios!$DE$16,Precios!$DF$16,IF(G708=Precios!$DE$17,Precios!$DF$17,IF(G708=Precios!$DE$18,Precios!$DF$18,0)))))))))))))))</f>
        <v>0</v>
      </c>
      <c r="J708" s="52"/>
      <c r="K708" s="218">
        <f>+IF(J708=1,I708,IF(J708=2,I708*(1-Precios!$DK$3),0))</f>
        <v>0</v>
      </c>
      <c r="L708" s="218">
        <f t="shared" si="119"/>
        <v>0</v>
      </c>
      <c r="M708" s="50"/>
      <c r="N708" s="44"/>
      <c r="O708" s="44"/>
      <c r="P708" s="44"/>
      <c r="Q708" s="44"/>
      <c r="R708" s="44"/>
      <c r="S708" s="44"/>
      <c r="T708" s="44"/>
      <c r="U708" s="44"/>
      <c r="V708" s="93"/>
      <c r="W708" s="44"/>
      <c r="X708" s="44"/>
      <c r="Y708" s="44"/>
      <c r="Z708" s="39">
        <f>IF(G708=Precios!$DE$4,Precios!$DH$4,IF(G708=Precios!$DE$5,Precios!$DH$5,IF(G708=Precios!$DE$6,Precios!$DH$6,IF(G708=Precios!$DE$7,Precios!$DH$7,IF(G708=Precios!$DE$8,Precios!$DH$8,IF(G708=Precios!$DE$9,Precios!$DH$9,IF(G708=Precios!$DE$10,Precios!$DH$10,IF(G708=Precios!$DE$11,Precios!$DH$11,IF(G708=Precios!$DE$12,Precios!$DH$12,IF(G708=Precios!$DE$1122,Precios!$DH$1122,IF(G708=Precios!$DE$14,Precios!$DH$14,IF(G708=Precios!$DE$15,Precios!$DH$15,IF(G708=Precios!$DE$16,Precios!$DH$16,IF(G708=Precios!$DE$17,Precios!$DH$17,IF(G708=Precios!$DE$18,Precios!$DH$18,0)))))))))))))))*H708</f>
        <v>0</v>
      </c>
      <c r="AA708" s="47"/>
      <c r="AB708" s="330"/>
    </row>
    <row r="709" spans="1:28" x14ac:dyDescent="0.25">
      <c r="A709" s="291"/>
      <c r="B709" s="41"/>
      <c r="C709" s="42"/>
      <c r="D709" s="43"/>
      <c r="E709" s="43"/>
      <c r="F709" s="43"/>
      <c r="G709" s="49"/>
      <c r="H709" s="52"/>
      <c r="I709" s="217">
        <f>IF(G709=Precios!$DE$4,Precios!$DF$4,IF(G709=Precios!$DE$5,Precios!$DF$5,IF(G709=Precios!$DE$6,Precios!$DF$6,IF(G709=Precios!$DE$7,Precios!$DF$7,IF(G709=Precios!$DE$8,Precios!$DF$8,IF(G709=Precios!$DE$9,Precios!$DF$9,IF(G709=Precios!$DE$10,Precios!$DF$10,IF(G709=Precios!$DE$11,Precios!$DF$11,IF(G709=Precios!$DE$12,Precios!$DF$12,IF(G709=Precios!$DE$1122,Precios!$DF$1122,IF(G709=Precios!$DE$14,Precios!$DF$14,IF(G709=Precios!$DE$15,Precios!$DF$15,IF(G709=Precios!$DE$16,Precios!$DF$16,IF(G709=Precios!$DE$17,Precios!$DF$17,IF(G709=Precios!$DE$18,Precios!$DF$18,0)))))))))))))))</f>
        <v>0</v>
      </c>
      <c r="J709" s="52"/>
      <c r="K709" s="218">
        <f>+IF(J709=1,I709,IF(J709=2,I709*(1-Precios!$DK$3),0))</f>
        <v>0</v>
      </c>
      <c r="L709" s="218">
        <f t="shared" si="119"/>
        <v>0</v>
      </c>
      <c r="M709" s="50"/>
      <c r="N709" s="44"/>
      <c r="O709" s="44"/>
      <c r="P709" s="44"/>
      <c r="Q709" s="44"/>
      <c r="R709" s="44"/>
      <c r="S709" s="44"/>
      <c r="T709" s="44"/>
      <c r="U709" s="44"/>
      <c r="V709" s="93"/>
      <c r="W709" s="44"/>
      <c r="X709" s="44"/>
      <c r="Y709" s="44"/>
      <c r="Z709" s="39">
        <f>IF(G709=Precios!$DE$4,Precios!$DH$4,IF(G709=Precios!$DE$5,Precios!$DH$5,IF(G709=Precios!$DE$6,Precios!$DH$6,IF(G709=Precios!$DE$7,Precios!$DH$7,IF(G709=Precios!$DE$8,Precios!$DH$8,IF(G709=Precios!$DE$9,Precios!$DH$9,IF(G709=Precios!$DE$10,Precios!$DH$10,IF(G709=Precios!$DE$11,Precios!$DH$11,IF(G709=Precios!$DE$12,Precios!$DH$12,IF(G709=Precios!$DE$1122,Precios!$DH$1122,IF(G709=Precios!$DE$14,Precios!$DH$14,IF(G709=Precios!$DE$15,Precios!$DH$15,IF(G709=Precios!$DE$16,Precios!$DH$16,IF(G709=Precios!$DE$17,Precios!$DH$17,IF(G709=Precios!$DE$18,Precios!$DH$18,0)))))))))))))))*H709</f>
        <v>0</v>
      </c>
      <c r="AA709" s="47"/>
      <c r="AB709" s="330"/>
    </row>
    <row r="710" spans="1:28" x14ac:dyDescent="0.25">
      <c r="A710" s="291"/>
      <c r="B710" s="41"/>
      <c r="C710" s="42"/>
      <c r="D710" s="43"/>
      <c r="E710" s="43"/>
      <c r="F710" s="43"/>
      <c r="G710" s="49"/>
      <c r="H710" s="52"/>
      <c r="I710" s="217">
        <f>IF(G710=Precios!$DE$4,Precios!$DF$4,IF(G710=Precios!$DE$5,Precios!$DF$5,IF(G710=Precios!$DE$6,Precios!$DF$6,IF(G710=Precios!$DE$7,Precios!$DF$7,IF(G710=Precios!$DE$8,Precios!$DF$8,IF(G710=Precios!$DE$9,Precios!$DF$9,IF(G710=Precios!$DE$10,Precios!$DF$10,IF(G710=Precios!$DE$11,Precios!$DF$11,IF(G710=Precios!$DE$12,Precios!$DF$12,IF(G710=Precios!$DE$1122,Precios!$DF$1122,IF(G710=Precios!$DE$14,Precios!$DF$14,IF(G710=Precios!$DE$15,Precios!$DF$15,IF(G710=Precios!$DE$16,Precios!$DF$16,IF(G710=Precios!$DE$17,Precios!$DF$17,IF(G710=Precios!$DE$18,Precios!$DF$18,0)))))))))))))))</f>
        <v>0</v>
      </c>
      <c r="J710" s="52"/>
      <c r="K710" s="218">
        <f>+IF(J710=1,I710,IF(J710=2,I710*(1-Precios!$DK$3),0))</f>
        <v>0</v>
      </c>
      <c r="L710" s="218">
        <f t="shared" si="119"/>
        <v>0</v>
      </c>
      <c r="M710" s="50"/>
      <c r="N710" s="44"/>
      <c r="O710" s="44"/>
      <c r="P710" s="44"/>
      <c r="Q710" s="44"/>
      <c r="R710" s="44"/>
      <c r="S710" s="44"/>
      <c r="T710" s="44"/>
      <c r="U710" s="44"/>
      <c r="V710" s="93"/>
      <c r="W710" s="44"/>
      <c r="X710" s="44"/>
      <c r="Y710" s="44"/>
      <c r="Z710" s="39">
        <f>IF(G710=Precios!$DE$4,Precios!$DH$4,IF(G710=Precios!$DE$5,Precios!$DH$5,IF(G710=Precios!$DE$6,Precios!$DH$6,IF(G710=Precios!$DE$7,Precios!$DH$7,IF(G710=Precios!$DE$8,Precios!$DH$8,IF(G710=Precios!$DE$9,Precios!$DH$9,IF(G710=Precios!$DE$10,Precios!$DH$10,IF(G710=Precios!$DE$11,Precios!$DH$11,IF(G710=Precios!$DE$12,Precios!$DH$12,IF(G710=Precios!$DE$1122,Precios!$DH$1122,IF(G710=Precios!$DE$14,Precios!$DH$14,IF(G710=Precios!$DE$15,Precios!$DH$15,IF(G710=Precios!$DE$16,Precios!$DH$16,IF(G710=Precios!$DE$17,Precios!$DH$17,IF(G710=Precios!$DE$18,Precios!$DH$18,0)))))))))))))))*H710</f>
        <v>0</v>
      </c>
      <c r="AA710" s="47"/>
      <c r="AB710" s="330"/>
    </row>
    <row r="711" spans="1:28" ht="15.75" thickBot="1" x14ac:dyDescent="0.3">
      <c r="A711" s="293"/>
      <c r="B711" s="294"/>
      <c r="C711" s="304"/>
      <c r="D711" s="296"/>
      <c r="E711" s="296"/>
      <c r="F711" s="296"/>
      <c r="G711" s="297"/>
      <c r="H711" s="298"/>
      <c r="I711" s="299">
        <f>IF(G711=Precios!$DE$4,Precios!$DF$4,IF(G711=Precios!$DE$5,Precios!$DF$5,IF(G711=Precios!$DE$6,Precios!$DF$6,IF(G711=Precios!$DE$7,Precios!$DF$7,IF(G711=Precios!$DE$8,Precios!$DF$8,IF(G711=Precios!$DE$9,Precios!$DF$9,IF(G711=Precios!$DE$10,Precios!$DF$10,IF(G711=Precios!$DE$11,Precios!$DF$11,IF(G711=Precios!$DE$12,Precios!$DF$12,IF(G711=Precios!$DE$1122,Precios!$DF$1122,IF(G711=Precios!$DE$14,Precios!$DF$14,IF(G711=Precios!$DE$15,Precios!$DF$15,IF(G711=Precios!$DE$16,Precios!$DF$16,IF(G711=Precios!$DE$17,Precios!$DF$17,IF(G711=Precios!$DE$18,Precios!$DF$18,0)))))))))))))))</f>
        <v>0</v>
      </c>
      <c r="J711" s="298"/>
      <c r="K711" s="300">
        <f>+IF(J711=1,I711,IF(J711=2,I711*(1-Precios!$DK$3),0))</f>
        <v>0</v>
      </c>
      <c r="L711" s="300">
        <f t="shared" si="119"/>
        <v>0</v>
      </c>
      <c r="M711" s="331"/>
      <c r="N711" s="332"/>
      <c r="O711" s="332"/>
      <c r="P711" s="332"/>
      <c r="Q711" s="332"/>
      <c r="R711" s="332"/>
      <c r="S711" s="332"/>
      <c r="T711" s="332"/>
      <c r="U711" s="332"/>
      <c r="V711" s="333"/>
      <c r="W711" s="332"/>
      <c r="X711" s="332"/>
      <c r="Y711" s="332"/>
      <c r="Z711" s="340">
        <f>IF(G711=Precios!$DE$4,Precios!$DH$4,IF(G711=Precios!$DE$5,Precios!$DH$5,IF(G711=Precios!$DE$6,Precios!$DH$6,IF(G711=Precios!$DE$7,Precios!$DH$7,IF(G711=Precios!$DE$8,Precios!$DH$8,IF(G711=Precios!$DE$9,Precios!$DH$9,IF(G711=Precios!$DE$10,Precios!$DH$10,IF(G711=Precios!$DE$11,Precios!$DH$11,IF(G711=Precios!$DE$12,Precios!$DH$12,IF(G711=Precios!$DE$1122,Precios!$DH$1122,IF(G711=Precios!$DE$14,Precios!$DH$14,IF(G711=Precios!$DE$15,Precios!$DH$15,IF(G711=Precios!$DE$16,Precios!$DH$16,IF(G711=Precios!$DE$17,Precios!$DH$17,IF(G711=Precios!$DE$18,Precios!$DH$18,0)))))))))))))))*H711</f>
        <v>0</v>
      </c>
      <c r="AA711" s="334"/>
      <c r="AB711" s="335"/>
    </row>
    <row r="712" spans="1:28" x14ac:dyDescent="0.25">
      <c r="A712" s="282"/>
      <c r="B712" s="283"/>
      <c r="C712" s="284"/>
      <c r="D712" s="285"/>
      <c r="E712" s="285"/>
      <c r="F712" s="285"/>
      <c r="G712" s="287"/>
      <c r="H712" s="288"/>
      <c r="I712" s="289">
        <f>IF(G712=Precios!$DE$4,Precios!$DF$4,IF(G712=Precios!$DE$5,Precios!$DF$5,IF(G712=Precios!$DE$6,Precios!$DF$6,IF(G712=Precios!$DE$7,Precios!$DF$7,IF(G712=Precios!$DE$8,Precios!$DF$8,IF(G712=Precios!$DE$9,Precios!$DF$9,IF(G712=Precios!$DE$10,Precios!$DF$10,IF(G712=Precios!$DE$11,Precios!$DF$11,IF(G712=Precios!$DE$12,Precios!$DF$12,IF(G712=Precios!$DE$1122,Precios!$DF$1122,IF(G712=Precios!$DE$14,Precios!$DF$14,IF(G712=Precios!$DE$15,Precios!$DF$15,IF(G712=Precios!$DE$16,Precios!$DF$16,IF(G712=Precios!$DE$17,Precios!$DF$17,IF(G712=Precios!$DE$18,Precios!$DF$18,0)))))))))))))))</f>
        <v>0</v>
      </c>
      <c r="J712" s="287"/>
      <c r="K712" s="290">
        <f>+IF(J712=1,I712,IF(J712=2,I712*(1-Precios!$DK$3),0))</f>
        <v>0</v>
      </c>
      <c r="L712" s="290">
        <f t="shared" ref="L712:L721" si="120">H712*K712</f>
        <v>0</v>
      </c>
      <c r="M712" s="317">
        <f>+SUM(L712:L716)</f>
        <v>0</v>
      </c>
      <c r="N712" s="318">
        <f>+M712+Q712+S712+T712</f>
        <v>0</v>
      </c>
      <c r="O712" s="319">
        <f>+IF(J712=1,N712*$O$641,0)</f>
        <v>0</v>
      </c>
      <c r="P712" s="320">
        <f>+N712*$P$641</f>
        <v>0</v>
      </c>
      <c r="Q712" s="321"/>
      <c r="R712" s="322">
        <f>+N712-SUM(O712:Q712)</f>
        <v>0</v>
      </c>
      <c r="S712" s="321"/>
      <c r="T712" s="321"/>
      <c r="U712" s="321"/>
      <c r="V712" s="323" t="e">
        <f>+(+O712+P712)/M712</f>
        <v>#DIV/0!</v>
      </c>
      <c r="W712" s="324">
        <f>+R712-SUM(S712:U712)</f>
        <v>0</v>
      </c>
      <c r="X712" s="325">
        <f>IF(J712=2,W712,0)</f>
        <v>0</v>
      </c>
      <c r="Y712" s="326">
        <f>IF(J712=1,W712,0)</f>
        <v>0</v>
      </c>
      <c r="Z712" s="327">
        <f>IF(G712=Precios!$DE$4,Precios!$DH$4,IF(G712=Precios!$DE$5,Precios!$DH$5,IF(G712=Precios!$DE$6,Precios!$DH$6,IF(G712=Precios!$DE$7,Precios!$DH$7,IF(G712=Precios!$DE$8,Precios!$DH$8,IF(G712=Precios!$DE$9,Precios!$DH$9,IF(G712=Precios!$DE$10,Precios!$DH$10,IF(G712=Precios!$DE$11,Precios!$DH$11,IF(G712=Precios!$DE$12,Precios!$DH$12,IF(G712=Precios!$DE$1122,Precios!$DH$1122,IF(G712=Precios!$DE$14,Precios!$DH$14,IF(G712=Precios!$DE$15,Precios!$DH$15,IF(G712=Precios!$DE$16,Precios!$DH$16,IF(G712=Precios!$DE$17,Precios!$DH$17,IF(G712=Precios!$DE$18,Precios!$DH$18,0)))))))))))))))*H712</f>
        <v>0</v>
      </c>
      <c r="AA712" s="328">
        <f>+W712-SUM(Z712:Z716)</f>
        <v>0</v>
      </c>
      <c r="AB712" s="329" t="e">
        <f>+AA712/M712</f>
        <v>#DIV/0!</v>
      </c>
    </row>
    <row r="713" spans="1:28" x14ac:dyDescent="0.25">
      <c r="A713" s="291"/>
      <c r="B713" s="41"/>
      <c r="C713" s="42"/>
      <c r="D713" s="43"/>
      <c r="E713" s="43"/>
      <c r="F713" s="43"/>
      <c r="G713" s="49"/>
      <c r="H713" s="52"/>
      <c r="I713" s="217">
        <f>IF(G713=Precios!$DE$4,Precios!$DF$4,IF(G713=Precios!$DE$5,Precios!$DF$5,IF(G713=Precios!$DE$6,Precios!$DF$6,IF(G713=Precios!$DE$7,Precios!$DF$7,IF(G713=Precios!$DE$8,Precios!$DF$8,IF(G713=Precios!$DE$9,Precios!$DF$9,IF(G713=Precios!$DE$10,Precios!$DF$10,IF(G713=Precios!$DE$11,Precios!$DF$11,IF(G713=Precios!$DE$12,Precios!$DF$12,IF(G713=Precios!$DE$1122,Precios!$DF$1122,IF(G713=Precios!$DE$14,Precios!$DF$14,IF(G713=Precios!$DE$15,Precios!$DF$15,IF(G713=Precios!$DE$16,Precios!$DF$16,IF(G713=Precios!$DE$17,Precios!$DF$17,IF(G713=Precios!$DE$18,Precios!$DF$18,0)))))))))))))))</f>
        <v>0</v>
      </c>
      <c r="J713" s="52"/>
      <c r="K713" s="218">
        <f>+IF(J713=1,I713,IF(J713=2,I713*(1-Precios!$DK$3),0))</f>
        <v>0</v>
      </c>
      <c r="L713" s="218">
        <f t="shared" si="120"/>
        <v>0</v>
      </c>
      <c r="M713" s="50"/>
      <c r="N713" s="44"/>
      <c r="O713" s="44"/>
      <c r="P713" s="44"/>
      <c r="Q713" s="44"/>
      <c r="R713" s="44"/>
      <c r="S713" s="44"/>
      <c r="T713" s="44"/>
      <c r="U713" s="44"/>
      <c r="V713" s="93"/>
      <c r="W713" s="44"/>
      <c r="X713" s="44"/>
      <c r="Y713" s="44"/>
      <c r="Z713" s="39">
        <f>IF(G713=Precios!$DE$4,Precios!$DH$4,IF(G713=Precios!$DE$5,Precios!$DH$5,IF(G713=Precios!$DE$6,Precios!$DH$6,IF(G713=Precios!$DE$7,Precios!$DH$7,IF(G713=Precios!$DE$8,Precios!$DH$8,IF(G713=Precios!$DE$9,Precios!$DH$9,IF(G713=Precios!$DE$10,Precios!$DH$10,IF(G713=Precios!$DE$11,Precios!$DH$11,IF(G713=Precios!$DE$12,Precios!$DH$12,IF(G713=Precios!$DE$1122,Precios!$DH$1122,IF(G713=Precios!$DE$14,Precios!$DH$14,IF(G713=Precios!$DE$15,Precios!$DH$15,IF(G713=Precios!$DE$16,Precios!$DH$16,IF(G713=Precios!$DE$17,Precios!$DH$17,IF(G713=Precios!$DE$18,Precios!$DH$18,0)))))))))))))))*H713</f>
        <v>0</v>
      </c>
      <c r="AA713" s="47"/>
      <c r="AB713" s="330"/>
    </row>
    <row r="714" spans="1:28" x14ac:dyDescent="0.25">
      <c r="A714" s="291"/>
      <c r="B714" s="41"/>
      <c r="C714" s="42"/>
      <c r="D714" s="43"/>
      <c r="E714" s="43"/>
      <c r="F714" s="43"/>
      <c r="G714" s="49"/>
      <c r="H714" s="52"/>
      <c r="I714" s="217">
        <f>IF(G714=Precios!$DE$4,Precios!$DF$4,IF(G714=Precios!$DE$5,Precios!$DF$5,IF(G714=Precios!$DE$6,Precios!$DF$6,IF(G714=Precios!$DE$7,Precios!$DF$7,IF(G714=Precios!$DE$8,Precios!$DF$8,IF(G714=Precios!$DE$9,Precios!$DF$9,IF(G714=Precios!$DE$10,Precios!$DF$10,IF(G714=Precios!$DE$11,Precios!$DF$11,IF(G714=Precios!$DE$12,Precios!$DF$12,IF(G714=Precios!$DE$1122,Precios!$DF$1122,IF(G714=Precios!$DE$14,Precios!$DF$14,IF(G714=Precios!$DE$15,Precios!$DF$15,IF(G714=Precios!$DE$16,Precios!$DF$16,IF(G714=Precios!$DE$17,Precios!$DF$17,IF(G714=Precios!$DE$18,Precios!$DF$18,0)))))))))))))))</f>
        <v>0</v>
      </c>
      <c r="J714" s="52"/>
      <c r="K714" s="218">
        <f>+IF(J714=1,I714,IF(J714=2,I714*(1-Precios!$DK$3),0))</f>
        <v>0</v>
      </c>
      <c r="L714" s="218">
        <f t="shared" si="120"/>
        <v>0</v>
      </c>
      <c r="M714" s="50"/>
      <c r="N714" s="44"/>
      <c r="O714" s="44"/>
      <c r="P714" s="44"/>
      <c r="Q714" s="44"/>
      <c r="R714" s="44"/>
      <c r="S714" s="44"/>
      <c r="T714" s="44"/>
      <c r="U714" s="44"/>
      <c r="V714" s="93"/>
      <c r="W714" s="44"/>
      <c r="X714" s="44"/>
      <c r="Y714" s="44"/>
      <c r="Z714" s="39">
        <f>IF(G714=Precios!$DE$4,Precios!$DH$4,IF(G714=Precios!$DE$5,Precios!$DH$5,IF(G714=Precios!$DE$6,Precios!$DH$6,IF(G714=Precios!$DE$7,Precios!$DH$7,IF(G714=Precios!$DE$8,Precios!$DH$8,IF(G714=Precios!$DE$9,Precios!$DH$9,IF(G714=Precios!$DE$10,Precios!$DH$10,IF(G714=Precios!$DE$11,Precios!$DH$11,IF(G714=Precios!$DE$12,Precios!$DH$12,IF(G714=Precios!$DE$1122,Precios!$DH$1122,IF(G714=Precios!$DE$14,Precios!$DH$14,IF(G714=Precios!$DE$15,Precios!$DH$15,IF(G714=Precios!$DE$16,Precios!$DH$16,IF(G714=Precios!$DE$17,Precios!$DH$17,IF(G714=Precios!$DE$18,Precios!$DH$18,0)))))))))))))))*H714</f>
        <v>0</v>
      </c>
      <c r="AA714" s="47"/>
      <c r="AB714" s="330"/>
    </row>
    <row r="715" spans="1:28" x14ac:dyDescent="0.25">
      <c r="A715" s="291"/>
      <c r="B715" s="41"/>
      <c r="C715" s="42"/>
      <c r="D715" s="43"/>
      <c r="E715" s="43"/>
      <c r="F715" s="43"/>
      <c r="G715" s="49"/>
      <c r="H715" s="52"/>
      <c r="I715" s="217">
        <f>IF(G715=Precios!$DE$4,Precios!$DF$4,IF(G715=Precios!$DE$5,Precios!$DF$5,IF(G715=Precios!$DE$6,Precios!$DF$6,IF(G715=Precios!$DE$7,Precios!$DF$7,IF(G715=Precios!$DE$8,Precios!$DF$8,IF(G715=Precios!$DE$9,Precios!$DF$9,IF(G715=Precios!$DE$10,Precios!$DF$10,IF(G715=Precios!$DE$11,Precios!$DF$11,IF(G715=Precios!$DE$12,Precios!$DF$12,IF(G715=Precios!$DE$1122,Precios!$DF$1122,IF(G715=Precios!$DE$14,Precios!$DF$14,IF(G715=Precios!$DE$15,Precios!$DF$15,IF(G715=Precios!$DE$16,Precios!$DF$16,IF(G715=Precios!$DE$17,Precios!$DF$17,IF(G715=Precios!$DE$18,Precios!$DF$18,0)))))))))))))))</f>
        <v>0</v>
      </c>
      <c r="J715" s="52"/>
      <c r="K715" s="218">
        <f>+IF(J715=1,I715,IF(J715=2,I715*(1-Precios!$DK$3),0))</f>
        <v>0</v>
      </c>
      <c r="L715" s="218">
        <f t="shared" si="120"/>
        <v>0</v>
      </c>
      <c r="M715" s="50"/>
      <c r="N715" s="44"/>
      <c r="O715" s="44"/>
      <c r="P715" s="44"/>
      <c r="Q715" s="44"/>
      <c r="R715" s="44"/>
      <c r="S715" s="44"/>
      <c r="T715" s="44"/>
      <c r="U715" s="44"/>
      <c r="V715" s="93"/>
      <c r="W715" s="44"/>
      <c r="X715" s="44"/>
      <c r="Y715" s="44"/>
      <c r="Z715" s="39">
        <f>IF(G715=Precios!$DE$4,Precios!$DH$4,IF(G715=Precios!$DE$5,Precios!$DH$5,IF(G715=Precios!$DE$6,Precios!$DH$6,IF(G715=Precios!$DE$7,Precios!$DH$7,IF(G715=Precios!$DE$8,Precios!$DH$8,IF(G715=Precios!$DE$9,Precios!$DH$9,IF(G715=Precios!$DE$10,Precios!$DH$10,IF(G715=Precios!$DE$11,Precios!$DH$11,IF(G715=Precios!$DE$12,Precios!$DH$12,IF(G715=Precios!$DE$1122,Precios!$DH$1122,IF(G715=Precios!$DE$14,Precios!$DH$14,IF(G715=Precios!$DE$15,Precios!$DH$15,IF(G715=Precios!$DE$16,Precios!$DH$16,IF(G715=Precios!$DE$17,Precios!$DH$17,IF(G715=Precios!$DE$18,Precios!$DH$18,0)))))))))))))))*H715</f>
        <v>0</v>
      </c>
      <c r="AA715" s="47"/>
      <c r="AB715" s="330"/>
    </row>
    <row r="716" spans="1:28" ht="15.75" thickBot="1" x14ac:dyDescent="0.3">
      <c r="A716" s="293"/>
      <c r="B716" s="294"/>
      <c r="C716" s="304"/>
      <c r="D716" s="296"/>
      <c r="E716" s="296"/>
      <c r="F716" s="296"/>
      <c r="G716" s="297"/>
      <c r="H716" s="298"/>
      <c r="I716" s="299">
        <f>IF(G716=Precios!$DE$4,Precios!$DF$4,IF(G716=Precios!$DE$5,Precios!$DF$5,IF(G716=Precios!$DE$6,Precios!$DF$6,IF(G716=Precios!$DE$7,Precios!$DF$7,IF(G716=Precios!$DE$8,Precios!$DF$8,IF(G716=Precios!$DE$9,Precios!$DF$9,IF(G716=Precios!$DE$10,Precios!$DF$10,IF(G716=Precios!$DE$11,Precios!$DF$11,IF(G716=Precios!$DE$12,Precios!$DF$12,IF(G716=Precios!$DE$1122,Precios!$DF$1122,IF(G716=Precios!$DE$14,Precios!$DF$14,IF(G716=Precios!$DE$15,Precios!$DF$15,IF(G716=Precios!$DE$16,Precios!$DF$16,IF(G716=Precios!$DE$17,Precios!$DF$17,IF(G716=Precios!$DE$18,Precios!$DF$18,0)))))))))))))))</f>
        <v>0</v>
      </c>
      <c r="J716" s="298"/>
      <c r="K716" s="300">
        <f>+IF(J716=1,I716,IF(J716=2,I716*(1-Precios!$DK$3),0))</f>
        <v>0</v>
      </c>
      <c r="L716" s="300">
        <f t="shared" si="120"/>
        <v>0</v>
      </c>
      <c r="M716" s="331"/>
      <c r="N716" s="332"/>
      <c r="O716" s="332"/>
      <c r="P716" s="332"/>
      <c r="Q716" s="332"/>
      <c r="R716" s="332"/>
      <c r="S716" s="332"/>
      <c r="T716" s="332"/>
      <c r="U716" s="332"/>
      <c r="V716" s="333"/>
      <c r="W716" s="332"/>
      <c r="X716" s="332"/>
      <c r="Y716" s="332"/>
      <c r="Z716" s="340">
        <f>IF(G716=Precios!$DE$4,Precios!$DH$4,IF(G716=Precios!$DE$5,Precios!$DH$5,IF(G716=Precios!$DE$6,Precios!$DH$6,IF(G716=Precios!$DE$7,Precios!$DH$7,IF(G716=Precios!$DE$8,Precios!$DH$8,IF(G716=Precios!$DE$9,Precios!$DH$9,IF(G716=Precios!$DE$10,Precios!$DH$10,IF(G716=Precios!$DE$11,Precios!$DH$11,IF(G716=Precios!$DE$12,Precios!$DH$12,IF(G716=Precios!$DE$1122,Precios!$DH$1122,IF(G716=Precios!$DE$14,Precios!$DH$14,IF(G716=Precios!$DE$15,Precios!$DH$15,IF(G716=Precios!$DE$16,Precios!$DH$16,IF(G716=Precios!$DE$17,Precios!$DH$17,IF(G716=Precios!$DE$18,Precios!$DH$18,0)))))))))))))))*H716</f>
        <v>0</v>
      </c>
      <c r="AA716" s="334"/>
      <c r="AB716" s="335"/>
    </row>
    <row r="717" spans="1:28" x14ac:dyDescent="0.25">
      <c r="A717" s="282"/>
      <c r="B717" s="283"/>
      <c r="C717" s="284"/>
      <c r="D717" s="285"/>
      <c r="E717" s="285"/>
      <c r="F717" s="285"/>
      <c r="G717" s="287"/>
      <c r="H717" s="288"/>
      <c r="I717" s="289">
        <f>IF(G717=Precios!$DE$4,Precios!$DF$4,IF(G717=Precios!$DE$5,Precios!$DF$5,IF(G717=Precios!$DE$6,Precios!$DF$6,IF(G717=Precios!$DE$7,Precios!$DF$7,IF(G717=Precios!$DE$8,Precios!$DF$8,IF(G717=Precios!$DE$9,Precios!$DF$9,IF(G717=Precios!$DE$10,Precios!$DF$10,IF(G717=Precios!$DE$11,Precios!$DF$11,IF(G717=Precios!$DE$12,Precios!$DF$12,IF(G717=Precios!$DE$1122,Precios!$DF$1122,IF(G717=Precios!$DE$14,Precios!$DF$14,IF(G717=Precios!$DE$15,Precios!$DF$15,IF(G717=Precios!$DE$16,Precios!$DF$16,IF(G717=Precios!$DE$17,Precios!$DF$17,IF(G717=Precios!$DE$18,Precios!$DF$18,0)))))))))))))))</f>
        <v>0</v>
      </c>
      <c r="J717" s="287"/>
      <c r="K717" s="290">
        <f>+IF(J717=1,I717,IF(J717=2,I717*(1-Precios!$DK$3),0))</f>
        <v>0</v>
      </c>
      <c r="L717" s="290">
        <f t="shared" si="120"/>
        <v>0</v>
      </c>
      <c r="M717" s="317">
        <f>+SUM(L717:L721)</f>
        <v>0</v>
      </c>
      <c r="N717" s="318">
        <f>+M717+Q717+S717+T717</f>
        <v>0</v>
      </c>
      <c r="O717" s="319">
        <f>+IF(J717=1,N717*$O$641,0)</f>
        <v>0</v>
      </c>
      <c r="P717" s="320">
        <f>+N717*$P$641</f>
        <v>0</v>
      </c>
      <c r="Q717" s="321"/>
      <c r="R717" s="322">
        <f>+N717-SUM(O717:Q717)</f>
        <v>0</v>
      </c>
      <c r="S717" s="321"/>
      <c r="T717" s="321"/>
      <c r="U717" s="321"/>
      <c r="V717" s="323" t="e">
        <f>+(+O717+P717)/M717</f>
        <v>#DIV/0!</v>
      </c>
      <c r="W717" s="324">
        <f>+R717-SUM(S717:U717)</f>
        <v>0</v>
      </c>
      <c r="X717" s="325">
        <f>IF(J717=2,W717,0)</f>
        <v>0</v>
      </c>
      <c r="Y717" s="326">
        <f>IF(J717=1,W717,0)</f>
        <v>0</v>
      </c>
      <c r="Z717" s="327">
        <f>IF(G717=Precios!$DE$4,Precios!$DH$4,IF(G717=Precios!$DE$5,Precios!$DH$5,IF(G717=Precios!$DE$6,Precios!$DH$6,IF(G717=Precios!$DE$7,Precios!$DH$7,IF(G717=Precios!$DE$8,Precios!$DH$8,IF(G717=Precios!$DE$9,Precios!$DH$9,IF(G717=Precios!$DE$10,Precios!$DH$10,IF(G717=Precios!$DE$11,Precios!$DH$11,IF(G717=Precios!$DE$12,Precios!$DH$12,IF(G717=Precios!$DE$1122,Precios!$DH$1122,IF(G717=Precios!$DE$14,Precios!$DH$14,IF(G717=Precios!$DE$15,Precios!$DH$15,IF(G717=Precios!$DE$16,Precios!$DH$16,IF(G717=Precios!$DE$17,Precios!$DH$17,IF(G717=Precios!$DE$18,Precios!$DH$18,0)))))))))))))))*H717</f>
        <v>0</v>
      </c>
      <c r="AA717" s="328">
        <f>+W717-SUM(Z717:Z721)</f>
        <v>0</v>
      </c>
      <c r="AB717" s="329" t="e">
        <f>+AA717/M717</f>
        <v>#DIV/0!</v>
      </c>
    </row>
    <row r="718" spans="1:28" x14ac:dyDescent="0.25">
      <c r="A718" s="291"/>
      <c r="B718" s="41"/>
      <c r="C718" s="42"/>
      <c r="D718" s="43"/>
      <c r="E718" s="43"/>
      <c r="F718" s="43"/>
      <c r="G718" s="49"/>
      <c r="H718" s="52"/>
      <c r="I718" s="217">
        <f>IF(G718=Precios!$DE$4,Precios!$DF$4,IF(G718=Precios!$DE$5,Precios!$DF$5,IF(G718=Precios!$DE$6,Precios!$DF$6,IF(G718=Precios!$DE$7,Precios!$DF$7,IF(G718=Precios!$DE$8,Precios!$DF$8,IF(G718=Precios!$DE$9,Precios!$DF$9,IF(G718=Precios!$DE$10,Precios!$DF$10,IF(G718=Precios!$DE$11,Precios!$DF$11,IF(G718=Precios!$DE$12,Precios!$DF$12,IF(G718=Precios!$DE$1122,Precios!$DF$1122,IF(G718=Precios!$DE$14,Precios!$DF$14,IF(G718=Precios!$DE$15,Precios!$DF$15,IF(G718=Precios!$DE$16,Precios!$DF$16,IF(G718=Precios!$DE$17,Precios!$DF$17,IF(G718=Precios!$DE$18,Precios!$DF$18,0)))))))))))))))</f>
        <v>0</v>
      </c>
      <c r="J718" s="52"/>
      <c r="K718" s="218">
        <f>+IF(J718=1,I718,IF(J718=2,I718*(1-Precios!$DK$3),0))</f>
        <v>0</v>
      </c>
      <c r="L718" s="218">
        <f t="shared" si="120"/>
        <v>0</v>
      </c>
      <c r="M718" s="50"/>
      <c r="N718" s="44"/>
      <c r="O718" s="44"/>
      <c r="P718" s="44"/>
      <c r="Q718" s="44"/>
      <c r="R718" s="44"/>
      <c r="S718" s="44"/>
      <c r="T718" s="44"/>
      <c r="U718" s="44"/>
      <c r="V718" s="93"/>
      <c r="W718" s="44"/>
      <c r="X718" s="44"/>
      <c r="Y718" s="44"/>
      <c r="Z718" s="39">
        <f>IF(G718=Precios!$DE$4,Precios!$DH$4,IF(G718=Precios!$DE$5,Precios!$DH$5,IF(G718=Precios!$DE$6,Precios!$DH$6,IF(G718=Precios!$DE$7,Precios!$DH$7,IF(G718=Precios!$DE$8,Precios!$DH$8,IF(G718=Precios!$DE$9,Precios!$DH$9,IF(G718=Precios!$DE$10,Precios!$DH$10,IF(G718=Precios!$DE$11,Precios!$DH$11,IF(G718=Precios!$DE$12,Precios!$DH$12,IF(G718=Precios!$DE$1122,Precios!$DH$1122,IF(G718=Precios!$DE$14,Precios!$DH$14,IF(G718=Precios!$DE$15,Precios!$DH$15,IF(G718=Precios!$DE$16,Precios!$DH$16,IF(G718=Precios!$DE$17,Precios!$DH$17,IF(G718=Precios!$DE$18,Precios!$DH$18,0)))))))))))))))*H718</f>
        <v>0</v>
      </c>
      <c r="AA718" s="47"/>
      <c r="AB718" s="330"/>
    </row>
    <row r="719" spans="1:28" x14ac:dyDescent="0.25">
      <c r="A719" s="291"/>
      <c r="B719" s="41"/>
      <c r="C719" s="42"/>
      <c r="D719" s="43"/>
      <c r="E719" s="43"/>
      <c r="F719" s="43"/>
      <c r="G719" s="49"/>
      <c r="H719" s="52"/>
      <c r="I719" s="217">
        <f>IF(G719=Precios!$DE$4,Precios!$DF$4,IF(G719=Precios!$DE$5,Precios!$DF$5,IF(G719=Precios!$DE$6,Precios!$DF$6,IF(G719=Precios!$DE$7,Precios!$DF$7,IF(G719=Precios!$DE$8,Precios!$DF$8,IF(G719=Precios!$DE$9,Precios!$DF$9,IF(G719=Precios!$DE$10,Precios!$DF$10,IF(G719=Precios!$DE$11,Precios!$DF$11,IF(G719=Precios!$DE$12,Precios!$DF$12,IF(G719=Precios!$DE$1122,Precios!$DF$1122,IF(G719=Precios!$DE$14,Precios!$DF$14,IF(G719=Precios!$DE$15,Precios!$DF$15,IF(G719=Precios!$DE$16,Precios!$DF$16,IF(G719=Precios!$DE$17,Precios!$DF$17,IF(G719=Precios!$DE$18,Precios!$DF$18,0)))))))))))))))</f>
        <v>0</v>
      </c>
      <c r="J719" s="52"/>
      <c r="K719" s="218">
        <f>+IF(J719=1,I719,IF(J719=2,I719*(1-Precios!$DK$3),0))</f>
        <v>0</v>
      </c>
      <c r="L719" s="218">
        <f t="shared" si="120"/>
        <v>0</v>
      </c>
      <c r="M719" s="50"/>
      <c r="N719" s="44"/>
      <c r="O719" s="44"/>
      <c r="P719" s="44"/>
      <c r="Q719" s="44"/>
      <c r="R719" s="44"/>
      <c r="S719" s="44"/>
      <c r="T719" s="44"/>
      <c r="U719" s="44"/>
      <c r="V719" s="93"/>
      <c r="W719" s="44"/>
      <c r="X719" s="44"/>
      <c r="Y719" s="44"/>
      <c r="Z719" s="39">
        <f>IF(G719=Precios!$DE$4,Precios!$DH$4,IF(G719=Precios!$DE$5,Precios!$DH$5,IF(G719=Precios!$DE$6,Precios!$DH$6,IF(G719=Precios!$DE$7,Precios!$DH$7,IF(G719=Precios!$DE$8,Precios!$DH$8,IF(G719=Precios!$DE$9,Precios!$DH$9,IF(G719=Precios!$DE$10,Precios!$DH$10,IF(G719=Precios!$DE$11,Precios!$DH$11,IF(G719=Precios!$DE$12,Precios!$DH$12,IF(G719=Precios!$DE$1122,Precios!$DH$1122,IF(G719=Precios!$DE$14,Precios!$DH$14,IF(G719=Precios!$DE$15,Precios!$DH$15,IF(G719=Precios!$DE$16,Precios!$DH$16,IF(G719=Precios!$DE$17,Precios!$DH$17,IF(G719=Precios!$DE$18,Precios!$DH$18,0)))))))))))))))*H719</f>
        <v>0</v>
      </c>
      <c r="AA719" s="47"/>
      <c r="AB719" s="330"/>
    </row>
    <row r="720" spans="1:28" x14ac:dyDescent="0.25">
      <c r="A720" s="291"/>
      <c r="B720" s="41"/>
      <c r="C720" s="42"/>
      <c r="D720" s="43"/>
      <c r="E720" s="43"/>
      <c r="F720" s="43"/>
      <c r="G720" s="49"/>
      <c r="H720" s="52"/>
      <c r="I720" s="217">
        <f>IF(G720=Precios!$DE$4,Precios!$DF$4,IF(G720=Precios!$DE$5,Precios!$DF$5,IF(G720=Precios!$DE$6,Precios!$DF$6,IF(G720=Precios!$DE$7,Precios!$DF$7,IF(G720=Precios!$DE$8,Precios!$DF$8,IF(G720=Precios!$DE$9,Precios!$DF$9,IF(G720=Precios!$DE$10,Precios!$DF$10,IF(G720=Precios!$DE$11,Precios!$DF$11,IF(G720=Precios!$DE$12,Precios!$DF$12,IF(G720=Precios!$DE$1122,Precios!$DF$1122,IF(G720=Precios!$DE$14,Precios!$DF$14,IF(G720=Precios!$DE$15,Precios!$DF$15,IF(G720=Precios!$DE$16,Precios!$DF$16,IF(G720=Precios!$DE$17,Precios!$DF$17,IF(G720=Precios!$DE$18,Precios!$DF$18,0)))))))))))))))</f>
        <v>0</v>
      </c>
      <c r="J720" s="52"/>
      <c r="K720" s="218">
        <f>+IF(J720=1,I720,IF(J720=2,I720*(1-Precios!$DK$3),0))</f>
        <v>0</v>
      </c>
      <c r="L720" s="218">
        <f t="shared" si="120"/>
        <v>0</v>
      </c>
      <c r="M720" s="50"/>
      <c r="N720" s="44"/>
      <c r="O720" s="44"/>
      <c r="P720" s="44"/>
      <c r="Q720" s="44"/>
      <c r="R720" s="44"/>
      <c r="S720" s="44"/>
      <c r="T720" s="44"/>
      <c r="U720" s="44"/>
      <c r="V720" s="93"/>
      <c r="W720" s="44"/>
      <c r="X720" s="44"/>
      <c r="Y720" s="44"/>
      <c r="Z720" s="39">
        <f>IF(G720=Precios!$DE$4,Precios!$DH$4,IF(G720=Precios!$DE$5,Precios!$DH$5,IF(G720=Precios!$DE$6,Precios!$DH$6,IF(G720=Precios!$DE$7,Precios!$DH$7,IF(G720=Precios!$DE$8,Precios!$DH$8,IF(G720=Precios!$DE$9,Precios!$DH$9,IF(G720=Precios!$DE$10,Precios!$DH$10,IF(G720=Precios!$DE$11,Precios!$DH$11,IF(G720=Precios!$DE$12,Precios!$DH$12,IF(G720=Precios!$DE$1122,Precios!$DH$1122,IF(G720=Precios!$DE$14,Precios!$DH$14,IF(G720=Precios!$DE$15,Precios!$DH$15,IF(G720=Precios!$DE$16,Precios!$DH$16,IF(G720=Precios!$DE$17,Precios!$DH$17,IF(G720=Precios!$DE$18,Precios!$DH$18,0)))))))))))))))*H720</f>
        <v>0</v>
      </c>
      <c r="AA720" s="47"/>
      <c r="AB720" s="330"/>
    </row>
    <row r="721" spans="1:28" ht="15.75" thickBot="1" x14ac:dyDescent="0.3">
      <c r="A721" s="293"/>
      <c r="B721" s="294"/>
      <c r="C721" s="304"/>
      <c r="D721" s="296"/>
      <c r="E721" s="296"/>
      <c r="F721" s="296"/>
      <c r="G721" s="297"/>
      <c r="H721" s="298"/>
      <c r="I721" s="299">
        <f>IF(G721=Precios!$DE$4,Precios!$DF$4,IF(G721=Precios!$DE$5,Precios!$DF$5,IF(G721=Precios!$DE$6,Precios!$DF$6,IF(G721=Precios!$DE$7,Precios!$DF$7,IF(G721=Precios!$DE$8,Precios!$DF$8,IF(G721=Precios!$DE$9,Precios!$DF$9,IF(G721=Precios!$DE$10,Precios!$DF$10,IF(G721=Precios!$DE$11,Precios!$DF$11,IF(G721=Precios!$DE$12,Precios!$DF$12,IF(G721=Precios!$DE$1122,Precios!$DF$1122,IF(G721=Precios!$DE$14,Precios!$DF$14,IF(G721=Precios!$DE$15,Precios!$DF$15,IF(G721=Precios!$DE$16,Precios!$DF$16,IF(G721=Precios!$DE$17,Precios!$DF$17,IF(G721=Precios!$DE$18,Precios!$DF$18,0)))))))))))))))</f>
        <v>0</v>
      </c>
      <c r="J721" s="298"/>
      <c r="K721" s="300">
        <f>+IF(J721=1,I721,IF(J721=2,I721*(1-Precios!$DK$3),0))</f>
        <v>0</v>
      </c>
      <c r="L721" s="300">
        <f t="shared" si="120"/>
        <v>0</v>
      </c>
      <c r="M721" s="331"/>
      <c r="N721" s="332"/>
      <c r="O721" s="332"/>
      <c r="P721" s="332"/>
      <c r="Q721" s="332"/>
      <c r="R721" s="332"/>
      <c r="S721" s="332"/>
      <c r="T721" s="332"/>
      <c r="U721" s="332"/>
      <c r="V721" s="333"/>
      <c r="W721" s="332"/>
      <c r="X721" s="332"/>
      <c r="Y721" s="332"/>
      <c r="Z721" s="340">
        <f>IF(G721=Precios!$DE$4,Precios!$DH$4,IF(G721=Precios!$DE$5,Precios!$DH$5,IF(G721=Precios!$DE$6,Precios!$DH$6,IF(G721=Precios!$DE$7,Precios!$DH$7,IF(G721=Precios!$DE$8,Precios!$DH$8,IF(G721=Precios!$DE$9,Precios!$DH$9,IF(G721=Precios!$DE$10,Precios!$DH$10,IF(G721=Precios!$DE$11,Precios!$DH$11,IF(G721=Precios!$DE$12,Precios!$DH$12,IF(G721=Precios!$DE$1122,Precios!$DH$1122,IF(G721=Precios!$DE$14,Precios!$DH$14,IF(G721=Precios!$DE$15,Precios!$DH$15,IF(G721=Precios!$DE$16,Precios!$DH$16,IF(G721=Precios!$DE$17,Precios!$DH$17,IF(G721=Precios!$DE$18,Precios!$DH$18,0)))))))))))))))*H721</f>
        <v>0</v>
      </c>
      <c r="AA721" s="334"/>
      <c r="AB721" s="335"/>
    </row>
    <row r="722" spans="1:28" x14ac:dyDescent="0.25">
      <c r="A722" s="282"/>
      <c r="B722" s="283"/>
      <c r="C722" s="284"/>
      <c r="D722" s="285"/>
      <c r="E722" s="285"/>
      <c r="F722" s="285"/>
      <c r="G722" s="287"/>
      <c r="H722" s="288"/>
      <c r="I722" s="289">
        <f>IF(G722=Precios!$DE$4,Precios!$DF$4,IF(G722=Precios!$DE$5,Precios!$DF$5,IF(G722=Precios!$DE$6,Precios!$DF$6,IF(G722=Precios!$DE$7,Precios!$DF$7,IF(G722=Precios!$DE$8,Precios!$DF$8,IF(G722=Precios!$DE$9,Precios!$DF$9,IF(G722=Precios!$DE$10,Precios!$DF$10,IF(G722=Precios!$DE$11,Precios!$DF$11,IF(G722=Precios!$DE$12,Precios!$DF$12,IF(G722=Precios!$DE$1122,Precios!$DF$1122,IF(G722=Precios!$DE$14,Precios!$DF$14,IF(G722=Precios!$DE$15,Precios!$DF$15,IF(G722=Precios!$DE$16,Precios!$DF$16,IF(G722=Precios!$DE$17,Precios!$DF$17,IF(G722=Precios!$DE$18,Precios!$DF$18,0)))))))))))))))</f>
        <v>0</v>
      </c>
      <c r="J722" s="287"/>
      <c r="K722" s="290">
        <f>+IF(J722=1,I722,IF(J722=2,I722*(1-Precios!$DK$3),0))</f>
        <v>0</v>
      </c>
      <c r="L722" s="290">
        <f t="shared" si="117"/>
        <v>0</v>
      </c>
      <c r="M722" s="317">
        <f>+SUM(L722:L726)</f>
        <v>0</v>
      </c>
      <c r="N722" s="318">
        <f>+M722+Q722+S722+T722</f>
        <v>0</v>
      </c>
      <c r="O722" s="319">
        <f>+IF(J722=1,N722*$O$641,0)</f>
        <v>0</v>
      </c>
      <c r="P722" s="320">
        <f>+N722*$P$641</f>
        <v>0</v>
      </c>
      <c r="Q722" s="321"/>
      <c r="R722" s="322">
        <f>+N722-SUM(O722:Q722)</f>
        <v>0</v>
      </c>
      <c r="S722" s="321"/>
      <c r="T722" s="321"/>
      <c r="U722" s="321"/>
      <c r="V722" s="323" t="e">
        <f>+(+O722+P722)/M722</f>
        <v>#DIV/0!</v>
      </c>
      <c r="W722" s="324">
        <f>+R722-SUM(S722:U722)</f>
        <v>0</v>
      </c>
      <c r="X722" s="325">
        <f>IF(J722=2,W722,0)</f>
        <v>0</v>
      </c>
      <c r="Y722" s="326">
        <f>IF(J722=1,W722,0)</f>
        <v>0</v>
      </c>
      <c r="Z722" s="327">
        <f>IF(G722=Precios!$DE$4,Precios!$DH$4,IF(G722=Precios!$DE$5,Precios!$DH$5,IF(G722=Precios!$DE$6,Precios!$DH$6,IF(G722=Precios!$DE$7,Precios!$DH$7,IF(G722=Precios!$DE$8,Precios!$DH$8,IF(G722=Precios!$DE$9,Precios!$DH$9,IF(G722=Precios!$DE$10,Precios!$DH$10,IF(G722=Precios!$DE$11,Precios!$DH$11,IF(G722=Precios!$DE$12,Precios!$DH$12,IF(G722=Precios!$DE$1122,Precios!$DH$1122,IF(G722=Precios!$DE$14,Precios!$DH$14,IF(G722=Precios!$DE$15,Precios!$DH$15,IF(G722=Precios!$DE$16,Precios!$DH$16,IF(G722=Precios!$DE$17,Precios!$DH$17,IF(G722=Precios!$DE$18,Precios!$DH$18,0)))))))))))))))*H722</f>
        <v>0</v>
      </c>
      <c r="AA722" s="328">
        <f>+W722-SUM(Z722:Z726)</f>
        <v>0</v>
      </c>
      <c r="AB722" s="329" t="e">
        <f>+AA722/M722</f>
        <v>#DIV/0!</v>
      </c>
    </row>
    <row r="723" spans="1:28" x14ac:dyDescent="0.25">
      <c r="A723" s="291"/>
      <c r="B723" s="41"/>
      <c r="C723" s="42"/>
      <c r="D723" s="43"/>
      <c r="E723" s="43"/>
      <c r="F723" s="43"/>
      <c r="G723" s="49"/>
      <c r="H723" s="52"/>
      <c r="I723" s="217">
        <f>IF(G723=Precios!$DE$4,Precios!$DF$4,IF(G723=Precios!$DE$5,Precios!$DF$5,IF(G723=Precios!$DE$6,Precios!$DF$6,IF(G723=Precios!$DE$7,Precios!$DF$7,IF(G723=Precios!$DE$8,Precios!$DF$8,IF(G723=Precios!$DE$9,Precios!$DF$9,IF(G723=Precios!$DE$10,Precios!$DF$10,IF(G723=Precios!$DE$11,Precios!$DF$11,IF(G723=Precios!$DE$12,Precios!$DF$12,IF(G723=Precios!$DE$1122,Precios!$DF$1122,IF(G723=Precios!$DE$14,Precios!$DF$14,IF(G723=Precios!$DE$15,Precios!$DF$15,IF(G723=Precios!$DE$16,Precios!$DF$16,IF(G723=Precios!$DE$17,Precios!$DF$17,IF(G723=Precios!$DE$18,Precios!$DF$18,0)))))))))))))))</f>
        <v>0</v>
      </c>
      <c r="J723" s="52"/>
      <c r="K723" s="218">
        <f>+IF(J723=1,I723,IF(J723=2,I723*(1-Precios!$DK$3),0))</f>
        <v>0</v>
      </c>
      <c r="L723" s="218">
        <f t="shared" si="117"/>
        <v>0</v>
      </c>
      <c r="M723" s="50"/>
      <c r="N723" s="44"/>
      <c r="O723" s="44"/>
      <c r="P723" s="44"/>
      <c r="Q723" s="44"/>
      <c r="R723" s="44"/>
      <c r="S723" s="44"/>
      <c r="T723" s="44"/>
      <c r="U723" s="44"/>
      <c r="V723" s="93"/>
      <c r="W723" s="44"/>
      <c r="X723" s="44"/>
      <c r="Y723" s="44"/>
      <c r="Z723" s="39">
        <f>IF(G723=Precios!$DE$4,Precios!$DH$4,IF(G723=Precios!$DE$5,Precios!$DH$5,IF(G723=Precios!$DE$6,Precios!$DH$6,IF(G723=Precios!$DE$7,Precios!$DH$7,IF(G723=Precios!$DE$8,Precios!$DH$8,IF(G723=Precios!$DE$9,Precios!$DH$9,IF(G723=Precios!$DE$10,Precios!$DH$10,IF(G723=Precios!$DE$11,Precios!$DH$11,IF(G723=Precios!$DE$12,Precios!$DH$12,IF(G723=Precios!$DE$1122,Precios!$DH$1122,IF(G723=Precios!$DE$14,Precios!$DH$14,IF(G723=Precios!$DE$15,Precios!$DH$15,IF(G723=Precios!$DE$16,Precios!$DH$16,IF(G723=Precios!$DE$17,Precios!$DH$17,IF(G723=Precios!$DE$18,Precios!$DH$18,0)))))))))))))))*H723</f>
        <v>0</v>
      </c>
      <c r="AA723" s="47"/>
      <c r="AB723" s="330"/>
    </row>
    <row r="724" spans="1:28" x14ac:dyDescent="0.25">
      <c r="A724" s="291"/>
      <c r="B724" s="41"/>
      <c r="C724" s="42"/>
      <c r="D724" s="43"/>
      <c r="E724" s="43"/>
      <c r="F724" s="43"/>
      <c r="G724" s="49"/>
      <c r="H724" s="52"/>
      <c r="I724" s="217">
        <f>IF(G724=Precios!$DE$4,Precios!$DF$4,IF(G724=Precios!$DE$5,Precios!$DF$5,IF(G724=Precios!$DE$6,Precios!$DF$6,IF(G724=Precios!$DE$7,Precios!$DF$7,IF(G724=Precios!$DE$8,Precios!$DF$8,IF(G724=Precios!$DE$9,Precios!$DF$9,IF(G724=Precios!$DE$10,Precios!$DF$10,IF(G724=Precios!$DE$11,Precios!$DF$11,IF(G724=Precios!$DE$12,Precios!$DF$12,IF(G724=Precios!$DE$1122,Precios!$DF$1122,IF(G724=Precios!$DE$14,Precios!$DF$14,IF(G724=Precios!$DE$15,Precios!$DF$15,IF(G724=Precios!$DE$16,Precios!$DF$16,IF(G724=Precios!$DE$17,Precios!$DF$17,IF(G724=Precios!$DE$18,Precios!$DF$18,0)))))))))))))))</f>
        <v>0</v>
      </c>
      <c r="J724" s="52"/>
      <c r="K724" s="218">
        <f>+IF(J724=1,I724,IF(J724=2,I724*(1-Precios!$DK$3),0))</f>
        <v>0</v>
      </c>
      <c r="L724" s="218">
        <f t="shared" si="117"/>
        <v>0</v>
      </c>
      <c r="M724" s="50"/>
      <c r="N724" s="44"/>
      <c r="O724" s="44"/>
      <c r="P724" s="44"/>
      <c r="Q724" s="44"/>
      <c r="R724" s="44"/>
      <c r="S724" s="44"/>
      <c r="T724" s="44"/>
      <c r="U724" s="44"/>
      <c r="V724" s="93"/>
      <c r="W724" s="44"/>
      <c r="X724" s="44"/>
      <c r="Y724" s="44"/>
      <c r="Z724" s="39">
        <f>IF(G724=Precios!$DE$4,Precios!$DH$4,IF(G724=Precios!$DE$5,Precios!$DH$5,IF(G724=Precios!$DE$6,Precios!$DH$6,IF(G724=Precios!$DE$7,Precios!$DH$7,IF(G724=Precios!$DE$8,Precios!$DH$8,IF(G724=Precios!$DE$9,Precios!$DH$9,IF(G724=Precios!$DE$10,Precios!$DH$10,IF(G724=Precios!$DE$11,Precios!$DH$11,IF(G724=Precios!$DE$12,Precios!$DH$12,IF(G724=Precios!$DE$1122,Precios!$DH$1122,IF(G724=Precios!$DE$14,Precios!$DH$14,IF(G724=Precios!$DE$15,Precios!$DH$15,IF(G724=Precios!$DE$16,Precios!$DH$16,IF(G724=Precios!$DE$17,Precios!$DH$17,IF(G724=Precios!$DE$18,Precios!$DH$18,0)))))))))))))))*H724</f>
        <v>0</v>
      </c>
      <c r="AA724" s="47"/>
      <c r="AB724" s="330"/>
    </row>
    <row r="725" spans="1:28" x14ac:dyDescent="0.25">
      <c r="A725" s="291"/>
      <c r="B725" s="41"/>
      <c r="C725" s="42"/>
      <c r="D725" s="43"/>
      <c r="E725" s="43"/>
      <c r="F725" s="43"/>
      <c r="G725" s="49"/>
      <c r="H725" s="52"/>
      <c r="I725" s="217">
        <f>IF(G725=Precios!$DE$4,Precios!$DF$4,IF(G725=Precios!$DE$5,Precios!$DF$5,IF(G725=Precios!$DE$6,Precios!$DF$6,IF(G725=Precios!$DE$7,Precios!$DF$7,IF(G725=Precios!$DE$8,Precios!$DF$8,IF(G725=Precios!$DE$9,Precios!$DF$9,IF(G725=Precios!$DE$10,Precios!$DF$10,IF(G725=Precios!$DE$11,Precios!$DF$11,IF(G725=Precios!$DE$12,Precios!$DF$12,IF(G725=Precios!$DE$1122,Precios!$DF$1122,IF(G725=Precios!$DE$14,Precios!$DF$14,IF(G725=Precios!$DE$15,Precios!$DF$15,IF(G725=Precios!$DE$16,Precios!$DF$16,IF(G725=Precios!$DE$17,Precios!$DF$17,IF(G725=Precios!$DE$18,Precios!$DF$18,0)))))))))))))))</f>
        <v>0</v>
      </c>
      <c r="J725" s="52"/>
      <c r="K725" s="218">
        <f>+IF(J725=1,I725,IF(J725=2,I725*(1-Precios!$DK$3),0))</f>
        <v>0</v>
      </c>
      <c r="L725" s="218">
        <f t="shared" si="117"/>
        <v>0</v>
      </c>
      <c r="M725" s="50"/>
      <c r="N725" s="44"/>
      <c r="O725" s="44"/>
      <c r="P725" s="44"/>
      <c r="Q725" s="44"/>
      <c r="R725" s="44"/>
      <c r="S725" s="44"/>
      <c r="T725" s="44"/>
      <c r="U725" s="44"/>
      <c r="V725" s="93"/>
      <c r="W725" s="44"/>
      <c r="X725" s="44"/>
      <c r="Y725" s="44"/>
      <c r="Z725" s="39">
        <f>IF(G725=Precios!$DE$4,Precios!$DH$4,IF(G725=Precios!$DE$5,Precios!$DH$5,IF(G725=Precios!$DE$6,Precios!$DH$6,IF(G725=Precios!$DE$7,Precios!$DH$7,IF(G725=Precios!$DE$8,Precios!$DH$8,IF(G725=Precios!$DE$9,Precios!$DH$9,IF(G725=Precios!$DE$10,Precios!$DH$10,IF(G725=Precios!$DE$11,Precios!$DH$11,IF(G725=Precios!$DE$12,Precios!$DH$12,IF(G725=Precios!$DE$1122,Precios!$DH$1122,IF(G725=Precios!$DE$14,Precios!$DH$14,IF(G725=Precios!$DE$15,Precios!$DH$15,IF(G725=Precios!$DE$16,Precios!$DH$16,IF(G725=Precios!$DE$17,Precios!$DH$17,IF(G725=Precios!$DE$18,Precios!$DH$18,0)))))))))))))))*H725</f>
        <v>0</v>
      </c>
      <c r="AA725" s="47"/>
      <c r="AB725" s="330"/>
    </row>
    <row r="726" spans="1:28" ht="15.75" thickBot="1" x14ac:dyDescent="0.3">
      <c r="A726" s="293"/>
      <c r="B726" s="294"/>
      <c r="C726" s="304"/>
      <c r="D726" s="296"/>
      <c r="E726" s="296"/>
      <c r="F726" s="296"/>
      <c r="G726" s="297"/>
      <c r="H726" s="298"/>
      <c r="I726" s="299">
        <f>IF(G726=Precios!$DE$4,Precios!$DF$4,IF(G726=Precios!$DE$5,Precios!$DF$5,IF(G726=Precios!$DE$6,Precios!$DF$6,IF(G726=Precios!$DE$7,Precios!$DF$7,IF(G726=Precios!$DE$8,Precios!$DF$8,IF(G726=Precios!$DE$9,Precios!$DF$9,IF(G726=Precios!$DE$10,Precios!$DF$10,IF(G726=Precios!$DE$11,Precios!$DF$11,IF(G726=Precios!$DE$12,Precios!$DF$12,IF(G726=Precios!$DE$1122,Precios!$DF$1122,IF(G726=Precios!$DE$14,Precios!$DF$14,IF(G726=Precios!$DE$15,Precios!$DF$15,IF(G726=Precios!$DE$16,Precios!$DF$16,IF(G726=Precios!$DE$17,Precios!$DF$17,IF(G726=Precios!$DE$18,Precios!$DF$18,0)))))))))))))))</f>
        <v>0</v>
      </c>
      <c r="J726" s="298"/>
      <c r="K726" s="300">
        <f>+IF(J726=1,I726,IF(J726=2,I726*(1-Precios!$DK$3),0))</f>
        <v>0</v>
      </c>
      <c r="L726" s="300">
        <f t="shared" si="117"/>
        <v>0</v>
      </c>
      <c r="M726" s="331"/>
      <c r="N726" s="332"/>
      <c r="O726" s="332"/>
      <c r="P726" s="332"/>
      <c r="Q726" s="332"/>
      <c r="R726" s="332"/>
      <c r="S726" s="332"/>
      <c r="T726" s="332"/>
      <c r="U726" s="332"/>
      <c r="V726" s="333"/>
      <c r="W726" s="332"/>
      <c r="X726" s="332"/>
      <c r="Y726" s="332"/>
      <c r="Z726" s="340">
        <f>IF(G726=Precios!$DE$4,Precios!$DH$4,IF(G726=Precios!$DE$5,Precios!$DH$5,IF(G726=Precios!$DE$6,Precios!$DH$6,IF(G726=Precios!$DE$7,Precios!$DH$7,IF(G726=Precios!$DE$8,Precios!$DH$8,IF(G726=Precios!$DE$9,Precios!$DH$9,IF(G726=Precios!$DE$10,Precios!$DH$10,IF(G726=Precios!$DE$11,Precios!$DH$11,IF(G726=Precios!$DE$12,Precios!$DH$12,IF(G726=Precios!$DE$1122,Precios!$DH$1122,IF(G726=Precios!$DE$14,Precios!$DH$14,IF(G726=Precios!$DE$15,Precios!$DH$15,IF(G726=Precios!$DE$16,Precios!$DH$16,IF(G726=Precios!$DE$17,Precios!$DH$17,IF(G726=Precios!$DE$18,Precios!$DH$18,0)))))))))))))))*H726</f>
        <v>0</v>
      </c>
      <c r="AA726" s="334"/>
      <c r="AB726" s="335"/>
    </row>
    <row r="727" spans="1:28" x14ac:dyDescent="0.25">
      <c r="A727" s="282"/>
      <c r="B727" s="283"/>
      <c r="C727" s="284"/>
      <c r="D727" s="285"/>
      <c r="E727" s="285"/>
      <c r="F727" s="285"/>
      <c r="G727" s="287"/>
      <c r="H727" s="288"/>
      <c r="I727" s="289">
        <f>IF(G727=Precios!$DE$4,Precios!$DF$4,IF(G727=Precios!$DE$5,Precios!$DF$5,IF(G727=Precios!$DE$6,Precios!$DF$6,IF(G727=Precios!$DE$7,Precios!$DF$7,IF(G727=Precios!$DE$8,Precios!$DF$8,IF(G727=Precios!$DE$9,Precios!$DF$9,IF(G727=Precios!$DE$10,Precios!$DF$10,IF(G727=Precios!$DE$11,Precios!$DF$11,IF(G727=Precios!$DE$12,Precios!$DF$12,IF(G727=Precios!$DE$1122,Precios!$DF$1122,IF(G727=Precios!$DE$14,Precios!$DF$14,IF(G727=Precios!$DE$15,Precios!$DF$15,IF(G727=Precios!$DE$16,Precios!$DF$16,IF(G727=Precios!$DE$17,Precios!$DF$17,IF(G727=Precios!$DE$18,Precios!$DF$18,0)))))))))))))))</f>
        <v>0</v>
      </c>
      <c r="J727" s="287"/>
      <c r="K727" s="290">
        <f>+IF(J727=1,I727,IF(J727=2,I727*(1-Precios!$DK$3),0))</f>
        <v>0</v>
      </c>
      <c r="L727" s="290">
        <f t="shared" si="113"/>
        <v>0</v>
      </c>
      <c r="M727" s="317">
        <f>+SUM(L727:L731)</f>
        <v>0</v>
      </c>
      <c r="N727" s="318">
        <f>+M727+Q727+S727+T727</f>
        <v>0</v>
      </c>
      <c r="O727" s="319">
        <f>+IF(J727=1,N727*$O$641,0)</f>
        <v>0</v>
      </c>
      <c r="P727" s="320">
        <f>+N727*$P$641</f>
        <v>0</v>
      </c>
      <c r="Q727" s="321"/>
      <c r="R727" s="322">
        <f>+N727-SUM(O727:Q727)</f>
        <v>0</v>
      </c>
      <c r="S727" s="321"/>
      <c r="T727" s="321"/>
      <c r="U727" s="321"/>
      <c r="V727" s="323" t="e">
        <f>+(+O727+P727)/M727</f>
        <v>#DIV/0!</v>
      </c>
      <c r="W727" s="324">
        <f>+R727-SUM(S727:U727)</f>
        <v>0</v>
      </c>
      <c r="X727" s="325">
        <f>IF(J727=2,W727,0)</f>
        <v>0</v>
      </c>
      <c r="Y727" s="326">
        <f>IF(J727=1,W727,0)</f>
        <v>0</v>
      </c>
      <c r="Z727" s="327">
        <f>IF(G727=Precios!$DE$4,Precios!$DH$4,IF(G727=Precios!$DE$5,Precios!$DH$5,IF(G727=Precios!$DE$6,Precios!$DH$6,IF(G727=Precios!$DE$7,Precios!$DH$7,IF(G727=Precios!$DE$8,Precios!$DH$8,IF(G727=Precios!$DE$9,Precios!$DH$9,IF(G727=Precios!$DE$10,Precios!$DH$10,IF(G727=Precios!$DE$11,Precios!$DH$11,IF(G727=Precios!$DE$12,Precios!$DH$12,IF(G727=Precios!$DE$1122,Precios!$DH$1122,IF(G727=Precios!$DE$14,Precios!$DH$14,IF(G727=Precios!$DE$15,Precios!$DH$15,IF(G727=Precios!$DE$16,Precios!$DH$16,IF(G727=Precios!$DE$17,Precios!$DH$17,IF(G727=Precios!$DE$18,Precios!$DH$18,0)))))))))))))))*H727</f>
        <v>0</v>
      </c>
      <c r="AA727" s="328">
        <f>+W727-SUM(Z727:Z731)</f>
        <v>0</v>
      </c>
      <c r="AB727" s="329" t="e">
        <f>+AA727/M727</f>
        <v>#DIV/0!</v>
      </c>
    </row>
    <row r="728" spans="1:28" x14ac:dyDescent="0.25">
      <c r="A728" s="291"/>
      <c r="B728" s="41"/>
      <c r="C728" s="42"/>
      <c r="D728" s="43"/>
      <c r="E728" s="43"/>
      <c r="F728" s="43"/>
      <c r="G728" s="49"/>
      <c r="H728" s="52"/>
      <c r="I728" s="217">
        <f>IF(G728=Precios!$DE$4,Precios!$DF$4,IF(G728=Precios!$DE$5,Precios!$DF$5,IF(G728=Precios!$DE$6,Precios!$DF$6,IF(G728=Precios!$DE$7,Precios!$DF$7,IF(G728=Precios!$DE$8,Precios!$DF$8,IF(G728=Precios!$DE$9,Precios!$DF$9,IF(G728=Precios!$DE$10,Precios!$DF$10,IF(G728=Precios!$DE$11,Precios!$DF$11,IF(G728=Precios!$DE$12,Precios!$DF$12,IF(G728=Precios!$DE$1122,Precios!$DF$1122,IF(G728=Precios!$DE$14,Precios!$DF$14,IF(G728=Precios!$DE$15,Precios!$DF$15,IF(G728=Precios!$DE$16,Precios!$DF$16,IF(G728=Precios!$DE$17,Precios!$DF$17,IF(G728=Precios!$DE$18,Precios!$DF$18,0)))))))))))))))</f>
        <v>0</v>
      </c>
      <c r="J728" s="52"/>
      <c r="K728" s="218">
        <f>+IF(J728=1,I728,IF(J728=2,I728*(1-Precios!$DK$3),0))</f>
        <v>0</v>
      </c>
      <c r="L728" s="218">
        <f t="shared" ref="L728:L729" si="121">H728*K728</f>
        <v>0</v>
      </c>
      <c r="M728" s="50"/>
      <c r="N728" s="44"/>
      <c r="O728" s="44"/>
      <c r="P728" s="44"/>
      <c r="Q728" s="44"/>
      <c r="R728" s="44"/>
      <c r="S728" s="44"/>
      <c r="T728" s="44"/>
      <c r="U728" s="44"/>
      <c r="V728" s="93"/>
      <c r="W728" s="44"/>
      <c r="X728" s="44"/>
      <c r="Y728" s="44"/>
      <c r="Z728" s="39">
        <f>IF(G728=Precios!$DE$4,Precios!$DH$4,IF(G728=Precios!$DE$5,Precios!$DH$5,IF(G728=Precios!$DE$6,Precios!$DH$6,IF(G728=Precios!$DE$7,Precios!$DH$7,IF(G728=Precios!$DE$8,Precios!$DH$8,IF(G728=Precios!$DE$9,Precios!$DH$9,IF(G728=Precios!$DE$10,Precios!$DH$10,IF(G728=Precios!$DE$11,Precios!$DH$11,IF(G728=Precios!$DE$12,Precios!$DH$12,IF(G728=Precios!$DE$1122,Precios!$DH$1122,IF(G728=Precios!$DE$14,Precios!$DH$14,IF(G728=Precios!$DE$15,Precios!$DH$15,IF(G728=Precios!$DE$16,Precios!$DH$16,IF(G728=Precios!$DE$17,Precios!$DH$17,IF(G728=Precios!$DE$18,Precios!$DH$18,0)))))))))))))))*H728</f>
        <v>0</v>
      </c>
      <c r="AA728" s="47"/>
      <c r="AB728" s="330"/>
    </row>
    <row r="729" spans="1:28" x14ac:dyDescent="0.25">
      <c r="A729" s="291"/>
      <c r="B729" s="41"/>
      <c r="C729" s="42"/>
      <c r="D729" s="43"/>
      <c r="E729" s="43"/>
      <c r="F729" s="43"/>
      <c r="G729" s="49"/>
      <c r="H729" s="52"/>
      <c r="I729" s="217">
        <f>IF(G729=Precios!$DE$4,Precios!$DF$4,IF(G729=Precios!$DE$5,Precios!$DF$5,IF(G729=Precios!$DE$6,Precios!$DF$6,IF(G729=Precios!$DE$7,Precios!$DF$7,IF(G729=Precios!$DE$8,Precios!$DF$8,IF(G729=Precios!$DE$9,Precios!$DF$9,IF(G729=Precios!$DE$10,Precios!$DF$10,IF(G729=Precios!$DE$11,Precios!$DF$11,IF(G729=Precios!$DE$12,Precios!$DF$12,IF(G729=Precios!$DE$1122,Precios!$DF$1122,IF(G729=Precios!$DE$14,Precios!$DF$14,IF(G729=Precios!$DE$15,Precios!$DF$15,IF(G729=Precios!$DE$16,Precios!$DF$16,IF(G729=Precios!$DE$17,Precios!$DF$17,IF(G729=Precios!$DE$18,Precios!$DF$18,0)))))))))))))))</f>
        <v>0</v>
      </c>
      <c r="J729" s="52"/>
      <c r="K729" s="218">
        <f>+IF(J729=1,I729,IF(J729=2,I729*(1-Precios!$DK$3),0))</f>
        <v>0</v>
      </c>
      <c r="L729" s="218">
        <f t="shared" si="121"/>
        <v>0</v>
      </c>
      <c r="M729" s="50"/>
      <c r="N729" s="44"/>
      <c r="O729" s="44"/>
      <c r="P729" s="44"/>
      <c r="Q729" s="44"/>
      <c r="R729" s="44"/>
      <c r="S729" s="44"/>
      <c r="T729" s="44"/>
      <c r="U729" s="44"/>
      <c r="V729" s="93"/>
      <c r="W729" s="44"/>
      <c r="X729" s="44"/>
      <c r="Y729" s="44"/>
      <c r="Z729" s="39">
        <f>IF(G729=Precios!$DE$4,Precios!$DH$4,IF(G729=Precios!$DE$5,Precios!$DH$5,IF(G729=Precios!$DE$6,Precios!$DH$6,IF(G729=Precios!$DE$7,Precios!$DH$7,IF(G729=Precios!$DE$8,Precios!$DH$8,IF(G729=Precios!$DE$9,Precios!$DH$9,IF(G729=Precios!$DE$10,Precios!$DH$10,IF(G729=Precios!$DE$11,Precios!$DH$11,IF(G729=Precios!$DE$12,Precios!$DH$12,IF(G729=Precios!$DE$1122,Precios!$DH$1122,IF(G729=Precios!$DE$14,Precios!$DH$14,IF(G729=Precios!$DE$15,Precios!$DH$15,IF(G729=Precios!$DE$16,Precios!$DH$16,IF(G729=Precios!$DE$17,Precios!$DH$17,IF(G729=Precios!$DE$18,Precios!$DH$18,0)))))))))))))))*H729</f>
        <v>0</v>
      </c>
      <c r="AA729" s="47"/>
      <c r="AB729" s="330"/>
    </row>
    <row r="730" spans="1:28" x14ac:dyDescent="0.25">
      <c r="A730" s="291"/>
      <c r="B730" s="41"/>
      <c r="C730" s="42"/>
      <c r="D730" s="43"/>
      <c r="E730" s="43"/>
      <c r="F730" s="43"/>
      <c r="G730" s="49"/>
      <c r="H730" s="52"/>
      <c r="I730" s="217">
        <f>IF(G730=Precios!$DE$4,Precios!$DF$4,IF(G730=Precios!$DE$5,Precios!$DF$5,IF(G730=Precios!$DE$6,Precios!$DF$6,IF(G730=Precios!$DE$7,Precios!$DF$7,IF(G730=Precios!$DE$8,Precios!$DF$8,IF(G730=Precios!$DE$9,Precios!$DF$9,IF(G730=Precios!$DE$10,Precios!$DF$10,IF(G730=Precios!$DE$11,Precios!$DF$11,IF(G730=Precios!$DE$12,Precios!$DF$12,IF(G730=Precios!$DE$1122,Precios!$DF$1122,IF(G730=Precios!$DE$14,Precios!$DF$14,IF(G730=Precios!$DE$15,Precios!$DF$15,IF(G730=Precios!$DE$16,Precios!$DF$16,IF(G730=Precios!$DE$17,Precios!$DF$17,IF(G730=Precios!$DE$18,Precios!$DF$18,0)))))))))))))))</f>
        <v>0</v>
      </c>
      <c r="J730" s="52"/>
      <c r="K730" s="218">
        <f>+IF(J730=1,I730,IF(J730=2,I730*(1-Precios!$DK$3),0))</f>
        <v>0</v>
      </c>
      <c r="L730" s="218">
        <f t="shared" si="113"/>
        <v>0</v>
      </c>
      <c r="M730" s="50"/>
      <c r="N730" s="44"/>
      <c r="O730" s="44"/>
      <c r="P730" s="44"/>
      <c r="Q730" s="44"/>
      <c r="R730" s="44"/>
      <c r="S730" s="44"/>
      <c r="T730" s="44"/>
      <c r="U730" s="44"/>
      <c r="V730" s="93"/>
      <c r="W730" s="44"/>
      <c r="X730" s="44"/>
      <c r="Y730" s="44"/>
      <c r="Z730" s="39">
        <f>IF(G730=Precios!$DE$4,Precios!$DH$4,IF(G730=Precios!$DE$5,Precios!$DH$5,IF(G730=Precios!$DE$6,Precios!$DH$6,IF(G730=Precios!$DE$7,Precios!$DH$7,IF(G730=Precios!$DE$8,Precios!$DH$8,IF(G730=Precios!$DE$9,Precios!$DH$9,IF(G730=Precios!$DE$10,Precios!$DH$10,IF(G730=Precios!$DE$11,Precios!$DH$11,IF(G730=Precios!$DE$12,Precios!$DH$12,IF(G730=Precios!$DE$1122,Precios!$DH$1122,IF(G730=Precios!$DE$14,Precios!$DH$14,IF(G730=Precios!$DE$15,Precios!$DH$15,IF(G730=Precios!$DE$16,Precios!$DH$16,IF(G730=Precios!$DE$17,Precios!$DH$17,IF(G730=Precios!$DE$18,Precios!$DH$18,0)))))))))))))))*H730</f>
        <v>0</v>
      </c>
      <c r="AA730" s="47"/>
      <c r="AB730" s="330"/>
    </row>
    <row r="731" spans="1:28" ht="15.75" thickBot="1" x14ac:dyDescent="0.3">
      <c r="A731" s="293"/>
      <c r="B731" s="294"/>
      <c r="C731" s="304"/>
      <c r="D731" s="296"/>
      <c r="E731" s="296"/>
      <c r="F731" s="296"/>
      <c r="G731" s="297"/>
      <c r="H731" s="298"/>
      <c r="I731" s="299">
        <f>IF(G731=Precios!$DE$4,Precios!$DF$4,IF(G731=Precios!$DE$5,Precios!$DF$5,IF(G731=Precios!$DE$6,Precios!$DF$6,IF(G731=Precios!$DE$7,Precios!$DF$7,IF(G731=Precios!$DE$8,Precios!$DF$8,IF(G731=Precios!$DE$9,Precios!$DF$9,IF(G731=Precios!$DE$10,Precios!$DF$10,IF(G731=Precios!$DE$11,Precios!$DF$11,IF(G731=Precios!$DE$12,Precios!$DF$12,IF(G731=Precios!$DE$1122,Precios!$DF$1122,IF(G731=Precios!$DE$14,Precios!$DF$14,IF(G731=Precios!$DE$15,Precios!$DF$15,IF(G731=Precios!$DE$16,Precios!$DF$16,IF(G731=Precios!$DE$17,Precios!$DF$17,IF(G731=Precios!$DE$18,Precios!$DF$18,0)))))))))))))))</f>
        <v>0</v>
      </c>
      <c r="J731" s="298"/>
      <c r="K731" s="300">
        <f>+IF(J731=1,I731,IF(J731=2,I731*(1-Precios!$DK$3),0))</f>
        <v>0</v>
      </c>
      <c r="L731" s="300">
        <f t="shared" si="113"/>
        <v>0</v>
      </c>
      <c r="M731" s="331"/>
      <c r="N731" s="332"/>
      <c r="O731" s="332"/>
      <c r="P731" s="332"/>
      <c r="Q731" s="332"/>
      <c r="R731" s="332"/>
      <c r="S731" s="332"/>
      <c r="T731" s="332"/>
      <c r="U731" s="332"/>
      <c r="V731" s="333"/>
      <c r="W731" s="332"/>
      <c r="X731" s="332"/>
      <c r="Y731" s="332"/>
      <c r="Z731" s="340">
        <f>IF(G731=Precios!$DE$4,Precios!$DH$4,IF(G731=Precios!$DE$5,Precios!$DH$5,IF(G731=Precios!$DE$6,Precios!$DH$6,IF(G731=Precios!$DE$7,Precios!$DH$7,IF(G731=Precios!$DE$8,Precios!$DH$8,IF(G731=Precios!$DE$9,Precios!$DH$9,IF(G731=Precios!$DE$10,Precios!$DH$10,IF(G731=Precios!$DE$11,Precios!$DH$11,IF(G731=Precios!$DE$12,Precios!$DH$12,IF(G731=Precios!$DE$1122,Precios!$DH$1122,IF(G731=Precios!$DE$14,Precios!$DH$14,IF(G731=Precios!$DE$15,Precios!$DH$15,IF(G731=Precios!$DE$16,Precios!$DH$16,IF(G731=Precios!$DE$17,Precios!$DH$17,IF(G731=Precios!$DE$18,Precios!$DH$18,0)))))))))))))))*H731</f>
        <v>0</v>
      </c>
      <c r="AA731" s="334"/>
      <c r="AB731" s="335"/>
    </row>
    <row r="732" spans="1:28" s="21" customFormat="1" x14ac:dyDescent="0.25">
      <c r="A732" s="305" t="s">
        <v>160</v>
      </c>
      <c r="B732" s="306">
        <f>COUNT(A642:A731)</f>
        <v>0</v>
      </c>
      <c r="C732" s="91"/>
      <c r="D732" s="91"/>
      <c r="E732" s="91"/>
      <c r="F732" s="91"/>
      <c r="G732" s="92"/>
      <c r="H732" s="92">
        <f>SUM(H642:H731)</f>
        <v>0</v>
      </c>
      <c r="I732" s="91"/>
      <c r="J732" s="92"/>
      <c r="K732" s="91"/>
      <c r="L732" s="91"/>
      <c r="M732" s="91">
        <f t="shared" ref="M732:U732" si="122">SUM(M642:M731)</f>
        <v>0</v>
      </c>
      <c r="N732" s="91">
        <f t="shared" si="122"/>
        <v>0</v>
      </c>
      <c r="O732" s="91">
        <f t="shared" si="122"/>
        <v>0</v>
      </c>
      <c r="P732" s="91">
        <f t="shared" si="122"/>
        <v>0</v>
      </c>
      <c r="Q732" s="91">
        <f t="shared" si="122"/>
        <v>0</v>
      </c>
      <c r="R732" s="91">
        <f t="shared" si="122"/>
        <v>0</v>
      </c>
      <c r="S732" s="91">
        <f t="shared" si="122"/>
        <v>0</v>
      </c>
      <c r="T732" s="91">
        <f t="shared" si="122"/>
        <v>0</v>
      </c>
      <c r="U732" s="91">
        <f t="shared" si="122"/>
        <v>0</v>
      </c>
      <c r="V732" s="336" t="e">
        <f>AVERAGE(V642:V731)</f>
        <v>#DIV/0!</v>
      </c>
      <c r="W732" s="91">
        <f>SUM(W642:W731)</f>
        <v>0</v>
      </c>
      <c r="X732" s="91">
        <f>SUM(X642:X731)</f>
        <v>0</v>
      </c>
      <c r="Y732" s="91">
        <f>SUM(Y642:Y731)</f>
        <v>0</v>
      </c>
      <c r="Z732" s="91">
        <f>SUM(Z642:Z731)</f>
        <v>0</v>
      </c>
      <c r="AA732" s="91">
        <f>SUM(AA642:AA731)</f>
        <v>0</v>
      </c>
      <c r="AB732" s="336" t="e">
        <f>AVERAGE(AB642:AB731)</f>
        <v>#DIV/0!</v>
      </c>
    </row>
    <row r="733" spans="1:28" s="55" customFormat="1" ht="15.75" thickBot="1" x14ac:dyDescent="0.3">
      <c r="A733" s="100" t="s">
        <v>161</v>
      </c>
      <c r="B733" s="70">
        <f>+B641+B732</f>
        <v>0</v>
      </c>
      <c r="C733" s="72"/>
      <c r="D733" s="71"/>
      <c r="E733" s="71"/>
      <c r="F733" s="190"/>
      <c r="G733" s="339"/>
      <c r="H733" s="70">
        <f>+H641+H732</f>
        <v>0</v>
      </c>
      <c r="I733" s="53"/>
      <c r="J733" s="213"/>
      <c r="K733" s="214"/>
      <c r="L733" s="214"/>
      <c r="M733" s="53">
        <f>+M641+M732</f>
        <v>0</v>
      </c>
      <c r="N733" s="53">
        <f>+N641+N732</f>
        <v>0</v>
      </c>
      <c r="O733" s="265">
        <v>2.41E-2</v>
      </c>
      <c r="P733" s="265">
        <v>0.02</v>
      </c>
      <c r="Q733" s="53">
        <f>+Q641+Q732</f>
        <v>0</v>
      </c>
      <c r="R733" s="53">
        <f t="shared" ref="R733" si="123">+R641+R732</f>
        <v>0</v>
      </c>
      <c r="S733" s="53">
        <f t="shared" ref="S733" si="124">+S641+S732</f>
        <v>0</v>
      </c>
      <c r="T733" s="53">
        <f t="shared" ref="T733" si="125">+T641+T732</f>
        <v>0</v>
      </c>
      <c r="U733" s="53">
        <f t="shared" ref="U733" si="126">+U641+U732</f>
        <v>0</v>
      </c>
      <c r="V733" s="233" t="e">
        <f>AVERAGE(V641,V732)</f>
        <v>#DIV/0!</v>
      </c>
      <c r="W733" s="53">
        <f t="shared" ref="W733" si="127">+W641+W732</f>
        <v>0</v>
      </c>
      <c r="X733" s="53">
        <f t="shared" ref="X733" si="128">+X641+X732</f>
        <v>0</v>
      </c>
      <c r="Y733" s="53">
        <f t="shared" ref="Y733" si="129">+Y641+Y732</f>
        <v>0</v>
      </c>
      <c r="Z733" s="53">
        <f t="shared" ref="Z733" si="130">+Z641+Z732</f>
        <v>0</v>
      </c>
      <c r="AA733" s="53">
        <f t="shared" ref="AA733" si="131">+AA641+AA732</f>
        <v>0</v>
      </c>
      <c r="AB733" s="233" t="e">
        <f>AVERAGE(AB641,AB732)</f>
        <v>#DIV/0!</v>
      </c>
    </row>
    <row r="734" spans="1:28" x14ac:dyDescent="0.25">
      <c r="A734" s="282"/>
      <c r="B734" s="283"/>
      <c r="C734" s="284"/>
      <c r="D734" s="285"/>
      <c r="E734" s="285"/>
      <c r="F734" s="286"/>
      <c r="G734" s="287"/>
      <c r="H734" s="288"/>
      <c r="I734" s="289">
        <f>IF(G734=Precios!$DT$4,Precios!$DU$4,IF(G734=Precios!$DT$5,Precios!$DU$5,IF(G734=Precios!$DT$6,Precios!$DU$6,IF(G734=Precios!$DT$7,Precios!$DU$7,IF(G734=Precios!$DT$8,Precios!$DU$8,IF(G734=Precios!$DT$9,Precios!$DU$9,IF(G734=Precios!$DT$10,Precios!$DU$10,IF(G734=Precios!$DT$11,Precios!$DU$11,IF(G734=Precios!$DT$12,Precios!$DU$12,IF(G734=Precios!$DT$1139,Precios!$DU$1139,IF(G734=Precios!$DT$14,Precios!$DU$14,IF(G734=Precios!$DT$15,Precios!$DU$15,IF(G734=Precios!$DT$16,Precios!$DU$16,IF(G734=Precios!$DT$17,Precios!$DU$17,IF(G734=Precios!$DT$18,Precios!$DU$18,0)))))))))))))))</f>
        <v>0</v>
      </c>
      <c r="J734" s="287"/>
      <c r="K734" s="290">
        <f>+IF(J734=1,I734,IF(J734=2,I734*(1-Precios!$DZ$3),0))</f>
        <v>0</v>
      </c>
      <c r="L734" s="290">
        <f>H734*K734</f>
        <v>0</v>
      </c>
      <c r="M734" s="317">
        <f>+SUM(L734:L738)</f>
        <v>0</v>
      </c>
      <c r="N734" s="318">
        <f>+M734+Q734+S734+T734</f>
        <v>0</v>
      </c>
      <c r="O734" s="319">
        <f>+IF(J734=1,N734*$O$733,0)</f>
        <v>0</v>
      </c>
      <c r="P734" s="320">
        <f>+N734*$P$733</f>
        <v>0</v>
      </c>
      <c r="Q734" s="321"/>
      <c r="R734" s="322">
        <f>+N734-SUM(O734:Q734)</f>
        <v>0</v>
      </c>
      <c r="S734" s="321"/>
      <c r="T734" s="321"/>
      <c r="U734" s="321"/>
      <c r="V734" s="323" t="e">
        <f>+(+O734+P734)/M734</f>
        <v>#DIV/0!</v>
      </c>
      <c r="W734" s="324">
        <f>+R734-SUM(S734:U734)</f>
        <v>0</v>
      </c>
      <c r="X734" s="325">
        <f>IF(J734=2,W734,0)</f>
        <v>0</v>
      </c>
      <c r="Y734" s="326">
        <f>IF(J734=1,W734,0)</f>
        <v>0</v>
      </c>
      <c r="Z734" s="352">
        <f>IF(G734=Precios!$DT$4,Precios!$DW$4,IF(G734=Precios!$DT$5,Precios!$DW$5,IF(G734=Precios!$DT$6,Precios!$DW$6,IF(G734=Precios!$DT$7,Precios!$DW$7,IF(G734=Precios!$DT$8,Precios!$DW$8,IF(G734=Precios!$DT$9,Precios!$DW$9,IF(G734=Precios!$DT$10,Precios!$DW$10,IF(G734=Precios!$DT$11,Precios!$DW$11,IF(G734=Precios!$DT$12,Precios!$DW$12,IF(G734=Precios!$DT$1139,Precios!$DW$1139,IF(G734=Precios!$DT$14,Precios!$DW$14,IF(G734=Precios!$DT$15,Precios!$DW$15,IF(G734=Precios!$DT$16,Precios!$DW$16,IF(G734=Precios!$DT$17,Precios!$DW$17,IF(G734=Precios!$DT$18,Precios!$DW$18,0)))))))))))))))*H734</f>
        <v>0</v>
      </c>
      <c r="AA734" s="328">
        <f>+W734-SUM(Z734:Z738)</f>
        <v>0</v>
      </c>
      <c r="AB734" s="329" t="e">
        <f>+AA734/M734</f>
        <v>#DIV/0!</v>
      </c>
    </row>
    <row r="735" spans="1:28" x14ac:dyDescent="0.25">
      <c r="A735" s="291"/>
      <c r="B735" s="41"/>
      <c r="C735" s="292"/>
      <c r="D735" s="43"/>
      <c r="E735" s="43"/>
      <c r="F735" s="43"/>
      <c r="G735" s="49"/>
      <c r="H735" s="52"/>
      <c r="I735" s="217">
        <f>IF(G735=Precios!$DT$4,Precios!$DU$4,IF(G735=Precios!$DT$5,Precios!$DU$5,IF(G735=Precios!$DT$6,Precios!$DU$6,IF(G735=Precios!$DT$7,Precios!$DU$7,IF(G735=Precios!$DT$8,Precios!$DU$8,IF(G735=Precios!$DT$9,Precios!$DU$9,IF(G735=Precios!$DT$10,Precios!$DU$10,IF(G735=Precios!$DT$11,Precios!$DU$11,IF(G735=Precios!$DT$12,Precios!$DU$12,IF(G735=Precios!$DT$1139,Precios!$DU$1139,IF(G735=Precios!$DT$14,Precios!$DU$14,IF(G735=Precios!$DT$15,Precios!$DU$15,IF(G735=Precios!$DT$16,Precios!$DU$16,IF(G735=Precios!$DT$17,Precios!$DU$17,IF(G735=Precios!$DT$18,Precios!$DU$18,0)))))))))))))))</f>
        <v>0</v>
      </c>
      <c r="J735" s="52"/>
      <c r="K735" s="218">
        <f>+IF(J735=1,I735,IF(J735=2,I735*(1-Precios!$DZ$3),0))</f>
        <v>0</v>
      </c>
      <c r="L735" s="218">
        <f t="shared" ref="L735:L736" si="132">H735*K735</f>
        <v>0</v>
      </c>
      <c r="M735" s="50"/>
      <c r="N735" s="44"/>
      <c r="O735" s="44"/>
      <c r="P735" s="44"/>
      <c r="Q735" s="44"/>
      <c r="R735" s="44"/>
      <c r="S735" s="44"/>
      <c r="T735" s="44"/>
      <c r="U735" s="44"/>
      <c r="V735" s="93"/>
      <c r="W735" s="44"/>
      <c r="X735" s="44"/>
      <c r="Y735" s="44"/>
      <c r="Z735" s="353">
        <f>IF(G735=Precios!$DT$4,Precios!$DW$4,IF(G735=Precios!$DT$5,Precios!$DW$5,IF(G735=Precios!$DT$6,Precios!$DW$6,IF(G735=Precios!$DT$7,Precios!$DW$7,IF(G735=Precios!$DT$8,Precios!$DW$8,IF(G735=Precios!$DT$9,Precios!$DW$9,IF(G735=Precios!$DT$10,Precios!$DW$10,IF(G735=Precios!$DT$11,Precios!$DW$11,IF(G735=Precios!$DT$12,Precios!$DW$12,IF(G735=Precios!$DT$1139,Precios!$DW$1139,IF(G735=Precios!$DT$14,Precios!$DW$14,IF(G735=Precios!$DT$15,Precios!$DW$15,IF(G735=Precios!$DT$16,Precios!$DW$16,IF(G735=Precios!$DT$17,Precios!$DW$17,IF(G735=Precios!$DT$18,Precios!$DW$18,0)))))))))))))))*H735</f>
        <v>0</v>
      </c>
      <c r="AA735" s="47"/>
      <c r="AB735" s="330"/>
    </row>
    <row r="736" spans="1:28" x14ac:dyDescent="0.25">
      <c r="A736" s="291"/>
      <c r="B736" s="41"/>
      <c r="C736" s="292"/>
      <c r="D736" s="43"/>
      <c r="E736" s="43"/>
      <c r="F736" s="43"/>
      <c r="G736" s="49"/>
      <c r="H736" s="52"/>
      <c r="I736" s="217">
        <f>IF(G736=Precios!$DT$4,Precios!$DU$4,IF(G736=Precios!$DT$5,Precios!$DU$5,IF(G736=Precios!$DT$6,Precios!$DU$6,IF(G736=Precios!$DT$7,Precios!$DU$7,IF(G736=Precios!$DT$8,Precios!$DU$8,IF(G736=Precios!$DT$9,Precios!$DU$9,IF(G736=Precios!$DT$10,Precios!$DU$10,IF(G736=Precios!$DT$11,Precios!$DU$11,IF(G736=Precios!$DT$12,Precios!$DU$12,IF(G736=Precios!$DT$1139,Precios!$DU$1139,IF(G736=Precios!$DT$14,Precios!$DU$14,IF(G736=Precios!$DT$15,Precios!$DU$15,IF(G736=Precios!$DT$16,Precios!$DU$16,IF(G736=Precios!$DT$17,Precios!$DU$17,IF(G736=Precios!$DT$18,Precios!$DU$18,0)))))))))))))))</f>
        <v>0</v>
      </c>
      <c r="J736" s="52"/>
      <c r="K736" s="218">
        <f>+IF(J736=1,I736,IF(J736=2,I736*(1-Precios!$DZ$3),0))</f>
        <v>0</v>
      </c>
      <c r="L736" s="218">
        <f t="shared" si="132"/>
        <v>0</v>
      </c>
      <c r="M736" s="50"/>
      <c r="N736" s="44"/>
      <c r="O736" s="44"/>
      <c r="P736" s="44"/>
      <c r="Q736" s="44"/>
      <c r="R736" s="44"/>
      <c r="S736" s="44"/>
      <c r="T736" s="44"/>
      <c r="U736" s="44"/>
      <c r="V736" s="93"/>
      <c r="W736" s="44"/>
      <c r="X736" s="44"/>
      <c r="Y736" s="44"/>
      <c r="Z736" s="353">
        <f>IF(G736=Precios!$DT$4,Precios!$DW$4,IF(G736=Precios!$DT$5,Precios!$DW$5,IF(G736=Precios!$DT$6,Precios!$DW$6,IF(G736=Precios!$DT$7,Precios!$DW$7,IF(G736=Precios!$DT$8,Precios!$DW$8,IF(G736=Precios!$DT$9,Precios!$DW$9,IF(G736=Precios!$DT$10,Precios!$DW$10,IF(G736=Precios!$DT$11,Precios!$DW$11,IF(G736=Precios!$DT$12,Precios!$DW$12,IF(G736=Precios!$DT$1139,Precios!$DW$1139,IF(G736=Precios!$DT$14,Precios!$DW$14,IF(G736=Precios!$DT$15,Precios!$DW$15,IF(G736=Precios!$DT$16,Precios!$DW$16,IF(G736=Precios!$DT$17,Precios!$DW$17,IF(G736=Precios!$DT$18,Precios!$DW$18,0)))))))))))))))*H736</f>
        <v>0</v>
      </c>
      <c r="AA736" s="47"/>
      <c r="AB736" s="330"/>
    </row>
    <row r="737" spans="1:28" x14ac:dyDescent="0.25">
      <c r="A737" s="291"/>
      <c r="B737" s="41"/>
      <c r="C737" s="292"/>
      <c r="D737" s="43"/>
      <c r="E737" s="43"/>
      <c r="F737" s="43"/>
      <c r="G737" s="49"/>
      <c r="H737" s="52"/>
      <c r="I737" s="217">
        <f>IF(G737=Precios!$DT$4,Precios!$DU$4,IF(G737=Precios!$DT$5,Precios!$DU$5,IF(G737=Precios!$DT$6,Precios!$DU$6,IF(G737=Precios!$DT$7,Precios!$DU$7,IF(G737=Precios!$DT$8,Precios!$DU$8,IF(G737=Precios!$DT$9,Precios!$DU$9,IF(G737=Precios!$DT$10,Precios!$DU$10,IF(G737=Precios!$DT$11,Precios!$DU$11,IF(G737=Precios!$DT$12,Precios!$DU$12,IF(G737=Precios!$DT$1139,Precios!$DU$1139,IF(G737=Precios!$DT$14,Precios!$DU$14,IF(G737=Precios!$DT$15,Precios!$DU$15,IF(G737=Precios!$DT$16,Precios!$DU$16,IF(G737=Precios!$DT$17,Precios!$DU$17,IF(G737=Precios!$DT$18,Precios!$DU$18,0)))))))))))))))</f>
        <v>0</v>
      </c>
      <c r="J737" s="52"/>
      <c r="K737" s="218">
        <f>+IF(J737=1,I737,IF(J737=2,I737*(1-Precios!$DZ$3),0))</f>
        <v>0</v>
      </c>
      <c r="L737" s="218">
        <f t="shared" ref="L737:L753" si="133">H737*K737</f>
        <v>0</v>
      </c>
      <c r="M737" s="50"/>
      <c r="N737" s="44"/>
      <c r="O737" s="44"/>
      <c r="P737" s="44"/>
      <c r="Q737" s="44"/>
      <c r="R737" s="44"/>
      <c r="S737" s="44"/>
      <c r="T737" s="44"/>
      <c r="U737" s="44"/>
      <c r="V737" s="93"/>
      <c r="W737" s="44"/>
      <c r="X737" s="44"/>
      <c r="Y737" s="44"/>
      <c r="Z737" s="353">
        <f>IF(G737=Precios!$DT$4,Precios!$DW$4,IF(G737=Precios!$DT$5,Precios!$DW$5,IF(G737=Precios!$DT$6,Precios!$DW$6,IF(G737=Precios!$DT$7,Precios!$DW$7,IF(G737=Precios!$DT$8,Precios!$DW$8,IF(G737=Precios!$DT$9,Precios!$DW$9,IF(G737=Precios!$DT$10,Precios!$DW$10,IF(G737=Precios!$DT$11,Precios!$DW$11,IF(G737=Precios!$DT$12,Precios!$DW$12,IF(G737=Precios!$DT$1139,Precios!$DW$1139,IF(G737=Precios!$DT$14,Precios!$DW$14,IF(G737=Precios!$DT$15,Precios!$DW$15,IF(G737=Precios!$DT$16,Precios!$DW$16,IF(G737=Precios!$DT$17,Precios!$DW$17,IF(G737=Precios!$DT$18,Precios!$DW$18,0)))))))))))))))*H737</f>
        <v>0</v>
      </c>
      <c r="AA737" s="47"/>
      <c r="AB737" s="330"/>
    </row>
    <row r="738" spans="1:28" ht="15.75" thickBot="1" x14ac:dyDescent="0.3">
      <c r="A738" s="293"/>
      <c r="B738" s="294"/>
      <c r="C738" s="295"/>
      <c r="D738" s="296"/>
      <c r="E738" s="296"/>
      <c r="F738" s="296"/>
      <c r="G738" s="297"/>
      <c r="H738" s="298"/>
      <c r="I738" s="299">
        <f>IF(G738=Precios!$DT$4,Precios!$DU$4,IF(G738=Precios!$DT$5,Precios!$DU$5,IF(G738=Precios!$DT$6,Precios!$DU$6,IF(G738=Precios!$DT$7,Precios!$DU$7,IF(G738=Precios!$DT$8,Precios!$DU$8,IF(G738=Precios!$DT$9,Precios!$DU$9,IF(G738=Precios!$DT$10,Precios!$DU$10,IF(G738=Precios!$DT$11,Precios!$DU$11,IF(G738=Precios!$DT$12,Precios!$DU$12,IF(G738=Precios!$DT$1139,Precios!$DU$1139,IF(G738=Precios!$DT$14,Precios!$DU$14,IF(G738=Precios!$DT$15,Precios!$DU$15,IF(G738=Precios!$DT$16,Precios!$DU$16,IF(G738=Precios!$DT$17,Precios!$DU$17,IF(G738=Precios!$DT$18,Precios!$DU$18,0)))))))))))))))</f>
        <v>0</v>
      </c>
      <c r="J738" s="298"/>
      <c r="K738" s="300">
        <f>+IF(J738=1,I738,IF(J738=2,I738*(1-Precios!$DZ$3),0))</f>
        <v>0</v>
      </c>
      <c r="L738" s="300">
        <f t="shared" si="133"/>
        <v>0</v>
      </c>
      <c r="M738" s="331"/>
      <c r="N738" s="332"/>
      <c r="O738" s="332"/>
      <c r="P738" s="332"/>
      <c r="Q738" s="332"/>
      <c r="R738" s="332"/>
      <c r="S738" s="332"/>
      <c r="T738" s="332"/>
      <c r="U738" s="332"/>
      <c r="V738" s="333"/>
      <c r="W738" s="332"/>
      <c r="X738" s="332"/>
      <c r="Y738" s="332"/>
      <c r="Z738" s="354">
        <f>IF(G738=Precios!$DT$4,Precios!$DW$4,IF(G738=Precios!$DT$5,Precios!$DW$5,IF(G738=Precios!$DT$6,Precios!$DW$6,IF(G738=Precios!$DT$7,Precios!$DW$7,IF(G738=Precios!$DT$8,Precios!$DW$8,IF(G738=Precios!$DT$9,Precios!$DW$9,IF(G738=Precios!$DT$10,Precios!$DW$10,IF(G738=Precios!$DT$11,Precios!$DW$11,IF(G738=Precios!$DT$12,Precios!$DW$12,IF(G738=Precios!$DT$1139,Precios!$DW$1139,IF(G738=Precios!$DT$14,Precios!$DW$14,IF(G738=Precios!$DT$15,Precios!$DW$15,IF(G738=Precios!$DT$16,Precios!$DW$16,IF(G738=Precios!$DT$17,Precios!$DW$17,IF(G738=Precios!$DT$18,Precios!$DW$18,0)))))))))))))))*H738</f>
        <v>0</v>
      </c>
      <c r="AA738" s="334"/>
      <c r="AB738" s="335"/>
    </row>
    <row r="739" spans="1:28" x14ac:dyDescent="0.25">
      <c r="A739" s="337"/>
      <c r="B739" s="257"/>
      <c r="C739" s="276"/>
      <c r="D739" s="277"/>
      <c r="E739" s="277"/>
      <c r="F739" s="278"/>
      <c r="G739" s="279"/>
      <c r="H739" s="280"/>
      <c r="I739" s="289">
        <f>IF(G739=Precios!$DT$4,Precios!$DU$4,IF(G739=Precios!$DT$5,Precios!$DU$5,IF(G739=Precios!$DT$6,Precios!$DU$6,IF(G739=Precios!$DT$7,Precios!$DU$7,IF(G739=Precios!$DT$8,Precios!$DU$8,IF(G739=Precios!$DT$9,Precios!$DU$9,IF(G739=Precios!$DT$10,Precios!$DU$10,IF(G739=Precios!$DT$11,Precios!$DU$11,IF(G739=Precios!$DT$12,Precios!$DU$12,IF(G739=Precios!$DT$1139,Precios!$DU$1139,IF(G739=Precios!$DT$14,Precios!$DU$14,IF(G739=Precios!$DT$15,Precios!$DU$15,IF(G739=Precios!$DT$16,Precios!$DU$16,IF(G739=Precios!$DT$17,Precios!$DU$17,IF(G739=Precios!$DT$18,Precios!$DU$18,0)))))))))))))))</f>
        <v>0</v>
      </c>
      <c r="J739" s="279"/>
      <c r="K739" s="281">
        <f>+IF(J739=1,I739,IF(J739=2,I739*(1-Precios!$DZ$3),0))</f>
        <v>0</v>
      </c>
      <c r="L739" s="281">
        <f t="shared" si="133"/>
        <v>0</v>
      </c>
      <c r="M739" s="308">
        <f>+SUM(L739:L743)</f>
        <v>0</v>
      </c>
      <c r="N739" s="309">
        <f>+M739+Q739+S739+T739</f>
        <v>0</v>
      </c>
      <c r="O739" s="310">
        <f>+IF(J739=1,N739*$O$733,0)</f>
        <v>0</v>
      </c>
      <c r="P739" s="311">
        <f>+N739*$P$733</f>
        <v>0</v>
      </c>
      <c r="Q739" s="40"/>
      <c r="R739" s="29">
        <f>+N739-SUM(O739:Q739)</f>
        <v>0</v>
      </c>
      <c r="S739" s="40"/>
      <c r="T739" s="40"/>
      <c r="U739" s="40"/>
      <c r="V739" s="312" t="e">
        <f>+(+O739+P739)/M739</f>
        <v>#DIV/0!</v>
      </c>
      <c r="W739" s="313">
        <f>+R739-SUM(S739:U739)</f>
        <v>0</v>
      </c>
      <c r="X739" s="314">
        <f>IF(J739=2,W739,0)</f>
        <v>0</v>
      </c>
      <c r="Y739" s="315">
        <f>IF(J739=1,W739,0)</f>
        <v>0</v>
      </c>
      <c r="Z739" s="352">
        <f>IF(G739=Precios!$DT$4,Precios!$DW$4,IF(G739=Precios!$DT$5,Precios!$DW$5,IF(G739=Precios!$DT$6,Precios!$DW$6,IF(G739=Precios!$DT$7,Precios!$DW$7,IF(G739=Precios!$DT$8,Precios!$DW$8,IF(G739=Precios!$DT$9,Precios!$DW$9,IF(G739=Precios!$DT$10,Precios!$DW$10,IF(G739=Precios!$DT$11,Precios!$DW$11,IF(G739=Precios!$DT$12,Precios!$DW$12,IF(G739=Precios!$DT$1139,Precios!$DW$1139,IF(G739=Precios!$DT$14,Precios!$DW$14,IF(G739=Precios!$DT$15,Precios!$DW$15,IF(G739=Precios!$DT$16,Precios!$DW$16,IF(G739=Precios!$DT$17,Precios!$DW$17,IF(G739=Precios!$DT$18,Precios!$DW$18,0)))))))))))))))*H739</f>
        <v>0</v>
      </c>
      <c r="AA739" s="316">
        <f>+W739-SUM(Z739:Z743)</f>
        <v>0</v>
      </c>
      <c r="AB739" s="338" t="e">
        <f>+AA739/M739</f>
        <v>#DIV/0!</v>
      </c>
    </row>
    <row r="740" spans="1:28" x14ac:dyDescent="0.25">
      <c r="A740" s="291"/>
      <c r="B740" s="41"/>
      <c r="C740" s="42"/>
      <c r="D740" s="43"/>
      <c r="E740" s="43"/>
      <c r="F740" s="43"/>
      <c r="G740" s="49"/>
      <c r="H740" s="52"/>
      <c r="I740" s="217">
        <f>IF(G740=Precios!$DT$4,Precios!$DU$4,IF(G740=Precios!$DT$5,Precios!$DU$5,IF(G740=Precios!$DT$6,Precios!$DU$6,IF(G740=Precios!$DT$7,Precios!$DU$7,IF(G740=Precios!$DT$8,Precios!$DU$8,IF(G740=Precios!$DT$9,Precios!$DU$9,IF(G740=Precios!$DT$10,Precios!$DU$10,IF(G740=Precios!$DT$11,Precios!$DU$11,IF(G740=Precios!$DT$12,Precios!$DU$12,IF(G740=Precios!$DT$1139,Precios!$DU$1139,IF(G740=Precios!$DT$14,Precios!$DU$14,IF(G740=Precios!$DT$15,Precios!$DU$15,IF(G740=Precios!$DT$16,Precios!$DU$16,IF(G740=Precios!$DT$17,Precios!$DU$17,IF(G740=Precios!$DT$18,Precios!$DU$18,0)))))))))))))))</f>
        <v>0</v>
      </c>
      <c r="J740" s="52"/>
      <c r="K740" s="218">
        <f>+IF(J740=1,I740,IF(J740=2,I740*(1-Precios!$DZ$3),0))</f>
        <v>0</v>
      </c>
      <c r="L740" s="218">
        <f t="shared" ref="L740:L741" si="134">H740*K740</f>
        <v>0</v>
      </c>
      <c r="M740" s="50"/>
      <c r="N740" s="44"/>
      <c r="O740" s="44"/>
      <c r="P740" s="44"/>
      <c r="Q740" s="44"/>
      <c r="R740" s="44"/>
      <c r="S740" s="44"/>
      <c r="T740" s="44"/>
      <c r="U740" s="44"/>
      <c r="V740" s="93"/>
      <c r="W740" s="44"/>
      <c r="X740" s="44"/>
      <c r="Y740" s="44"/>
      <c r="Z740" s="353">
        <f>IF(G740=Precios!$DT$4,Precios!$DW$4,IF(G740=Precios!$DT$5,Precios!$DW$5,IF(G740=Precios!$DT$6,Precios!$DW$6,IF(G740=Precios!$DT$7,Precios!$DW$7,IF(G740=Precios!$DT$8,Precios!$DW$8,IF(G740=Precios!$DT$9,Precios!$DW$9,IF(G740=Precios!$DT$10,Precios!$DW$10,IF(G740=Precios!$DT$11,Precios!$DW$11,IF(G740=Precios!$DT$12,Precios!$DW$12,IF(G740=Precios!$DT$1139,Precios!$DW$1139,IF(G740=Precios!$DT$14,Precios!$DW$14,IF(G740=Precios!$DT$15,Precios!$DW$15,IF(G740=Precios!$DT$16,Precios!$DW$16,IF(G740=Precios!$DT$17,Precios!$DW$17,IF(G740=Precios!$DT$18,Precios!$DW$18,0)))))))))))))))*H740</f>
        <v>0</v>
      </c>
      <c r="AA740" s="47"/>
      <c r="AB740" s="330"/>
    </row>
    <row r="741" spans="1:28" x14ac:dyDescent="0.25">
      <c r="A741" s="291"/>
      <c r="B741" s="41"/>
      <c r="C741" s="42"/>
      <c r="D741" s="43"/>
      <c r="E741" s="43"/>
      <c r="F741" s="43"/>
      <c r="G741" s="49"/>
      <c r="H741" s="52"/>
      <c r="I741" s="217">
        <f>IF(G741=Precios!$DT$4,Precios!$DU$4,IF(G741=Precios!$DT$5,Precios!$DU$5,IF(G741=Precios!$DT$6,Precios!$DU$6,IF(G741=Precios!$DT$7,Precios!$DU$7,IF(G741=Precios!$DT$8,Precios!$DU$8,IF(G741=Precios!$DT$9,Precios!$DU$9,IF(G741=Precios!$DT$10,Precios!$DU$10,IF(G741=Precios!$DT$11,Precios!$DU$11,IF(G741=Precios!$DT$12,Precios!$DU$12,IF(G741=Precios!$DT$1139,Precios!$DU$1139,IF(G741=Precios!$DT$14,Precios!$DU$14,IF(G741=Precios!$DT$15,Precios!$DU$15,IF(G741=Precios!$DT$16,Precios!$DU$16,IF(G741=Precios!$DT$17,Precios!$DU$17,IF(G741=Precios!$DT$18,Precios!$DU$18,0)))))))))))))))</f>
        <v>0</v>
      </c>
      <c r="J741" s="52"/>
      <c r="K741" s="218">
        <f>+IF(J741=1,I741,IF(J741=2,I741*(1-Precios!$DZ$3),0))</f>
        <v>0</v>
      </c>
      <c r="L741" s="218">
        <f t="shared" si="134"/>
        <v>0</v>
      </c>
      <c r="M741" s="50"/>
      <c r="N741" s="44"/>
      <c r="O741" s="44"/>
      <c r="P741" s="44"/>
      <c r="Q741" s="44"/>
      <c r="R741" s="44"/>
      <c r="S741" s="44"/>
      <c r="T741" s="44"/>
      <c r="U741" s="44"/>
      <c r="V741" s="93"/>
      <c r="W741" s="44"/>
      <c r="X741" s="44"/>
      <c r="Y741" s="44"/>
      <c r="Z741" s="353">
        <f>IF(G741=Precios!$DT$4,Precios!$DW$4,IF(G741=Precios!$DT$5,Precios!$DW$5,IF(G741=Precios!$DT$6,Precios!$DW$6,IF(G741=Precios!$DT$7,Precios!$DW$7,IF(G741=Precios!$DT$8,Precios!$DW$8,IF(G741=Precios!$DT$9,Precios!$DW$9,IF(G741=Precios!$DT$10,Precios!$DW$10,IF(G741=Precios!$DT$11,Precios!$DW$11,IF(G741=Precios!$DT$12,Precios!$DW$12,IF(G741=Precios!$DT$1139,Precios!$DW$1139,IF(G741=Precios!$DT$14,Precios!$DW$14,IF(G741=Precios!$DT$15,Precios!$DW$15,IF(G741=Precios!$DT$16,Precios!$DW$16,IF(G741=Precios!$DT$17,Precios!$DW$17,IF(G741=Precios!$DT$18,Precios!$DW$18,0)))))))))))))))*H741</f>
        <v>0</v>
      </c>
      <c r="AA741" s="47"/>
      <c r="AB741" s="330"/>
    </row>
    <row r="742" spans="1:28" x14ac:dyDescent="0.25">
      <c r="A742" s="291"/>
      <c r="B742" s="41"/>
      <c r="C742" s="42"/>
      <c r="D742" s="43"/>
      <c r="E742" s="43"/>
      <c r="F742" s="43"/>
      <c r="G742" s="49"/>
      <c r="H742" s="52"/>
      <c r="I742" s="217">
        <f>IF(G742=Precios!$DT$4,Precios!$DU$4,IF(G742=Precios!$DT$5,Precios!$DU$5,IF(G742=Precios!$DT$6,Precios!$DU$6,IF(G742=Precios!$DT$7,Precios!$DU$7,IF(G742=Precios!$DT$8,Precios!$DU$8,IF(G742=Precios!$DT$9,Precios!$DU$9,IF(G742=Precios!$DT$10,Precios!$DU$10,IF(G742=Precios!$DT$11,Precios!$DU$11,IF(G742=Precios!$DT$12,Precios!$DU$12,IF(G742=Precios!$DT$1139,Precios!$DU$1139,IF(G742=Precios!$DT$14,Precios!$DU$14,IF(G742=Precios!$DT$15,Precios!$DU$15,IF(G742=Precios!$DT$16,Precios!$DU$16,IF(G742=Precios!$DT$17,Precios!$DU$17,IF(G742=Precios!$DT$18,Precios!$DU$18,0)))))))))))))))</f>
        <v>0</v>
      </c>
      <c r="J742" s="52"/>
      <c r="K742" s="218">
        <f>+IF(J742=1,I742,IF(J742=2,I742*(1-Precios!$DZ$3),0))</f>
        <v>0</v>
      </c>
      <c r="L742" s="218">
        <f t="shared" si="133"/>
        <v>0</v>
      </c>
      <c r="M742" s="50"/>
      <c r="N742" s="44"/>
      <c r="O742" s="44"/>
      <c r="P742" s="44"/>
      <c r="Q742" s="44"/>
      <c r="R742" s="44"/>
      <c r="S742" s="44"/>
      <c r="T742" s="44"/>
      <c r="U742" s="44"/>
      <c r="V742" s="93"/>
      <c r="W742" s="44"/>
      <c r="X742" s="44"/>
      <c r="Y742" s="44"/>
      <c r="Z742" s="353">
        <f>IF(G742=Precios!$DT$4,Precios!$DW$4,IF(G742=Precios!$DT$5,Precios!$DW$5,IF(G742=Precios!$DT$6,Precios!$DW$6,IF(G742=Precios!$DT$7,Precios!$DW$7,IF(G742=Precios!$DT$8,Precios!$DW$8,IF(G742=Precios!$DT$9,Precios!$DW$9,IF(G742=Precios!$DT$10,Precios!$DW$10,IF(G742=Precios!$DT$11,Precios!$DW$11,IF(G742=Precios!$DT$12,Precios!$DW$12,IF(G742=Precios!$DT$1139,Precios!$DW$1139,IF(G742=Precios!$DT$14,Precios!$DW$14,IF(G742=Precios!$DT$15,Precios!$DW$15,IF(G742=Precios!$DT$16,Precios!$DW$16,IF(G742=Precios!$DT$17,Precios!$DW$17,IF(G742=Precios!$DT$18,Precios!$DW$18,0)))))))))))))))*H742</f>
        <v>0</v>
      </c>
      <c r="AA742" s="47"/>
      <c r="AB742" s="330"/>
    </row>
    <row r="743" spans="1:28" ht="15.75" thickBot="1" x14ac:dyDescent="0.3">
      <c r="A743" s="291"/>
      <c r="B743" s="41"/>
      <c r="C743" s="42"/>
      <c r="D743" s="43"/>
      <c r="E743" s="43"/>
      <c r="F743" s="43"/>
      <c r="G743" s="301"/>
      <c r="H743" s="302"/>
      <c r="I743" s="299">
        <f>IF(G743=Precios!$DT$4,Precios!$DU$4,IF(G743=Precios!$DT$5,Precios!$DU$5,IF(G743=Precios!$DT$6,Precios!$DU$6,IF(G743=Precios!$DT$7,Precios!$DU$7,IF(G743=Precios!$DT$8,Precios!$DU$8,IF(G743=Precios!$DT$9,Precios!$DU$9,IF(G743=Precios!$DT$10,Precios!$DU$10,IF(G743=Precios!$DT$11,Precios!$DU$11,IF(G743=Precios!$DT$12,Precios!$DU$12,IF(G743=Precios!$DT$1139,Precios!$DU$1139,IF(G743=Precios!$DT$14,Precios!$DU$14,IF(G743=Precios!$DT$15,Precios!$DU$15,IF(G743=Precios!$DT$16,Precios!$DU$16,IF(G743=Precios!$DT$17,Precios!$DU$17,IF(G743=Precios!$DT$18,Precios!$DU$18,0)))))))))))))))</f>
        <v>0</v>
      </c>
      <c r="J743" s="302"/>
      <c r="K743" s="303">
        <f>+IF(J743=1,I743,IF(J743=2,I743*(1-Precios!$DZ$3),0))</f>
        <v>0</v>
      </c>
      <c r="L743" s="303">
        <f t="shared" si="133"/>
        <v>0</v>
      </c>
      <c r="M743" s="50"/>
      <c r="N743" s="44"/>
      <c r="O743" s="44"/>
      <c r="P743" s="44"/>
      <c r="Q743" s="44"/>
      <c r="R743" s="44"/>
      <c r="S743" s="44"/>
      <c r="T743" s="44"/>
      <c r="U743" s="44"/>
      <c r="V743" s="93"/>
      <c r="W743" s="44"/>
      <c r="X743" s="44"/>
      <c r="Y743" s="44"/>
      <c r="Z743" s="354">
        <f>IF(G743=Precios!$DT$4,Precios!$DW$4,IF(G743=Precios!$DT$5,Precios!$DW$5,IF(G743=Precios!$DT$6,Precios!$DW$6,IF(G743=Precios!$DT$7,Precios!$DW$7,IF(G743=Precios!$DT$8,Precios!$DW$8,IF(G743=Precios!$DT$9,Precios!$DW$9,IF(G743=Precios!$DT$10,Precios!$DW$10,IF(G743=Precios!$DT$11,Precios!$DW$11,IF(G743=Precios!$DT$12,Precios!$DW$12,IF(G743=Precios!$DT$1139,Precios!$DW$1139,IF(G743=Precios!$DT$14,Precios!$DW$14,IF(G743=Precios!$DT$15,Precios!$DW$15,IF(G743=Precios!$DT$16,Precios!$DW$16,IF(G743=Precios!$DT$17,Precios!$DW$17,IF(G743=Precios!$DT$18,Precios!$DW$18,0)))))))))))))))*H743</f>
        <v>0</v>
      </c>
      <c r="AA743" s="47"/>
      <c r="AB743" s="330"/>
    </row>
    <row r="744" spans="1:28" x14ac:dyDescent="0.25">
      <c r="A744" s="282"/>
      <c r="B744" s="283"/>
      <c r="C744" s="284"/>
      <c r="D744" s="285"/>
      <c r="E744" s="285"/>
      <c r="F744" s="285"/>
      <c r="G744" s="287"/>
      <c r="H744" s="288"/>
      <c r="I744" s="289">
        <f>IF(G744=Precios!$DT$4,Precios!$DU$4,IF(G744=Precios!$DT$5,Precios!$DU$5,IF(G744=Precios!$DT$6,Precios!$DU$6,IF(G744=Precios!$DT$7,Precios!$DU$7,IF(G744=Precios!$DT$8,Precios!$DU$8,IF(G744=Precios!$DT$9,Precios!$DU$9,IF(G744=Precios!$DT$10,Precios!$DU$10,IF(G744=Precios!$DT$11,Precios!$DU$11,IF(G744=Precios!$DT$12,Precios!$DU$12,IF(G744=Precios!$DT$1139,Precios!$DU$1139,IF(G744=Precios!$DT$14,Precios!$DU$14,IF(G744=Precios!$DT$15,Precios!$DU$15,IF(G744=Precios!$DT$16,Precios!$DU$16,IF(G744=Precios!$DT$17,Precios!$DU$17,IF(G744=Precios!$DT$18,Precios!$DU$18,0)))))))))))))))</f>
        <v>0</v>
      </c>
      <c r="J744" s="287"/>
      <c r="K744" s="290">
        <f>+IF(J744=1,I744,IF(J744=2,I744*(1-Precios!$DZ$3),0))</f>
        <v>0</v>
      </c>
      <c r="L744" s="290">
        <f t="shared" si="133"/>
        <v>0</v>
      </c>
      <c r="M744" s="317">
        <f>+SUM(L744:L748)</f>
        <v>0</v>
      </c>
      <c r="N744" s="318">
        <f>+M744+Q744+S744+T744</f>
        <v>0</v>
      </c>
      <c r="O744" s="319">
        <f>+IF(J744=1,N744*$O$733,0)</f>
        <v>0</v>
      </c>
      <c r="P744" s="320">
        <f>+N744*$P$733</f>
        <v>0</v>
      </c>
      <c r="Q744" s="321"/>
      <c r="R744" s="322">
        <f>+N744-SUM(O744:Q744)</f>
        <v>0</v>
      </c>
      <c r="S744" s="321"/>
      <c r="T744" s="321"/>
      <c r="U744" s="321"/>
      <c r="V744" s="323" t="e">
        <f>+(+O744+P744)/M744</f>
        <v>#DIV/0!</v>
      </c>
      <c r="W744" s="324">
        <f>+R744-SUM(S744:U744)</f>
        <v>0</v>
      </c>
      <c r="X744" s="325">
        <f>IF(J744=2,W744,0)</f>
        <v>0</v>
      </c>
      <c r="Y744" s="326">
        <f>IF(J744=1,W744,0)</f>
        <v>0</v>
      </c>
      <c r="Z744" s="352">
        <f>IF(G744=Precios!$DT$4,Precios!$DW$4,IF(G744=Precios!$DT$5,Precios!$DW$5,IF(G744=Precios!$DT$6,Precios!$DW$6,IF(G744=Precios!$DT$7,Precios!$DW$7,IF(G744=Precios!$DT$8,Precios!$DW$8,IF(G744=Precios!$DT$9,Precios!$DW$9,IF(G744=Precios!$DT$10,Precios!$DW$10,IF(G744=Precios!$DT$11,Precios!$DW$11,IF(G744=Precios!$DT$12,Precios!$DW$12,IF(G744=Precios!$DT$1139,Precios!$DW$1139,IF(G744=Precios!$DT$14,Precios!$DW$14,IF(G744=Precios!$DT$15,Precios!$DW$15,IF(G744=Precios!$DT$16,Precios!$DW$16,IF(G744=Precios!$DT$17,Precios!$DW$17,IF(G744=Precios!$DT$18,Precios!$DW$18,0)))))))))))))))*H744</f>
        <v>0</v>
      </c>
      <c r="AA744" s="328">
        <f>+W744-SUM(Z744:Z748)</f>
        <v>0</v>
      </c>
      <c r="AB744" s="329" t="e">
        <f>+AA744/M744</f>
        <v>#DIV/0!</v>
      </c>
    </row>
    <row r="745" spans="1:28" x14ac:dyDescent="0.25">
      <c r="A745" s="291"/>
      <c r="B745" s="41"/>
      <c r="C745" s="42"/>
      <c r="D745" s="43"/>
      <c r="E745" s="43"/>
      <c r="F745" s="43"/>
      <c r="G745" s="49"/>
      <c r="H745" s="52"/>
      <c r="I745" s="217">
        <f>IF(G745=Precios!$DT$4,Precios!$DU$4,IF(G745=Precios!$DT$5,Precios!$DU$5,IF(G745=Precios!$DT$6,Precios!$DU$6,IF(G745=Precios!$DT$7,Precios!$DU$7,IF(G745=Precios!$DT$8,Precios!$DU$8,IF(G745=Precios!$DT$9,Precios!$DU$9,IF(G745=Precios!$DT$10,Precios!$DU$10,IF(G745=Precios!$DT$11,Precios!$DU$11,IF(G745=Precios!$DT$12,Precios!$DU$12,IF(G745=Precios!$DT$1139,Precios!$DU$1139,IF(G745=Precios!$DT$14,Precios!$DU$14,IF(G745=Precios!$DT$15,Precios!$DU$15,IF(G745=Precios!$DT$16,Precios!$DU$16,IF(G745=Precios!$DT$17,Precios!$DU$17,IF(G745=Precios!$DT$18,Precios!$DU$18,0)))))))))))))))</f>
        <v>0</v>
      </c>
      <c r="J745" s="52"/>
      <c r="K745" s="218">
        <f>+IF(J745=1,I745,IF(J745=2,I745*(1-Precios!$DZ$3),0))</f>
        <v>0</v>
      </c>
      <c r="L745" s="218">
        <f t="shared" ref="L745:L746" si="135">H745*K745</f>
        <v>0</v>
      </c>
      <c r="M745" s="50"/>
      <c r="N745" s="44"/>
      <c r="O745" s="44"/>
      <c r="P745" s="44"/>
      <c r="Q745" s="44"/>
      <c r="R745" s="44"/>
      <c r="S745" s="44"/>
      <c r="T745" s="44"/>
      <c r="U745" s="44"/>
      <c r="V745" s="93"/>
      <c r="W745" s="44"/>
      <c r="X745" s="44"/>
      <c r="Y745" s="44"/>
      <c r="Z745" s="353">
        <f>IF(G745=Precios!$DT$4,Precios!$DW$4,IF(G745=Precios!$DT$5,Precios!$DW$5,IF(G745=Precios!$DT$6,Precios!$DW$6,IF(G745=Precios!$DT$7,Precios!$DW$7,IF(G745=Precios!$DT$8,Precios!$DW$8,IF(G745=Precios!$DT$9,Precios!$DW$9,IF(G745=Precios!$DT$10,Precios!$DW$10,IF(G745=Precios!$DT$11,Precios!$DW$11,IF(G745=Precios!$DT$12,Precios!$DW$12,IF(G745=Precios!$DT$1139,Precios!$DW$1139,IF(G745=Precios!$DT$14,Precios!$DW$14,IF(G745=Precios!$DT$15,Precios!$DW$15,IF(G745=Precios!$DT$16,Precios!$DW$16,IF(G745=Precios!$DT$17,Precios!$DW$17,IF(G745=Precios!$DT$18,Precios!$DW$18,0)))))))))))))))*H745</f>
        <v>0</v>
      </c>
      <c r="AA745" s="47"/>
      <c r="AB745" s="330"/>
    </row>
    <row r="746" spans="1:28" x14ac:dyDescent="0.25">
      <c r="A746" s="291"/>
      <c r="B746" s="41"/>
      <c r="C746" s="42"/>
      <c r="D746" s="43"/>
      <c r="E746" s="43"/>
      <c r="F746" s="43"/>
      <c r="G746" s="49"/>
      <c r="H746" s="52"/>
      <c r="I746" s="217">
        <f>IF(G746=Precios!$DT$4,Precios!$DU$4,IF(G746=Precios!$DT$5,Precios!$DU$5,IF(G746=Precios!$DT$6,Precios!$DU$6,IF(G746=Precios!$DT$7,Precios!$DU$7,IF(G746=Precios!$DT$8,Precios!$DU$8,IF(G746=Precios!$DT$9,Precios!$DU$9,IF(G746=Precios!$DT$10,Precios!$DU$10,IF(G746=Precios!$DT$11,Precios!$DU$11,IF(G746=Precios!$DT$12,Precios!$DU$12,IF(G746=Precios!$DT$1139,Precios!$DU$1139,IF(G746=Precios!$DT$14,Precios!$DU$14,IF(G746=Precios!$DT$15,Precios!$DU$15,IF(G746=Precios!$DT$16,Precios!$DU$16,IF(G746=Precios!$DT$17,Precios!$DU$17,IF(G746=Precios!$DT$18,Precios!$DU$18,0)))))))))))))))</f>
        <v>0</v>
      </c>
      <c r="J746" s="52"/>
      <c r="K746" s="218">
        <f>+IF(J746=1,I746,IF(J746=2,I746*(1-Precios!$DZ$3),0))</f>
        <v>0</v>
      </c>
      <c r="L746" s="218">
        <f t="shared" si="135"/>
        <v>0</v>
      </c>
      <c r="M746" s="50"/>
      <c r="N746" s="44"/>
      <c r="O746" s="44"/>
      <c r="P746" s="44"/>
      <c r="Q746" s="44"/>
      <c r="R746" s="44"/>
      <c r="S746" s="44"/>
      <c r="T746" s="44"/>
      <c r="U746" s="44"/>
      <c r="V746" s="93"/>
      <c r="W746" s="44"/>
      <c r="X746" s="44"/>
      <c r="Y746" s="44"/>
      <c r="Z746" s="353">
        <f>IF(G746=Precios!$DT$4,Precios!$DW$4,IF(G746=Precios!$DT$5,Precios!$DW$5,IF(G746=Precios!$DT$6,Precios!$DW$6,IF(G746=Precios!$DT$7,Precios!$DW$7,IF(G746=Precios!$DT$8,Precios!$DW$8,IF(G746=Precios!$DT$9,Precios!$DW$9,IF(G746=Precios!$DT$10,Precios!$DW$10,IF(G746=Precios!$DT$11,Precios!$DW$11,IF(G746=Precios!$DT$12,Precios!$DW$12,IF(G746=Precios!$DT$1139,Precios!$DW$1139,IF(G746=Precios!$DT$14,Precios!$DW$14,IF(G746=Precios!$DT$15,Precios!$DW$15,IF(G746=Precios!$DT$16,Precios!$DW$16,IF(G746=Precios!$DT$17,Precios!$DW$17,IF(G746=Precios!$DT$18,Precios!$DW$18,0)))))))))))))))*H746</f>
        <v>0</v>
      </c>
      <c r="AA746" s="47"/>
      <c r="AB746" s="330"/>
    </row>
    <row r="747" spans="1:28" x14ac:dyDescent="0.25">
      <c r="A747" s="291"/>
      <c r="B747" s="41"/>
      <c r="C747" s="42"/>
      <c r="D747" s="43"/>
      <c r="E747" s="43"/>
      <c r="F747" s="43"/>
      <c r="G747" s="49"/>
      <c r="H747" s="52"/>
      <c r="I747" s="217">
        <f>IF(G747=Precios!$DT$4,Precios!$DU$4,IF(G747=Precios!$DT$5,Precios!$DU$5,IF(G747=Precios!$DT$6,Precios!$DU$6,IF(G747=Precios!$DT$7,Precios!$DU$7,IF(G747=Precios!$DT$8,Precios!$DU$8,IF(G747=Precios!$DT$9,Precios!$DU$9,IF(G747=Precios!$DT$10,Precios!$DU$10,IF(G747=Precios!$DT$11,Precios!$DU$11,IF(G747=Precios!$DT$12,Precios!$DU$12,IF(G747=Precios!$DT$1139,Precios!$DU$1139,IF(G747=Precios!$DT$14,Precios!$DU$14,IF(G747=Precios!$DT$15,Precios!$DU$15,IF(G747=Precios!$DT$16,Precios!$DU$16,IF(G747=Precios!$DT$17,Precios!$DU$17,IF(G747=Precios!$DT$18,Precios!$DU$18,0)))))))))))))))</f>
        <v>0</v>
      </c>
      <c r="J747" s="52"/>
      <c r="K747" s="218">
        <f>+IF(J747=1,I747,IF(J747=2,I747*(1-Precios!$DZ$3),0))</f>
        <v>0</v>
      </c>
      <c r="L747" s="218">
        <f t="shared" si="133"/>
        <v>0</v>
      </c>
      <c r="M747" s="50"/>
      <c r="N747" s="44"/>
      <c r="O747" s="44"/>
      <c r="P747" s="44"/>
      <c r="Q747" s="44"/>
      <c r="R747" s="44"/>
      <c r="S747" s="44"/>
      <c r="T747" s="44"/>
      <c r="U747" s="44"/>
      <c r="V747" s="93"/>
      <c r="W747" s="44"/>
      <c r="X747" s="44"/>
      <c r="Y747" s="44"/>
      <c r="Z747" s="353">
        <f>IF(G747=Precios!$DT$4,Precios!$DW$4,IF(G747=Precios!$DT$5,Precios!$DW$5,IF(G747=Precios!$DT$6,Precios!$DW$6,IF(G747=Precios!$DT$7,Precios!$DW$7,IF(G747=Precios!$DT$8,Precios!$DW$8,IF(G747=Precios!$DT$9,Precios!$DW$9,IF(G747=Precios!$DT$10,Precios!$DW$10,IF(G747=Precios!$DT$11,Precios!$DW$11,IF(G747=Precios!$DT$12,Precios!$DW$12,IF(G747=Precios!$DT$1139,Precios!$DW$1139,IF(G747=Precios!$DT$14,Precios!$DW$14,IF(G747=Precios!$DT$15,Precios!$DW$15,IF(G747=Precios!$DT$16,Precios!$DW$16,IF(G747=Precios!$DT$17,Precios!$DW$17,IF(G747=Precios!$DT$18,Precios!$DW$18,0)))))))))))))))*H747</f>
        <v>0</v>
      </c>
      <c r="AA747" s="47"/>
      <c r="AB747" s="330"/>
    </row>
    <row r="748" spans="1:28" ht="15.75" thickBot="1" x14ac:dyDescent="0.3">
      <c r="A748" s="293"/>
      <c r="B748" s="294"/>
      <c r="C748" s="304"/>
      <c r="D748" s="296"/>
      <c r="E748" s="296"/>
      <c r="F748" s="296"/>
      <c r="G748" s="297"/>
      <c r="H748" s="298"/>
      <c r="I748" s="299">
        <f>IF(G748=Precios!$DT$4,Precios!$DU$4,IF(G748=Precios!$DT$5,Precios!$DU$5,IF(G748=Precios!$DT$6,Precios!$DU$6,IF(G748=Precios!$DT$7,Precios!$DU$7,IF(G748=Precios!$DT$8,Precios!$DU$8,IF(G748=Precios!$DT$9,Precios!$DU$9,IF(G748=Precios!$DT$10,Precios!$DU$10,IF(G748=Precios!$DT$11,Precios!$DU$11,IF(G748=Precios!$DT$12,Precios!$DU$12,IF(G748=Precios!$DT$1139,Precios!$DU$1139,IF(G748=Precios!$DT$14,Precios!$DU$14,IF(G748=Precios!$DT$15,Precios!$DU$15,IF(G748=Precios!$DT$16,Precios!$DU$16,IF(G748=Precios!$DT$17,Precios!$DU$17,IF(G748=Precios!$DT$18,Precios!$DU$18,0)))))))))))))))</f>
        <v>0</v>
      </c>
      <c r="J748" s="298"/>
      <c r="K748" s="300">
        <f>+IF(J748=1,I748,IF(J748=2,I748*(1-Precios!$DZ$3),0))</f>
        <v>0</v>
      </c>
      <c r="L748" s="300">
        <f t="shared" si="133"/>
        <v>0</v>
      </c>
      <c r="M748" s="331"/>
      <c r="N748" s="332"/>
      <c r="O748" s="332"/>
      <c r="P748" s="332"/>
      <c r="Q748" s="332"/>
      <c r="R748" s="332"/>
      <c r="S748" s="332"/>
      <c r="T748" s="332"/>
      <c r="U748" s="332"/>
      <c r="V748" s="333"/>
      <c r="W748" s="332"/>
      <c r="X748" s="332"/>
      <c r="Y748" s="332"/>
      <c r="Z748" s="354">
        <f>IF(G748=Precios!$DT$4,Precios!$DW$4,IF(G748=Precios!$DT$5,Precios!$DW$5,IF(G748=Precios!$DT$6,Precios!$DW$6,IF(G748=Precios!$DT$7,Precios!$DW$7,IF(G748=Precios!$DT$8,Precios!$DW$8,IF(G748=Precios!$DT$9,Precios!$DW$9,IF(G748=Precios!$DT$10,Precios!$DW$10,IF(G748=Precios!$DT$11,Precios!$DW$11,IF(G748=Precios!$DT$12,Precios!$DW$12,IF(G748=Precios!$DT$1139,Precios!$DW$1139,IF(G748=Precios!$DT$14,Precios!$DW$14,IF(G748=Precios!$DT$15,Precios!$DW$15,IF(G748=Precios!$DT$16,Precios!$DW$16,IF(G748=Precios!$DT$17,Precios!$DW$17,IF(G748=Precios!$DT$18,Precios!$DW$18,0)))))))))))))))*H748</f>
        <v>0</v>
      </c>
      <c r="AA748" s="334"/>
      <c r="AB748" s="335"/>
    </row>
    <row r="749" spans="1:28" x14ac:dyDescent="0.25">
      <c r="A749" s="337"/>
      <c r="B749" s="257"/>
      <c r="C749" s="276"/>
      <c r="D749" s="277"/>
      <c r="E749" s="277"/>
      <c r="F749" s="277"/>
      <c r="G749" s="279"/>
      <c r="H749" s="280"/>
      <c r="I749" s="289">
        <f>IF(G749=Precios!$DT$4,Precios!$DU$4,IF(G749=Precios!$DT$5,Precios!$DU$5,IF(G749=Precios!$DT$6,Precios!$DU$6,IF(G749=Precios!$DT$7,Precios!$DU$7,IF(G749=Precios!$DT$8,Precios!$DU$8,IF(G749=Precios!$DT$9,Precios!$DU$9,IF(G749=Precios!$DT$10,Precios!$DU$10,IF(G749=Precios!$DT$11,Precios!$DU$11,IF(G749=Precios!$DT$12,Precios!$DU$12,IF(G749=Precios!$DT$1139,Precios!$DU$1139,IF(G749=Precios!$DT$14,Precios!$DU$14,IF(G749=Precios!$DT$15,Precios!$DU$15,IF(G749=Precios!$DT$16,Precios!$DU$16,IF(G749=Precios!$DT$17,Precios!$DU$17,IF(G749=Precios!$DT$18,Precios!$DU$18,0)))))))))))))))</f>
        <v>0</v>
      </c>
      <c r="J749" s="279"/>
      <c r="K749" s="281">
        <f>+IF(J749=1,I749,IF(J749=2,I749*(1-Precios!$DZ$3),0))</f>
        <v>0</v>
      </c>
      <c r="L749" s="281">
        <f t="shared" si="133"/>
        <v>0</v>
      </c>
      <c r="M749" s="308">
        <f>+SUM(L749:L753)</f>
        <v>0</v>
      </c>
      <c r="N749" s="309">
        <f>+M749+Q749+S749+T749</f>
        <v>0</v>
      </c>
      <c r="O749" s="310">
        <f>+IF(J749=1,N749*$O$733,0)</f>
        <v>0</v>
      </c>
      <c r="P749" s="311">
        <f>+N749*$P$733</f>
        <v>0</v>
      </c>
      <c r="Q749" s="40"/>
      <c r="R749" s="29">
        <f>+N749-SUM(O749:Q749)</f>
        <v>0</v>
      </c>
      <c r="S749" s="40"/>
      <c r="T749" s="40"/>
      <c r="U749" s="40"/>
      <c r="V749" s="312" t="e">
        <f>+(+O749+P749)/M749</f>
        <v>#DIV/0!</v>
      </c>
      <c r="W749" s="313">
        <f>+R749-SUM(S749:U749)</f>
        <v>0</v>
      </c>
      <c r="X749" s="314">
        <f>IF(J749=2,W749,0)</f>
        <v>0</v>
      </c>
      <c r="Y749" s="315">
        <f>IF(J749=1,W749,0)</f>
        <v>0</v>
      </c>
      <c r="Z749" s="352">
        <f>IF(G749=Precios!$DT$4,Precios!$DW$4,IF(G749=Precios!$DT$5,Precios!$DW$5,IF(G749=Precios!$DT$6,Precios!$DW$6,IF(G749=Precios!$DT$7,Precios!$DW$7,IF(G749=Precios!$DT$8,Precios!$DW$8,IF(G749=Precios!$DT$9,Precios!$DW$9,IF(G749=Precios!$DT$10,Precios!$DW$10,IF(G749=Precios!$DT$11,Precios!$DW$11,IF(G749=Precios!$DT$12,Precios!$DW$12,IF(G749=Precios!$DT$1139,Precios!$DW$1139,IF(G749=Precios!$DT$14,Precios!$DW$14,IF(G749=Precios!$DT$15,Precios!$DW$15,IF(G749=Precios!$DT$16,Precios!$DW$16,IF(G749=Precios!$DT$17,Precios!$DW$17,IF(G749=Precios!$DT$18,Precios!$DW$18,0)))))))))))))))*H749</f>
        <v>0</v>
      </c>
      <c r="AA749" s="316">
        <f>+W749-SUM(Z749:Z753)</f>
        <v>0</v>
      </c>
      <c r="AB749" s="338" t="e">
        <f>+AA749/M749</f>
        <v>#DIV/0!</v>
      </c>
    </row>
    <row r="750" spans="1:28" x14ac:dyDescent="0.25">
      <c r="A750" s="291"/>
      <c r="B750" s="41"/>
      <c r="C750" s="42"/>
      <c r="D750" s="43"/>
      <c r="E750" s="43"/>
      <c r="F750" s="43"/>
      <c r="G750" s="49"/>
      <c r="H750" s="52"/>
      <c r="I750" s="217">
        <f>IF(G750=Precios!$DT$4,Precios!$DU$4,IF(G750=Precios!$DT$5,Precios!$DU$5,IF(G750=Precios!$DT$6,Precios!$DU$6,IF(G750=Precios!$DT$7,Precios!$DU$7,IF(G750=Precios!$DT$8,Precios!$DU$8,IF(G750=Precios!$DT$9,Precios!$DU$9,IF(G750=Precios!$DT$10,Precios!$DU$10,IF(G750=Precios!$DT$11,Precios!$DU$11,IF(G750=Precios!$DT$12,Precios!$DU$12,IF(G750=Precios!$DT$1139,Precios!$DU$1139,IF(G750=Precios!$DT$14,Precios!$DU$14,IF(G750=Precios!$DT$15,Precios!$DU$15,IF(G750=Precios!$DT$16,Precios!$DU$16,IF(G750=Precios!$DT$17,Precios!$DU$17,IF(G750=Precios!$DT$18,Precios!$DU$18,0)))))))))))))))</f>
        <v>0</v>
      </c>
      <c r="J750" s="52"/>
      <c r="K750" s="218">
        <f>+IF(J750=1,I750,IF(J750=2,I750*(1-Precios!$DZ$3),0))</f>
        <v>0</v>
      </c>
      <c r="L750" s="218">
        <f t="shared" ref="L750:L751" si="136">H750*K750</f>
        <v>0</v>
      </c>
      <c r="M750" s="50"/>
      <c r="N750" s="44"/>
      <c r="O750" s="44"/>
      <c r="P750" s="44"/>
      <c r="Q750" s="44"/>
      <c r="R750" s="44"/>
      <c r="S750" s="44"/>
      <c r="T750" s="44"/>
      <c r="U750" s="44"/>
      <c r="V750" s="93"/>
      <c r="W750" s="44"/>
      <c r="X750" s="44"/>
      <c r="Y750" s="44"/>
      <c r="Z750" s="353">
        <f>IF(G750=Precios!$DT$4,Precios!$DW$4,IF(G750=Precios!$DT$5,Precios!$DW$5,IF(G750=Precios!$DT$6,Precios!$DW$6,IF(G750=Precios!$DT$7,Precios!$DW$7,IF(G750=Precios!$DT$8,Precios!$DW$8,IF(G750=Precios!$DT$9,Precios!$DW$9,IF(G750=Precios!$DT$10,Precios!$DW$10,IF(G750=Precios!$DT$11,Precios!$DW$11,IF(G750=Precios!$DT$12,Precios!$DW$12,IF(G750=Precios!$DT$1139,Precios!$DW$1139,IF(G750=Precios!$DT$14,Precios!$DW$14,IF(G750=Precios!$DT$15,Precios!$DW$15,IF(G750=Precios!$DT$16,Precios!$DW$16,IF(G750=Precios!$DT$17,Precios!$DW$17,IF(G750=Precios!$DT$18,Precios!$DW$18,0)))))))))))))))*H750</f>
        <v>0</v>
      </c>
      <c r="AA750" s="47"/>
      <c r="AB750" s="330"/>
    </row>
    <row r="751" spans="1:28" x14ac:dyDescent="0.25">
      <c r="A751" s="291"/>
      <c r="B751" s="41"/>
      <c r="C751" s="42"/>
      <c r="D751" s="43"/>
      <c r="E751" s="43"/>
      <c r="F751" s="43"/>
      <c r="G751" s="49"/>
      <c r="H751" s="52"/>
      <c r="I751" s="217">
        <f>IF(G751=Precios!$DT$4,Precios!$DU$4,IF(G751=Precios!$DT$5,Precios!$DU$5,IF(G751=Precios!$DT$6,Precios!$DU$6,IF(G751=Precios!$DT$7,Precios!$DU$7,IF(G751=Precios!$DT$8,Precios!$DU$8,IF(G751=Precios!$DT$9,Precios!$DU$9,IF(G751=Precios!$DT$10,Precios!$DU$10,IF(G751=Precios!$DT$11,Precios!$DU$11,IF(G751=Precios!$DT$12,Precios!$DU$12,IF(G751=Precios!$DT$1139,Precios!$DU$1139,IF(G751=Precios!$DT$14,Precios!$DU$14,IF(G751=Precios!$DT$15,Precios!$DU$15,IF(G751=Precios!$DT$16,Precios!$DU$16,IF(G751=Precios!$DT$17,Precios!$DU$17,IF(G751=Precios!$DT$18,Precios!$DU$18,0)))))))))))))))</f>
        <v>0</v>
      </c>
      <c r="J751" s="52"/>
      <c r="K751" s="218">
        <f>+IF(J751=1,I751,IF(J751=2,I751*(1-Precios!$DZ$3),0))</f>
        <v>0</v>
      </c>
      <c r="L751" s="218">
        <f t="shared" si="136"/>
        <v>0</v>
      </c>
      <c r="M751" s="50"/>
      <c r="N751" s="44"/>
      <c r="O751" s="44"/>
      <c r="P751" s="44"/>
      <c r="Q751" s="44"/>
      <c r="R751" s="44"/>
      <c r="S751" s="44"/>
      <c r="T751" s="44"/>
      <c r="U751" s="44"/>
      <c r="V751" s="93"/>
      <c r="W751" s="44"/>
      <c r="X751" s="44"/>
      <c r="Y751" s="44"/>
      <c r="Z751" s="353">
        <f>IF(G751=Precios!$DT$4,Precios!$DW$4,IF(G751=Precios!$DT$5,Precios!$DW$5,IF(G751=Precios!$DT$6,Precios!$DW$6,IF(G751=Precios!$DT$7,Precios!$DW$7,IF(G751=Precios!$DT$8,Precios!$DW$8,IF(G751=Precios!$DT$9,Precios!$DW$9,IF(G751=Precios!$DT$10,Precios!$DW$10,IF(G751=Precios!$DT$11,Precios!$DW$11,IF(G751=Precios!$DT$12,Precios!$DW$12,IF(G751=Precios!$DT$1139,Precios!$DW$1139,IF(G751=Precios!$DT$14,Precios!$DW$14,IF(G751=Precios!$DT$15,Precios!$DW$15,IF(G751=Precios!$DT$16,Precios!$DW$16,IF(G751=Precios!$DT$17,Precios!$DW$17,IF(G751=Precios!$DT$18,Precios!$DW$18,0)))))))))))))))*H751</f>
        <v>0</v>
      </c>
      <c r="AA751" s="47"/>
      <c r="AB751" s="330"/>
    </row>
    <row r="752" spans="1:28" x14ac:dyDescent="0.25">
      <c r="A752" s="291"/>
      <c r="B752" s="41"/>
      <c r="C752" s="42"/>
      <c r="D752" s="43"/>
      <c r="E752" s="43"/>
      <c r="F752" s="43"/>
      <c r="G752" s="49"/>
      <c r="H752" s="52"/>
      <c r="I752" s="217">
        <f>IF(G752=Precios!$DT$4,Precios!$DU$4,IF(G752=Precios!$DT$5,Precios!$DU$5,IF(G752=Precios!$DT$6,Precios!$DU$6,IF(G752=Precios!$DT$7,Precios!$DU$7,IF(G752=Precios!$DT$8,Precios!$DU$8,IF(G752=Precios!$DT$9,Precios!$DU$9,IF(G752=Precios!$DT$10,Precios!$DU$10,IF(G752=Precios!$DT$11,Precios!$DU$11,IF(G752=Precios!$DT$12,Precios!$DU$12,IF(G752=Precios!$DT$1139,Precios!$DU$1139,IF(G752=Precios!$DT$14,Precios!$DU$14,IF(G752=Precios!$DT$15,Precios!$DU$15,IF(G752=Precios!$DT$16,Precios!$DU$16,IF(G752=Precios!$DT$17,Precios!$DU$17,IF(G752=Precios!$DT$18,Precios!$DU$18,0)))))))))))))))</f>
        <v>0</v>
      </c>
      <c r="J752" s="52"/>
      <c r="K752" s="218">
        <f>+IF(J752=1,I752,IF(J752=2,I752*(1-Precios!$DZ$3),0))</f>
        <v>0</v>
      </c>
      <c r="L752" s="218">
        <f t="shared" si="133"/>
        <v>0</v>
      </c>
      <c r="M752" s="50"/>
      <c r="N752" s="44"/>
      <c r="O752" s="44"/>
      <c r="P752" s="44"/>
      <c r="Q752" s="44"/>
      <c r="R752" s="44"/>
      <c r="S752" s="44"/>
      <c r="T752" s="44"/>
      <c r="U752" s="44"/>
      <c r="V752" s="93"/>
      <c r="W752" s="44"/>
      <c r="X752" s="44"/>
      <c r="Y752" s="44"/>
      <c r="Z752" s="353">
        <f>IF(G752=Precios!$DT$4,Precios!$DW$4,IF(G752=Precios!$DT$5,Precios!$DW$5,IF(G752=Precios!$DT$6,Precios!$DW$6,IF(G752=Precios!$DT$7,Precios!$DW$7,IF(G752=Precios!$DT$8,Precios!$DW$8,IF(G752=Precios!$DT$9,Precios!$DW$9,IF(G752=Precios!$DT$10,Precios!$DW$10,IF(G752=Precios!$DT$11,Precios!$DW$11,IF(G752=Precios!$DT$12,Precios!$DW$12,IF(G752=Precios!$DT$1139,Precios!$DW$1139,IF(G752=Precios!$DT$14,Precios!$DW$14,IF(G752=Precios!$DT$15,Precios!$DW$15,IF(G752=Precios!$DT$16,Precios!$DW$16,IF(G752=Precios!$DT$17,Precios!$DW$17,IF(G752=Precios!$DT$18,Precios!$DW$18,0)))))))))))))))*H752</f>
        <v>0</v>
      </c>
      <c r="AA752" s="47"/>
      <c r="AB752" s="330"/>
    </row>
    <row r="753" spans="1:28" ht="15.75" thickBot="1" x14ac:dyDescent="0.3">
      <c r="A753" s="291"/>
      <c r="B753" s="41"/>
      <c r="C753" s="42"/>
      <c r="D753" s="43"/>
      <c r="E753" s="43"/>
      <c r="F753" s="43"/>
      <c r="G753" s="301"/>
      <c r="H753" s="302"/>
      <c r="I753" s="299">
        <f>IF(G753=Precios!$DT$4,Precios!$DU$4,IF(G753=Precios!$DT$5,Precios!$DU$5,IF(G753=Precios!$DT$6,Precios!$DU$6,IF(G753=Precios!$DT$7,Precios!$DU$7,IF(G753=Precios!$DT$8,Precios!$DU$8,IF(G753=Precios!$DT$9,Precios!$DU$9,IF(G753=Precios!$DT$10,Precios!$DU$10,IF(G753=Precios!$DT$11,Precios!$DU$11,IF(G753=Precios!$DT$12,Precios!$DU$12,IF(G753=Precios!$DT$1139,Precios!$DU$1139,IF(G753=Precios!$DT$14,Precios!$DU$14,IF(G753=Precios!$DT$15,Precios!$DU$15,IF(G753=Precios!$DT$16,Precios!$DU$16,IF(G753=Precios!$DT$17,Precios!$DU$17,IF(G753=Precios!$DT$18,Precios!$DU$18,0)))))))))))))))</f>
        <v>0</v>
      </c>
      <c r="J753" s="302"/>
      <c r="K753" s="303">
        <f>+IF(J753=1,I753,IF(J753=2,I753*(1-Precios!$DZ$3),0))</f>
        <v>0</v>
      </c>
      <c r="L753" s="303">
        <f t="shared" si="133"/>
        <v>0</v>
      </c>
      <c r="M753" s="50"/>
      <c r="N753" s="44"/>
      <c r="O753" s="44"/>
      <c r="P753" s="44"/>
      <c r="Q753" s="44"/>
      <c r="R753" s="44"/>
      <c r="S753" s="44"/>
      <c r="T753" s="44"/>
      <c r="U753" s="44"/>
      <c r="V753" s="93"/>
      <c r="W753" s="44"/>
      <c r="X753" s="44"/>
      <c r="Y753" s="44"/>
      <c r="Z753" s="354">
        <f>IF(G753=Precios!$DT$4,Precios!$DW$4,IF(G753=Precios!$DT$5,Precios!$DW$5,IF(G753=Precios!$DT$6,Precios!$DW$6,IF(G753=Precios!$DT$7,Precios!$DW$7,IF(G753=Precios!$DT$8,Precios!$DW$8,IF(G753=Precios!$DT$9,Precios!$DW$9,IF(G753=Precios!$DT$10,Precios!$DW$10,IF(G753=Precios!$DT$11,Precios!$DW$11,IF(G753=Precios!$DT$12,Precios!$DW$12,IF(G753=Precios!$DT$1139,Precios!$DW$1139,IF(G753=Precios!$DT$14,Precios!$DW$14,IF(G753=Precios!$DT$15,Precios!$DW$15,IF(G753=Precios!$DT$16,Precios!$DW$16,IF(G753=Precios!$DT$17,Precios!$DW$17,IF(G753=Precios!$DT$18,Precios!$DW$18,0)))))))))))))))*H753</f>
        <v>0</v>
      </c>
      <c r="AA753" s="47"/>
      <c r="AB753" s="330"/>
    </row>
    <row r="754" spans="1:28" x14ac:dyDescent="0.25">
      <c r="A754" s="282"/>
      <c r="B754" s="283"/>
      <c r="C754" s="284"/>
      <c r="D754" s="285"/>
      <c r="E754" s="285"/>
      <c r="F754" s="285"/>
      <c r="G754" s="287"/>
      <c r="H754" s="288"/>
      <c r="I754" s="289">
        <f>IF(G754=Precios!$DT$4,Precios!$DU$4,IF(G754=Precios!$DT$5,Precios!$DU$5,IF(G754=Precios!$DT$6,Precios!$DU$6,IF(G754=Precios!$DT$7,Precios!$DU$7,IF(G754=Precios!$DT$8,Precios!$DU$8,IF(G754=Precios!$DT$9,Precios!$DU$9,IF(G754=Precios!$DT$10,Precios!$DU$10,IF(G754=Precios!$DT$11,Precios!$DU$11,IF(G754=Precios!$DT$12,Precios!$DU$12,IF(G754=Precios!$DT$1139,Precios!$DU$1139,IF(G754=Precios!$DT$14,Precios!$DU$14,IF(G754=Precios!$DT$15,Precios!$DU$15,IF(G754=Precios!$DT$16,Precios!$DU$16,IF(G754=Precios!$DT$17,Precios!$DU$17,IF(G754=Precios!$DT$18,Precios!$DU$18,0)))))))))))))))</f>
        <v>0</v>
      </c>
      <c r="J754" s="287"/>
      <c r="K754" s="290">
        <f>+IF(J754=1,I754,IF(J754=2,I754*(1-Precios!$DZ$3),0))</f>
        <v>0</v>
      </c>
      <c r="L754" s="290">
        <f t="shared" ref="L754:L813" si="137">H754*K754</f>
        <v>0</v>
      </c>
      <c r="M754" s="317">
        <f>+SUM(L754:L758)</f>
        <v>0</v>
      </c>
      <c r="N754" s="318">
        <f>+M754+Q754+S754+T754</f>
        <v>0</v>
      </c>
      <c r="O754" s="319">
        <f>+IF(J754=1,N754*$O$733,0)</f>
        <v>0</v>
      </c>
      <c r="P754" s="320">
        <f>+N754*$P$733</f>
        <v>0</v>
      </c>
      <c r="Q754" s="321"/>
      <c r="R754" s="322">
        <f>+N754-SUM(O754:Q754)</f>
        <v>0</v>
      </c>
      <c r="S754" s="321"/>
      <c r="T754" s="321"/>
      <c r="U754" s="321"/>
      <c r="V754" s="323" t="e">
        <f>+(+O754+P754)/M754</f>
        <v>#DIV/0!</v>
      </c>
      <c r="W754" s="324">
        <f>+R754-SUM(S754:U754)</f>
        <v>0</v>
      </c>
      <c r="X754" s="325">
        <f>IF(J754=2,W754,0)</f>
        <v>0</v>
      </c>
      <c r="Y754" s="326">
        <f>IF(J754=1,W754,0)</f>
        <v>0</v>
      </c>
      <c r="Z754" s="352">
        <f>IF(G754=Precios!$DT$4,Precios!$DW$4,IF(G754=Precios!$DT$5,Precios!$DW$5,IF(G754=Precios!$DT$6,Precios!$DW$6,IF(G754=Precios!$DT$7,Precios!$DW$7,IF(G754=Precios!$DT$8,Precios!$DW$8,IF(G754=Precios!$DT$9,Precios!$DW$9,IF(G754=Precios!$DT$10,Precios!$DW$10,IF(G754=Precios!$DT$11,Precios!$DW$11,IF(G754=Precios!$DT$12,Precios!$DW$12,IF(G754=Precios!$DT$1139,Precios!$DW$1139,IF(G754=Precios!$DT$14,Precios!$DW$14,IF(G754=Precios!$DT$15,Precios!$DW$15,IF(G754=Precios!$DT$16,Precios!$DW$16,IF(G754=Precios!$DT$17,Precios!$DW$17,IF(G754=Precios!$DT$18,Precios!$DW$18,0)))))))))))))))*H754</f>
        <v>0</v>
      </c>
      <c r="AA754" s="328">
        <f>+W754-SUM(Z754:Z758)</f>
        <v>0</v>
      </c>
      <c r="AB754" s="329" t="e">
        <f>+AA754/M754</f>
        <v>#DIV/0!</v>
      </c>
    </row>
    <row r="755" spans="1:28" x14ac:dyDescent="0.25">
      <c r="A755" s="291"/>
      <c r="B755" s="41"/>
      <c r="C755" s="42"/>
      <c r="D755" s="43"/>
      <c r="E755" s="43"/>
      <c r="F755" s="43"/>
      <c r="G755" s="49"/>
      <c r="H755" s="52"/>
      <c r="I755" s="217">
        <f>IF(G755=Precios!$DT$4,Precios!$DU$4,IF(G755=Precios!$DT$5,Precios!$DU$5,IF(G755=Precios!$DT$6,Precios!$DU$6,IF(G755=Precios!$DT$7,Precios!$DU$7,IF(G755=Precios!$DT$8,Precios!$DU$8,IF(G755=Precios!$DT$9,Precios!$DU$9,IF(G755=Precios!$DT$10,Precios!$DU$10,IF(G755=Precios!$DT$11,Precios!$DU$11,IF(G755=Precios!$DT$12,Precios!$DU$12,IF(G755=Precios!$DT$1139,Precios!$DU$1139,IF(G755=Precios!$DT$14,Precios!$DU$14,IF(G755=Precios!$DT$15,Precios!$DU$15,IF(G755=Precios!$DT$16,Precios!$DU$16,IF(G755=Precios!$DT$17,Precios!$DU$17,IF(G755=Precios!$DT$18,Precios!$DU$18,0)))))))))))))))</f>
        <v>0</v>
      </c>
      <c r="J755" s="52"/>
      <c r="K755" s="218">
        <f>+IF(J755=1,I755,IF(J755=2,I755*(1-Precios!$DZ$3),0))</f>
        <v>0</v>
      </c>
      <c r="L755" s="218">
        <f t="shared" si="137"/>
        <v>0</v>
      </c>
      <c r="M755" s="50"/>
      <c r="N755" s="44"/>
      <c r="O755" s="44"/>
      <c r="P755" s="44"/>
      <c r="Q755" s="44"/>
      <c r="R755" s="44"/>
      <c r="S755" s="44"/>
      <c r="T755" s="44"/>
      <c r="U755" s="44"/>
      <c r="V755" s="93"/>
      <c r="W755" s="44"/>
      <c r="X755" s="44"/>
      <c r="Y755" s="44"/>
      <c r="Z755" s="353">
        <f>IF(G755=Precios!$DT$4,Precios!$DW$4,IF(G755=Precios!$DT$5,Precios!$DW$5,IF(G755=Precios!$DT$6,Precios!$DW$6,IF(G755=Precios!$DT$7,Precios!$DW$7,IF(G755=Precios!$DT$8,Precios!$DW$8,IF(G755=Precios!$DT$9,Precios!$DW$9,IF(G755=Precios!$DT$10,Precios!$DW$10,IF(G755=Precios!$DT$11,Precios!$DW$11,IF(G755=Precios!$DT$12,Precios!$DW$12,IF(G755=Precios!$DT$1139,Precios!$DW$1139,IF(G755=Precios!$DT$14,Precios!$DW$14,IF(G755=Precios!$DT$15,Precios!$DW$15,IF(G755=Precios!$DT$16,Precios!$DW$16,IF(G755=Precios!$DT$17,Precios!$DW$17,IF(G755=Precios!$DT$18,Precios!$DW$18,0)))))))))))))))*H755</f>
        <v>0</v>
      </c>
      <c r="AA755" s="47"/>
      <c r="AB755" s="330"/>
    </row>
    <row r="756" spans="1:28" x14ac:dyDescent="0.25">
      <c r="A756" s="291"/>
      <c r="B756" s="41"/>
      <c r="C756" s="42"/>
      <c r="D756" s="43"/>
      <c r="E756" s="43"/>
      <c r="F756" s="43"/>
      <c r="G756" s="49"/>
      <c r="H756" s="52"/>
      <c r="I756" s="217">
        <f>IF(G756=Precios!$DT$4,Precios!$DU$4,IF(G756=Precios!$DT$5,Precios!$DU$5,IF(G756=Precios!$DT$6,Precios!$DU$6,IF(G756=Precios!$DT$7,Precios!$DU$7,IF(G756=Precios!$DT$8,Precios!$DU$8,IF(G756=Precios!$DT$9,Precios!$DU$9,IF(G756=Precios!$DT$10,Precios!$DU$10,IF(G756=Precios!$DT$11,Precios!$DU$11,IF(G756=Precios!$DT$12,Precios!$DU$12,IF(G756=Precios!$DT$1139,Precios!$DU$1139,IF(G756=Precios!$DT$14,Precios!$DU$14,IF(G756=Precios!$DT$15,Precios!$DU$15,IF(G756=Precios!$DT$16,Precios!$DU$16,IF(G756=Precios!$DT$17,Precios!$DU$17,IF(G756=Precios!$DT$18,Precios!$DU$18,0)))))))))))))))</f>
        <v>0</v>
      </c>
      <c r="J756" s="52"/>
      <c r="K756" s="218">
        <f>+IF(J756=1,I756,IF(J756=2,I756*(1-Precios!$DZ$3),0))</f>
        <v>0</v>
      </c>
      <c r="L756" s="218">
        <f t="shared" si="137"/>
        <v>0</v>
      </c>
      <c r="M756" s="50"/>
      <c r="N756" s="44"/>
      <c r="O756" s="44"/>
      <c r="P756" s="44"/>
      <c r="Q756" s="44"/>
      <c r="R756" s="44"/>
      <c r="S756" s="44"/>
      <c r="T756" s="44"/>
      <c r="U756" s="44"/>
      <c r="V756" s="93"/>
      <c r="W756" s="44"/>
      <c r="X756" s="44"/>
      <c r="Y756" s="44"/>
      <c r="Z756" s="353">
        <f>IF(G756=Precios!$DT$4,Precios!$DW$4,IF(G756=Precios!$DT$5,Precios!$DW$5,IF(G756=Precios!$DT$6,Precios!$DW$6,IF(G756=Precios!$DT$7,Precios!$DW$7,IF(G756=Precios!$DT$8,Precios!$DW$8,IF(G756=Precios!$DT$9,Precios!$DW$9,IF(G756=Precios!$DT$10,Precios!$DW$10,IF(G756=Precios!$DT$11,Precios!$DW$11,IF(G756=Precios!$DT$12,Precios!$DW$12,IF(G756=Precios!$DT$1139,Precios!$DW$1139,IF(G756=Precios!$DT$14,Precios!$DW$14,IF(G756=Precios!$DT$15,Precios!$DW$15,IF(G756=Precios!$DT$16,Precios!$DW$16,IF(G756=Precios!$DT$17,Precios!$DW$17,IF(G756=Precios!$DT$18,Precios!$DW$18,0)))))))))))))))*H756</f>
        <v>0</v>
      </c>
      <c r="AA756" s="47"/>
      <c r="AB756" s="330"/>
    </row>
    <row r="757" spans="1:28" x14ac:dyDescent="0.25">
      <c r="A757" s="291"/>
      <c r="B757" s="41"/>
      <c r="C757" s="42"/>
      <c r="D757" s="43"/>
      <c r="E757" s="43"/>
      <c r="F757" s="43"/>
      <c r="G757" s="49"/>
      <c r="H757" s="52"/>
      <c r="I757" s="217">
        <f>IF(G757=Precios!$DT$4,Precios!$DU$4,IF(G757=Precios!$DT$5,Precios!$DU$5,IF(G757=Precios!$DT$6,Precios!$DU$6,IF(G757=Precios!$DT$7,Precios!$DU$7,IF(G757=Precios!$DT$8,Precios!$DU$8,IF(G757=Precios!$DT$9,Precios!$DU$9,IF(G757=Precios!$DT$10,Precios!$DU$10,IF(G757=Precios!$DT$11,Precios!$DU$11,IF(G757=Precios!$DT$12,Precios!$DU$12,IF(G757=Precios!$DT$1139,Precios!$DU$1139,IF(G757=Precios!$DT$14,Precios!$DU$14,IF(G757=Precios!$DT$15,Precios!$DU$15,IF(G757=Precios!$DT$16,Precios!$DU$16,IF(G757=Precios!$DT$17,Precios!$DU$17,IF(G757=Precios!$DT$18,Precios!$DU$18,0)))))))))))))))</f>
        <v>0</v>
      </c>
      <c r="J757" s="52"/>
      <c r="K757" s="218">
        <f>+IF(J757=1,I757,IF(J757=2,I757*(1-Precios!$DZ$3),0))</f>
        <v>0</v>
      </c>
      <c r="L757" s="218">
        <f t="shared" si="137"/>
        <v>0</v>
      </c>
      <c r="M757" s="50"/>
      <c r="N757" s="44"/>
      <c r="O757" s="44"/>
      <c r="P757" s="44"/>
      <c r="Q757" s="44"/>
      <c r="R757" s="44"/>
      <c r="S757" s="44"/>
      <c r="T757" s="44"/>
      <c r="U757" s="44"/>
      <c r="V757" s="93"/>
      <c r="W757" s="44"/>
      <c r="X757" s="44"/>
      <c r="Y757" s="44"/>
      <c r="Z757" s="353">
        <f>IF(G757=Precios!$DT$4,Precios!$DW$4,IF(G757=Precios!$DT$5,Precios!$DW$5,IF(G757=Precios!$DT$6,Precios!$DW$6,IF(G757=Precios!$DT$7,Precios!$DW$7,IF(G757=Precios!$DT$8,Precios!$DW$8,IF(G757=Precios!$DT$9,Precios!$DW$9,IF(G757=Precios!$DT$10,Precios!$DW$10,IF(G757=Precios!$DT$11,Precios!$DW$11,IF(G757=Precios!$DT$12,Precios!$DW$12,IF(G757=Precios!$DT$1139,Precios!$DW$1139,IF(G757=Precios!$DT$14,Precios!$DW$14,IF(G757=Precios!$DT$15,Precios!$DW$15,IF(G757=Precios!$DT$16,Precios!$DW$16,IF(G757=Precios!$DT$17,Precios!$DW$17,IF(G757=Precios!$DT$18,Precios!$DW$18,0)))))))))))))))*H757</f>
        <v>0</v>
      </c>
      <c r="AA757" s="47"/>
      <c r="AB757" s="330"/>
    </row>
    <row r="758" spans="1:28" ht="15.75" thickBot="1" x14ac:dyDescent="0.3">
      <c r="A758" s="293"/>
      <c r="B758" s="294"/>
      <c r="C758" s="304"/>
      <c r="D758" s="296"/>
      <c r="E758" s="296"/>
      <c r="F758" s="296"/>
      <c r="G758" s="297"/>
      <c r="H758" s="298"/>
      <c r="I758" s="299">
        <f>IF(G758=Precios!$DT$4,Precios!$DU$4,IF(G758=Precios!$DT$5,Precios!$DU$5,IF(G758=Precios!$DT$6,Precios!$DU$6,IF(G758=Precios!$DT$7,Precios!$DU$7,IF(G758=Precios!$DT$8,Precios!$DU$8,IF(G758=Precios!$DT$9,Precios!$DU$9,IF(G758=Precios!$DT$10,Precios!$DU$10,IF(G758=Precios!$DT$11,Precios!$DU$11,IF(G758=Precios!$DT$12,Precios!$DU$12,IF(G758=Precios!$DT$1139,Precios!$DU$1139,IF(G758=Precios!$DT$14,Precios!$DU$14,IF(G758=Precios!$DT$15,Precios!$DU$15,IF(G758=Precios!$DT$16,Precios!$DU$16,IF(G758=Precios!$DT$17,Precios!$DU$17,IF(G758=Precios!$DT$18,Precios!$DU$18,0)))))))))))))))</f>
        <v>0</v>
      </c>
      <c r="J758" s="298"/>
      <c r="K758" s="300">
        <f>+IF(J758=1,I758,IF(J758=2,I758*(1-Precios!$DZ$3),0))</f>
        <v>0</v>
      </c>
      <c r="L758" s="300">
        <f t="shared" si="137"/>
        <v>0</v>
      </c>
      <c r="M758" s="331"/>
      <c r="N758" s="332"/>
      <c r="O758" s="332"/>
      <c r="P758" s="332"/>
      <c r="Q758" s="332"/>
      <c r="R758" s="332"/>
      <c r="S758" s="332"/>
      <c r="T758" s="332"/>
      <c r="U758" s="332"/>
      <c r="V758" s="333"/>
      <c r="W758" s="332"/>
      <c r="X758" s="332"/>
      <c r="Y758" s="332"/>
      <c r="Z758" s="354">
        <f>IF(G758=Precios!$DT$4,Precios!$DW$4,IF(G758=Precios!$DT$5,Precios!$DW$5,IF(G758=Precios!$DT$6,Precios!$DW$6,IF(G758=Precios!$DT$7,Precios!$DW$7,IF(G758=Precios!$DT$8,Precios!$DW$8,IF(G758=Precios!$DT$9,Precios!$DW$9,IF(G758=Precios!$DT$10,Precios!$DW$10,IF(G758=Precios!$DT$11,Precios!$DW$11,IF(G758=Precios!$DT$12,Precios!$DW$12,IF(G758=Precios!$DT$1139,Precios!$DW$1139,IF(G758=Precios!$DT$14,Precios!$DW$14,IF(G758=Precios!$DT$15,Precios!$DW$15,IF(G758=Precios!$DT$16,Precios!$DW$16,IF(G758=Precios!$DT$17,Precios!$DW$17,IF(G758=Precios!$DT$18,Precios!$DW$18,0)))))))))))))))*H758</f>
        <v>0</v>
      </c>
      <c r="AA758" s="334"/>
      <c r="AB758" s="335"/>
    </row>
    <row r="759" spans="1:28" x14ac:dyDescent="0.25">
      <c r="A759" s="282"/>
      <c r="B759" s="283"/>
      <c r="C759" s="284"/>
      <c r="D759" s="285"/>
      <c r="E759" s="285"/>
      <c r="F759" s="285"/>
      <c r="G759" s="287"/>
      <c r="H759" s="288"/>
      <c r="I759" s="289">
        <f>IF(G759=Precios!$DT$4,Precios!$DU$4,IF(G759=Precios!$DT$5,Precios!$DU$5,IF(G759=Precios!$DT$6,Precios!$DU$6,IF(G759=Precios!$DT$7,Precios!$DU$7,IF(G759=Precios!$DT$8,Precios!$DU$8,IF(G759=Precios!$DT$9,Precios!$DU$9,IF(G759=Precios!$DT$10,Precios!$DU$10,IF(G759=Precios!$DT$11,Precios!$DU$11,IF(G759=Precios!$DT$12,Precios!$DU$12,IF(G759=Precios!$DT$1139,Precios!$DU$1139,IF(G759=Precios!$DT$14,Precios!$DU$14,IF(G759=Precios!$DT$15,Precios!$DU$15,IF(G759=Precios!$DT$16,Precios!$DU$16,IF(G759=Precios!$DT$17,Precios!$DU$17,IF(G759=Precios!$DT$18,Precios!$DU$18,0)))))))))))))))</f>
        <v>0</v>
      </c>
      <c r="J759" s="287"/>
      <c r="K759" s="290">
        <f>+IF(J759=1,I759,IF(J759=2,I759*(1-Precios!$DZ$3),0))</f>
        <v>0</v>
      </c>
      <c r="L759" s="290">
        <f t="shared" ref="L759:L803" si="138">H759*K759</f>
        <v>0</v>
      </c>
      <c r="M759" s="317">
        <f>+SUM(L759:L763)</f>
        <v>0</v>
      </c>
      <c r="N759" s="318">
        <f>+M759+Q759+S759+T759</f>
        <v>0</v>
      </c>
      <c r="O759" s="319">
        <f>+IF(J759=1,N759*$O$733,0)</f>
        <v>0</v>
      </c>
      <c r="P759" s="320">
        <f>+N759*$P$733</f>
        <v>0</v>
      </c>
      <c r="Q759" s="321"/>
      <c r="R759" s="322">
        <f>+N759-SUM(O759:Q759)</f>
        <v>0</v>
      </c>
      <c r="S759" s="321"/>
      <c r="T759" s="321"/>
      <c r="U759" s="321"/>
      <c r="V759" s="323" t="e">
        <f>+(+O759+P759)/M759</f>
        <v>#DIV/0!</v>
      </c>
      <c r="W759" s="324">
        <f>+R759-SUM(S759:U759)</f>
        <v>0</v>
      </c>
      <c r="X759" s="325">
        <f>IF(J759=2,W759,0)</f>
        <v>0</v>
      </c>
      <c r="Y759" s="326">
        <f>IF(J759=1,W759,0)</f>
        <v>0</v>
      </c>
      <c r="Z759" s="352">
        <f>IF(G759=Precios!$DT$4,Precios!$DW$4,IF(G759=Precios!$DT$5,Precios!$DW$5,IF(G759=Precios!$DT$6,Precios!$DW$6,IF(G759=Precios!$DT$7,Precios!$DW$7,IF(G759=Precios!$DT$8,Precios!$DW$8,IF(G759=Precios!$DT$9,Precios!$DW$9,IF(G759=Precios!$DT$10,Precios!$DW$10,IF(G759=Precios!$DT$11,Precios!$DW$11,IF(G759=Precios!$DT$12,Precios!$DW$12,IF(G759=Precios!$DT$1139,Precios!$DW$1139,IF(G759=Precios!$DT$14,Precios!$DW$14,IF(G759=Precios!$DT$15,Precios!$DW$15,IF(G759=Precios!$DT$16,Precios!$DW$16,IF(G759=Precios!$DT$17,Precios!$DW$17,IF(G759=Precios!$DT$18,Precios!$DW$18,0)))))))))))))))*H759</f>
        <v>0</v>
      </c>
      <c r="AA759" s="328">
        <f>+W759-SUM(Z759:Z763)</f>
        <v>0</v>
      </c>
      <c r="AB759" s="329" t="e">
        <f>+AA759/M759</f>
        <v>#DIV/0!</v>
      </c>
    </row>
    <row r="760" spans="1:28" x14ac:dyDescent="0.25">
      <c r="A760" s="291"/>
      <c r="B760" s="41"/>
      <c r="C760" s="42"/>
      <c r="D760" s="43"/>
      <c r="E760" s="43"/>
      <c r="F760" s="43"/>
      <c r="G760" s="49"/>
      <c r="H760" s="52"/>
      <c r="I760" s="217">
        <f>IF(G760=Precios!$DT$4,Precios!$DU$4,IF(G760=Precios!$DT$5,Precios!$DU$5,IF(G760=Precios!$DT$6,Precios!$DU$6,IF(G760=Precios!$DT$7,Precios!$DU$7,IF(G760=Precios!$DT$8,Precios!$DU$8,IF(G760=Precios!$DT$9,Precios!$DU$9,IF(G760=Precios!$DT$10,Precios!$DU$10,IF(G760=Precios!$DT$11,Precios!$DU$11,IF(G760=Precios!$DT$12,Precios!$DU$12,IF(G760=Precios!$DT$1139,Precios!$DU$1139,IF(G760=Precios!$DT$14,Precios!$DU$14,IF(G760=Precios!$DT$15,Precios!$DU$15,IF(G760=Precios!$DT$16,Precios!$DU$16,IF(G760=Precios!$DT$17,Precios!$DU$17,IF(G760=Precios!$DT$18,Precios!$DU$18,0)))))))))))))))</f>
        <v>0</v>
      </c>
      <c r="J760" s="52"/>
      <c r="K760" s="218">
        <f>+IF(J760=1,I760,IF(J760=2,I760*(1-Precios!$DZ$3),0))</f>
        <v>0</v>
      </c>
      <c r="L760" s="218">
        <f t="shared" si="138"/>
        <v>0</v>
      </c>
      <c r="M760" s="50"/>
      <c r="N760" s="44"/>
      <c r="O760" s="44"/>
      <c r="P760" s="44"/>
      <c r="Q760" s="44"/>
      <c r="R760" s="44"/>
      <c r="S760" s="44"/>
      <c r="T760" s="44"/>
      <c r="U760" s="44"/>
      <c r="V760" s="93"/>
      <c r="W760" s="44"/>
      <c r="X760" s="44"/>
      <c r="Y760" s="44"/>
      <c r="Z760" s="353">
        <f>IF(G760=Precios!$DT$4,Precios!$DW$4,IF(G760=Precios!$DT$5,Precios!$DW$5,IF(G760=Precios!$DT$6,Precios!$DW$6,IF(G760=Precios!$DT$7,Precios!$DW$7,IF(G760=Precios!$DT$8,Precios!$DW$8,IF(G760=Precios!$DT$9,Precios!$DW$9,IF(G760=Precios!$DT$10,Precios!$DW$10,IF(G760=Precios!$DT$11,Precios!$DW$11,IF(G760=Precios!$DT$12,Precios!$DW$12,IF(G760=Precios!$DT$1139,Precios!$DW$1139,IF(G760=Precios!$DT$14,Precios!$DW$14,IF(G760=Precios!$DT$15,Precios!$DW$15,IF(G760=Precios!$DT$16,Precios!$DW$16,IF(G760=Precios!$DT$17,Precios!$DW$17,IF(G760=Precios!$DT$18,Precios!$DW$18,0)))))))))))))))*H760</f>
        <v>0</v>
      </c>
      <c r="AA760" s="47"/>
      <c r="AB760" s="330"/>
    </row>
    <row r="761" spans="1:28" x14ac:dyDescent="0.25">
      <c r="A761" s="291"/>
      <c r="B761" s="41"/>
      <c r="C761" s="42"/>
      <c r="D761" s="43"/>
      <c r="E761" s="43"/>
      <c r="F761" s="43"/>
      <c r="G761" s="49"/>
      <c r="H761" s="52"/>
      <c r="I761" s="217">
        <f>IF(G761=Precios!$DT$4,Precios!$DU$4,IF(G761=Precios!$DT$5,Precios!$DU$5,IF(G761=Precios!$DT$6,Precios!$DU$6,IF(G761=Precios!$DT$7,Precios!$DU$7,IF(G761=Precios!$DT$8,Precios!$DU$8,IF(G761=Precios!$DT$9,Precios!$DU$9,IF(G761=Precios!$DT$10,Precios!$DU$10,IF(G761=Precios!$DT$11,Precios!$DU$11,IF(G761=Precios!$DT$12,Precios!$DU$12,IF(G761=Precios!$DT$1139,Precios!$DU$1139,IF(G761=Precios!$DT$14,Precios!$DU$14,IF(G761=Precios!$DT$15,Precios!$DU$15,IF(G761=Precios!$DT$16,Precios!$DU$16,IF(G761=Precios!$DT$17,Precios!$DU$17,IF(G761=Precios!$DT$18,Precios!$DU$18,0)))))))))))))))</f>
        <v>0</v>
      </c>
      <c r="J761" s="52"/>
      <c r="K761" s="218">
        <f>+IF(J761=1,I761,IF(J761=2,I761*(1-Precios!$DZ$3),0))</f>
        <v>0</v>
      </c>
      <c r="L761" s="218">
        <f t="shared" si="138"/>
        <v>0</v>
      </c>
      <c r="M761" s="50"/>
      <c r="N761" s="44"/>
      <c r="O761" s="44"/>
      <c r="P761" s="44"/>
      <c r="Q761" s="44"/>
      <c r="R761" s="44"/>
      <c r="S761" s="44"/>
      <c r="T761" s="44"/>
      <c r="U761" s="44"/>
      <c r="V761" s="93"/>
      <c r="W761" s="44"/>
      <c r="X761" s="44"/>
      <c r="Y761" s="44"/>
      <c r="Z761" s="353">
        <f>IF(G761=Precios!$DT$4,Precios!$DW$4,IF(G761=Precios!$DT$5,Precios!$DW$5,IF(G761=Precios!$DT$6,Precios!$DW$6,IF(G761=Precios!$DT$7,Precios!$DW$7,IF(G761=Precios!$DT$8,Precios!$DW$8,IF(G761=Precios!$DT$9,Precios!$DW$9,IF(G761=Precios!$DT$10,Precios!$DW$10,IF(G761=Precios!$DT$11,Precios!$DW$11,IF(G761=Precios!$DT$12,Precios!$DW$12,IF(G761=Precios!$DT$1139,Precios!$DW$1139,IF(G761=Precios!$DT$14,Precios!$DW$14,IF(G761=Precios!$DT$15,Precios!$DW$15,IF(G761=Precios!$DT$16,Precios!$DW$16,IF(G761=Precios!$DT$17,Precios!$DW$17,IF(G761=Precios!$DT$18,Precios!$DW$18,0)))))))))))))))*H761</f>
        <v>0</v>
      </c>
      <c r="AA761" s="47"/>
      <c r="AB761" s="330"/>
    </row>
    <row r="762" spans="1:28" x14ac:dyDescent="0.25">
      <c r="A762" s="291"/>
      <c r="B762" s="41"/>
      <c r="C762" s="42"/>
      <c r="D762" s="43"/>
      <c r="E762" s="43"/>
      <c r="F762" s="43"/>
      <c r="G762" s="49"/>
      <c r="H762" s="52"/>
      <c r="I762" s="217">
        <f>IF(G762=Precios!$DT$4,Precios!$DU$4,IF(G762=Precios!$DT$5,Precios!$DU$5,IF(G762=Precios!$DT$6,Precios!$DU$6,IF(G762=Precios!$DT$7,Precios!$DU$7,IF(G762=Precios!$DT$8,Precios!$DU$8,IF(G762=Precios!$DT$9,Precios!$DU$9,IF(G762=Precios!$DT$10,Precios!$DU$10,IF(G762=Precios!$DT$11,Precios!$DU$11,IF(G762=Precios!$DT$12,Precios!$DU$12,IF(G762=Precios!$DT$1139,Precios!$DU$1139,IF(G762=Precios!$DT$14,Precios!$DU$14,IF(G762=Precios!$DT$15,Precios!$DU$15,IF(G762=Precios!$DT$16,Precios!$DU$16,IF(G762=Precios!$DT$17,Precios!$DU$17,IF(G762=Precios!$DT$18,Precios!$DU$18,0)))))))))))))))</f>
        <v>0</v>
      </c>
      <c r="J762" s="52"/>
      <c r="K762" s="218">
        <f>+IF(J762=1,I762,IF(J762=2,I762*(1-Precios!$DZ$3),0))</f>
        <v>0</v>
      </c>
      <c r="L762" s="218">
        <f t="shared" si="138"/>
        <v>0</v>
      </c>
      <c r="M762" s="50"/>
      <c r="N762" s="44"/>
      <c r="O762" s="44"/>
      <c r="P762" s="44"/>
      <c r="Q762" s="44"/>
      <c r="R762" s="44"/>
      <c r="S762" s="44"/>
      <c r="T762" s="44"/>
      <c r="U762" s="44"/>
      <c r="V762" s="93"/>
      <c r="W762" s="44"/>
      <c r="X762" s="44"/>
      <c r="Y762" s="44"/>
      <c r="Z762" s="353">
        <f>IF(G762=Precios!$DT$4,Precios!$DW$4,IF(G762=Precios!$DT$5,Precios!$DW$5,IF(G762=Precios!$DT$6,Precios!$DW$6,IF(G762=Precios!$DT$7,Precios!$DW$7,IF(G762=Precios!$DT$8,Precios!$DW$8,IF(G762=Precios!$DT$9,Precios!$DW$9,IF(G762=Precios!$DT$10,Precios!$DW$10,IF(G762=Precios!$DT$11,Precios!$DW$11,IF(G762=Precios!$DT$12,Precios!$DW$12,IF(G762=Precios!$DT$1139,Precios!$DW$1139,IF(G762=Precios!$DT$14,Precios!$DW$14,IF(G762=Precios!$DT$15,Precios!$DW$15,IF(G762=Precios!$DT$16,Precios!$DW$16,IF(G762=Precios!$DT$17,Precios!$DW$17,IF(G762=Precios!$DT$18,Precios!$DW$18,0)))))))))))))))*H762</f>
        <v>0</v>
      </c>
      <c r="AA762" s="47"/>
      <c r="AB762" s="330"/>
    </row>
    <row r="763" spans="1:28" ht="15.75" thickBot="1" x14ac:dyDescent="0.3">
      <c r="A763" s="293"/>
      <c r="B763" s="294"/>
      <c r="C763" s="304"/>
      <c r="D763" s="296"/>
      <c r="E763" s="296"/>
      <c r="F763" s="296"/>
      <c r="G763" s="297"/>
      <c r="H763" s="298"/>
      <c r="I763" s="299">
        <f>IF(G763=Precios!$DT$4,Precios!$DU$4,IF(G763=Precios!$DT$5,Precios!$DU$5,IF(G763=Precios!$DT$6,Precios!$DU$6,IF(G763=Precios!$DT$7,Precios!$DU$7,IF(G763=Precios!$DT$8,Precios!$DU$8,IF(G763=Precios!$DT$9,Precios!$DU$9,IF(G763=Precios!$DT$10,Precios!$DU$10,IF(G763=Precios!$DT$11,Precios!$DU$11,IF(G763=Precios!$DT$12,Precios!$DU$12,IF(G763=Precios!$DT$1139,Precios!$DU$1139,IF(G763=Precios!$DT$14,Precios!$DU$14,IF(G763=Precios!$DT$15,Precios!$DU$15,IF(G763=Precios!$DT$16,Precios!$DU$16,IF(G763=Precios!$DT$17,Precios!$DU$17,IF(G763=Precios!$DT$18,Precios!$DU$18,0)))))))))))))))</f>
        <v>0</v>
      </c>
      <c r="J763" s="298"/>
      <c r="K763" s="300">
        <f>+IF(J763=1,I763,IF(J763=2,I763*(1-Precios!$DZ$3),0))</f>
        <v>0</v>
      </c>
      <c r="L763" s="300">
        <f t="shared" si="138"/>
        <v>0</v>
      </c>
      <c r="M763" s="331"/>
      <c r="N763" s="332"/>
      <c r="O763" s="332"/>
      <c r="P763" s="332"/>
      <c r="Q763" s="332"/>
      <c r="R763" s="332"/>
      <c r="S763" s="332"/>
      <c r="T763" s="332"/>
      <c r="U763" s="332"/>
      <c r="V763" s="333"/>
      <c r="W763" s="332"/>
      <c r="X763" s="332"/>
      <c r="Y763" s="332"/>
      <c r="Z763" s="354">
        <f>IF(G763=Precios!$DT$4,Precios!$DW$4,IF(G763=Precios!$DT$5,Precios!$DW$5,IF(G763=Precios!$DT$6,Precios!$DW$6,IF(G763=Precios!$DT$7,Precios!$DW$7,IF(G763=Precios!$DT$8,Precios!$DW$8,IF(G763=Precios!$DT$9,Precios!$DW$9,IF(G763=Precios!$DT$10,Precios!$DW$10,IF(G763=Precios!$DT$11,Precios!$DW$11,IF(G763=Precios!$DT$12,Precios!$DW$12,IF(G763=Precios!$DT$1139,Precios!$DW$1139,IF(G763=Precios!$DT$14,Precios!$DW$14,IF(G763=Precios!$DT$15,Precios!$DW$15,IF(G763=Precios!$DT$16,Precios!$DW$16,IF(G763=Precios!$DT$17,Precios!$DW$17,IF(G763=Precios!$DT$18,Precios!$DW$18,0)))))))))))))))*H763</f>
        <v>0</v>
      </c>
      <c r="AA763" s="334"/>
      <c r="AB763" s="335"/>
    </row>
    <row r="764" spans="1:28" x14ac:dyDescent="0.25">
      <c r="A764" s="282"/>
      <c r="B764" s="283"/>
      <c r="C764" s="284"/>
      <c r="D764" s="285"/>
      <c r="E764" s="285"/>
      <c r="F764" s="285"/>
      <c r="G764" s="287"/>
      <c r="H764" s="288"/>
      <c r="I764" s="289">
        <f>IF(G764=Precios!$DT$4,Precios!$DU$4,IF(G764=Precios!$DT$5,Precios!$DU$5,IF(G764=Precios!$DT$6,Precios!$DU$6,IF(G764=Precios!$DT$7,Precios!$DU$7,IF(G764=Precios!$DT$8,Precios!$DU$8,IF(G764=Precios!$DT$9,Precios!$DU$9,IF(G764=Precios!$DT$10,Precios!$DU$10,IF(G764=Precios!$DT$11,Precios!$DU$11,IF(G764=Precios!$DT$12,Precios!$DU$12,IF(G764=Precios!$DT$1139,Precios!$DU$1139,IF(G764=Precios!$DT$14,Precios!$DU$14,IF(G764=Precios!$DT$15,Precios!$DU$15,IF(G764=Precios!$DT$16,Precios!$DU$16,IF(G764=Precios!$DT$17,Precios!$DU$17,IF(G764=Precios!$DT$18,Precios!$DU$18,0)))))))))))))))</f>
        <v>0</v>
      </c>
      <c r="J764" s="287"/>
      <c r="K764" s="290">
        <f>+IF(J764=1,I764,IF(J764=2,I764*(1-Precios!$DZ$3),0))</f>
        <v>0</v>
      </c>
      <c r="L764" s="290">
        <f t="shared" si="138"/>
        <v>0</v>
      </c>
      <c r="M764" s="317">
        <f>+SUM(L764:L768)</f>
        <v>0</v>
      </c>
      <c r="N764" s="318">
        <f>+M764+Q764+S764+T764</f>
        <v>0</v>
      </c>
      <c r="O764" s="319">
        <f>+IF(J764=1,N764*$O$733,0)</f>
        <v>0</v>
      </c>
      <c r="P764" s="320">
        <f>+N764*$P$733</f>
        <v>0</v>
      </c>
      <c r="Q764" s="321"/>
      <c r="R764" s="322">
        <f>+N764-SUM(O764:Q764)</f>
        <v>0</v>
      </c>
      <c r="S764" s="321"/>
      <c r="T764" s="321"/>
      <c r="U764" s="321"/>
      <c r="V764" s="323" t="e">
        <f>+(+O764+P764)/M764</f>
        <v>#DIV/0!</v>
      </c>
      <c r="W764" s="324">
        <f>+R764-SUM(S764:U764)</f>
        <v>0</v>
      </c>
      <c r="X764" s="325">
        <f>IF(J764=2,W764,0)</f>
        <v>0</v>
      </c>
      <c r="Y764" s="326">
        <f>IF(J764=1,W764,0)</f>
        <v>0</v>
      </c>
      <c r="Z764" s="352">
        <f>IF(G764=Precios!$DT$4,Precios!$DW$4,IF(G764=Precios!$DT$5,Precios!$DW$5,IF(G764=Precios!$DT$6,Precios!$DW$6,IF(G764=Precios!$DT$7,Precios!$DW$7,IF(G764=Precios!$DT$8,Precios!$DW$8,IF(G764=Precios!$DT$9,Precios!$DW$9,IF(G764=Precios!$DT$10,Precios!$DW$10,IF(G764=Precios!$DT$11,Precios!$DW$11,IF(G764=Precios!$DT$12,Precios!$DW$12,IF(G764=Precios!$DT$1139,Precios!$DW$1139,IF(G764=Precios!$DT$14,Precios!$DW$14,IF(G764=Precios!$DT$15,Precios!$DW$15,IF(G764=Precios!$DT$16,Precios!$DW$16,IF(G764=Precios!$DT$17,Precios!$DW$17,IF(G764=Precios!$DT$18,Precios!$DW$18,0)))))))))))))))*H764</f>
        <v>0</v>
      </c>
      <c r="AA764" s="328">
        <f>+W764-SUM(Z764:Z768)</f>
        <v>0</v>
      </c>
      <c r="AB764" s="329" t="e">
        <f>+AA764/M764</f>
        <v>#DIV/0!</v>
      </c>
    </row>
    <row r="765" spans="1:28" x14ac:dyDescent="0.25">
      <c r="A765" s="291"/>
      <c r="B765" s="41"/>
      <c r="C765" s="42"/>
      <c r="D765" s="43"/>
      <c r="E765" s="43"/>
      <c r="F765" s="43"/>
      <c r="G765" s="49"/>
      <c r="H765" s="52"/>
      <c r="I765" s="217">
        <f>IF(G765=Precios!$DT$4,Precios!$DU$4,IF(G765=Precios!$DT$5,Precios!$DU$5,IF(G765=Precios!$DT$6,Precios!$DU$6,IF(G765=Precios!$DT$7,Precios!$DU$7,IF(G765=Precios!$DT$8,Precios!$DU$8,IF(G765=Precios!$DT$9,Precios!$DU$9,IF(G765=Precios!$DT$10,Precios!$DU$10,IF(G765=Precios!$DT$11,Precios!$DU$11,IF(G765=Precios!$DT$12,Precios!$DU$12,IF(G765=Precios!$DT$1139,Precios!$DU$1139,IF(G765=Precios!$DT$14,Precios!$DU$14,IF(G765=Precios!$DT$15,Precios!$DU$15,IF(G765=Precios!$DT$16,Precios!$DU$16,IF(G765=Precios!$DT$17,Precios!$DU$17,IF(G765=Precios!$DT$18,Precios!$DU$18,0)))))))))))))))</f>
        <v>0</v>
      </c>
      <c r="J765" s="52"/>
      <c r="K765" s="218">
        <f>+IF(J765=1,I765,IF(J765=2,I765*(1-Precios!$DZ$3),0))</f>
        <v>0</v>
      </c>
      <c r="L765" s="218">
        <f t="shared" si="138"/>
        <v>0</v>
      </c>
      <c r="M765" s="50"/>
      <c r="N765" s="44"/>
      <c r="O765" s="44"/>
      <c r="P765" s="44"/>
      <c r="Q765" s="44"/>
      <c r="R765" s="44"/>
      <c r="S765" s="44"/>
      <c r="T765" s="44"/>
      <c r="U765" s="44"/>
      <c r="V765" s="93"/>
      <c r="W765" s="44"/>
      <c r="X765" s="44"/>
      <c r="Y765" s="44"/>
      <c r="Z765" s="353">
        <f>IF(G765=Precios!$DT$4,Precios!$DW$4,IF(G765=Precios!$DT$5,Precios!$DW$5,IF(G765=Precios!$DT$6,Precios!$DW$6,IF(G765=Precios!$DT$7,Precios!$DW$7,IF(G765=Precios!$DT$8,Precios!$DW$8,IF(G765=Precios!$DT$9,Precios!$DW$9,IF(G765=Precios!$DT$10,Precios!$DW$10,IF(G765=Precios!$DT$11,Precios!$DW$11,IF(G765=Precios!$DT$12,Precios!$DW$12,IF(G765=Precios!$DT$1139,Precios!$DW$1139,IF(G765=Precios!$DT$14,Precios!$DW$14,IF(G765=Precios!$DT$15,Precios!$DW$15,IF(G765=Precios!$DT$16,Precios!$DW$16,IF(G765=Precios!$DT$17,Precios!$DW$17,IF(G765=Precios!$DT$18,Precios!$DW$18,0)))))))))))))))*H765</f>
        <v>0</v>
      </c>
      <c r="AA765" s="47"/>
      <c r="AB765" s="330"/>
    </row>
    <row r="766" spans="1:28" x14ac:dyDescent="0.25">
      <c r="A766" s="291"/>
      <c r="B766" s="41"/>
      <c r="C766" s="42"/>
      <c r="D766" s="43"/>
      <c r="E766" s="43"/>
      <c r="F766" s="43"/>
      <c r="G766" s="49"/>
      <c r="H766" s="52"/>
      <c r="I766" s="217">
        <f>IF(G766=Precios!$DT$4,Precios!$DU$4,IF(G766=Precios!$DT$5,Precios!$DU$5,IF(G766=Precios!$DT$6,Precios!$DU$6,IF(G766=Precios!$DT$7,Precios!$DU$7,IF(G766=Precios!$DT$8,Precios!$DU$8,IF(G766=Precios!$DT$9,Precios!$DU$9,IF(G766=Precios!$DT$10,Precios!$DU$10,IF(G766=Precios!$DT$11,Precios!$DU$11,IF(G766=Precios!$DT$12,Precios!$DU$12,IF(G766=Precios!$DT$1139,Precios!$DU$1139,IF(G766=Precios!$DT$14,Precios!$DU$14,IF(G766=Precios!$DT$15,Precios!$DU$15,IF(G766=Precios!$DT$16,Precios!$DU$16,IF(G766=Precios!$DT$17,Precios!$DU$17,IF(G766=Precios!$DT$18,Precios!$DU$18,0)))))))))))))))</f>
        <v>0</v>
      </c>
      <c r="J766" s="52"/>
      <c r="K766" s="218">
        <f>+IF(J766=1,I766,IF(J766=2,I766*(1-Precios!$DZ$3),0))</f>
        <v>0</v>
      </c>
      <c r="L766" s="218">
        <f t="shared" si="138"/>
        <v>0</v>
      </c>
      <c r="M766" s="50"/>
      <c r="N766" s="44"/>
      <c r="O766" s="44"/>
      <c r="P766" s="44"/>
      <c r="Q766" s="44"/>
      <c r="R766" s="44"/>
      <c r="S766" s="44"/>
      <c r="T766" s="44"/>
      <c r="U766" s="44"/>
      <c r="V766" s="93"/>
      <c r="W766" s="44"/>
      <c r="X766" s="44"/>
      <c r="Y766" s="44"/>
      <c r="Z766" s="353">
        <f>IF(G766=Precios!$DT$4,Precios!$DW$4,IF(G766=Precios!$DT$5,Precios!$DW$5,IF(G766=Precios!$DT$6,Precios!$DW$6,IF(G766=Precios!$DT$7,Precios!$DW$7,IF(G766=Precios!$DT$8,Precios!$DW$8,IF(G766=Precios!$DT$9,Precios!$DW$9,IF(G766=Precios!$DT$10,Precios!$DW$10,IF(G766=Precios!$DT$11,Precios!$DW$11,IF(G766=Precios!$DT$12,Precios!$DW$12,IF(G766=Precios!$DT$1139,Precios!$DW$1139,IF(G766=Precios!$DT$14,Precios!$DW$14,IF(G766=Precios!$DT$15,Precios!$DW$15,IF(G766=Precios!$DT$16,Precios!$DW$16,IF(G766=Precios!$DT$17,Precios!$DW$17,IF(G766=Precios!$DT$18,Precios!$DW$18,0)))))))))))))))*H766</f>
        <v>0</v>
      </c>
      <c r="AA766" s="47"/>
      <c r="AB766" s="330"/>
    </row>
    <row r="767" spans="1:28" x14ac:dyDescent="0.25">
      <c r="A767" s="291"/>
      <c r="B767" s="41"/>
      <c r="C767" s="42"/>
      <c r="D767" s="43"/>
      <c r="E767" s="43"/>
      <c r="F767" s="43"/>
      <c r="G767" s="49"/>
      <c r="H767" s="52"/>
      <c r="I767" s="217">
        <f>IF(G767=Precios!$DT$4,Precios!$DU$4,IF(G767=Precios!$DT$5,Precios!$DU$5,IF(G767=Precios!$DT$6,Precios!$DU$6,IF(G767=Precios!$DT$7,Precios!$DU$7,IF(G767=Precios!$DT$8,Precios!$DU$8,IF(G767=Precios!$DT$9,Precios!$DU$9,IF(G767=Precios!$DT$10,Precios!$DU$10,IF(G767=Precios!$DT$11,Precios!$DU$11,IF(G767=Precios!$DT$12,Precios!$DU$12,IF(G767=Precios!$DT$1139,Precios!$DU$1139,IF(G767=Precios!$DT$14,Precios!$DU$14,IF(G767=Precios!$DT$15,Precios!$DU$15,IF(G767=Precios!$DT$16,Precios!$DU$16,IF(G767=Precios!$DT$17,Precios!$DU$17,IF(G767=Precios!$DT$18,Precios!$DU$18,0)))))))))))))))</f>
        <v>0</v>
      </c>
      <c r="J767" s="52"/>
      <c r="K767" s="218">
        <f>+IF(J767=1,I767,IF(J767=2,I767*(1-Precios!$DZ$3),0))</f>
        <v>0</v>
      </c>
      <c r="L767" s="218">
        <f t="shared" si="138"/>
        <v>0</v>
      </c>
      <c r="M767" s="50"/>
      <c r="N767" s="44"/>
      <c r="O767" s="44"/>
      <c r="P767" s="44"/>
      <c r="Q767" s="44"/>
      <c r="R767" s="44"/>
      <c r="S767" s="44"/>
      <c r="T767" s="44"/>
      <c r="U767" s="44"/>
      <c r="V767" s="93"/>
      <c r="W767" s="44"/>
      <c r="X767" s="44"/>
      <c r="Y767" s="44"/>
      <c r="Z767" s="353">
        <f>IF(G767=Precios!$DT$4,Precios!$DW$4,IF(G767=Precios!$DT$5,Precios!$DW$5,IF(G767=Precios!$DT$6,Precios!$DW$6,IF(G767=Precios!$DT$7,Precios!$DW$7,IF(G767=Precios!$DT$8,Precios!$DW$8,IF(G767=Precios!$DT$9,Precios!$DW$9,IF(G767=Precios!$DT$10,Precios!$DW$10,IF(G767=Precios!$DT$11,Precios!$DW$11,IF(G767=Precios!$DT$12,Precios!$DW$12,IF(G767=Precios!$DT$1139,Precios!$DW$1139,IF(G767=Precios!$DT$14,Precios!$DW$14,IF(G767=Precios!$DT$15,Precios!$DW$15,IF(G767=Precios!$DT$16,Precios!$DW$16,IF(G767=Precios!$DT$17,Precios!$DW$17,IF(G767=Precios!$DT$18,Precios!$DW$18,0)))))))))))))))*H767</f>
        <v>0</v>
      </c>
      <c r="AA767" s="47"/>
      <c r="AB767" s="330"/>
    </row>
    <row r="768" spans="1:28" ht="15.75" thickBot="1" x14ac:dyDescent="0.3">
      <c r="A768" s="293"/>
      <c r="B768" s="294"/>
      <c r="C768" s="304"/>
      <c r="D768" s="296"/>
      <c r="E768" s="296"/>
      <c r="F768" s="296"/>
      <c r="G768" s="297"/>
      <c r="H768" s="298"/>
      <c r="I768" s="299">
        <f>IF(G768=Precios!$DT$4,Precios!$DU$4,IF(G768=Precios!$DT$5,Precios!$DU$5,IF(G768=Precios!$DT$6,Precios!$DU$6,IF(G768=Precios!$DT$7,Precios!$DU$7,IF(G768=Precios!$DT$8,Precios!$DU$8,IF(G768=Precios!$DT$9,Precios!$DU$9,IF(G768=Precios!$DT$10,Precios!$DU$10,IF(G768=Precios!$DT$11,Precios!$DU$11,IF(G768=Precios!$DT$12,Precios!$DU$12,IF(G768=Precios!$DT$1139,Precios!$DU$1139,IF(G768=Precios!$DT$14,Precios!$DU$14,IF(G768=Precios!$DT$15,Precios!$DU$15,IF(G768=Precios!$DT$16,Precios!$DU$16,IF(G768=Precios!$DT$17,Precios!$DU$17,IF(G768=Precios!$DT$18,Precios!$DU$18,0)))))))))))))))</f>
        <v>0</v>
      </c>
      <c r="J768" s="298"/>
      <c r="K768" s="300">
        <f>+IF(J768=1,I768,IF(J768=2,I768*(1-Precios!$DZ$3),0))</f>
        <v>0</v>
      </c>
      <c r="L768" s="300">
        <f t="shared" si="138"/>
        <v>0</v>
      </c>
      <c r="M768" s="331"/>
      <c r="N768" s="332"/>
      <c r="O768" s="332"/>
      <c r="P768" s="332"/>
      <c r="Q768" s="332"/>
      <c r="R768" s="332"/>
      <c r="S768" s="332"/>
      <c r="T768" s="332"/>
      <c r="U768" s="332"/>
      <c r="V768" s="333"/>
      <c r="W768" s="332"/>
      <c r="X768" s="332"/>
      <c r="Y768" s="332"/>
      <c r="Z768" s="354">
        <f>IF(G768=Precios!$DT$4,Precios!$DW$4,IF(G768=Precios!$DT$5,Precios!$DW$5,IF(G768=Precios!$DT$6,Precios!$DW$6,IF(G768=Precios!$DT$7,Precios!$DW$7,IF(G768=Precios!$DT$8,Precios!$DW$8,IF(G768=Precios!$DT$9,Precios!$DW$9,IF(G768=Precios!$DT$10,Precios!$DW$10,IF(G768=Precios!$DT$11,Precios!$DW$11,IF(G768=Precios!$DT$12,Precios!$DW$12,IF(G768=Precios!$DT$1139,Precios!$DW$1139,IF(G768=Precios!$DT$14,Precios!$DW$14,IF(G768=Precios!$DT$15,Precios!$DW$15,IF(G768=Precios!$DT$16,Precios!$DW$16,IF(G768=Precios!$DT$17,Precios!$DW$17,IF(G768=Precios!$DT$18,Precios!$DW$18,0)))))))))))))))*H768</f>
        <v>0</v>
      </c>
      <c r="AA768" s="334"/>
      <c r="AB768" s="335"/>
    </row>
    <row r="769" spans="1:28" x14ac:dyDescent="0.25">
      <c r="A769" s="282"/>
      <c r="B769" s="283"/>
      <c r="C769" s="284"/>
      <c r="D769" s="285"/>
      <c r="E769" s="285"/>
      <c r="F769" s="285"/>
      <c r="G769" s="287"/>
      <c r="H769" s="288"/>
      <c r="I769" s="289">
        <f>IF(G769=Precios!$DT$4,Precios!$DU$4,IF(G769=Precios!$DT$5,Precios!$DU$5,IF(G769=Precios!$DT$6,Precios!$DU$6,IF(G769=Precios!$DT$7,Precios!$DU$7,IF(G769=Precios!$DT$8,Precios!$DU$8,IF(G769=Precios!$DT$9,Precios!$DU$9,IF(G769=Precios!$DT$10,Precios!$DU$10,IF(G769=Precios!$DT$11,Precios!$DU$11,IF(G769=Precios!$DT$12,Precios!$DU$12,IF(G769=Precios!$DT$1139,Precios!$DU$1139,IF(G769=Precios!$DT$14,Precios!$DU$14,IF(G769=Precios!$DT$15,Precios!$DU$15,IF(G769=Precios!$DT$16,Precios!$DU$16,IF(G769=Precios!$DT$17,Precios!$DU$17,IF(G769=Precios!$DT$18,Precios!$DU$18,0)))))))))))))))</f>
        <v>0</v>
      </c>
      <c r="J769" s="287"/>
      <c r="K769" s="290">
        <f>+IF(J769=1,I769,IF(J769=2,I769*(1-Precios!$DZ$3),0))</f>
        <v>0</v>
      </c>
      <c r="L769" s="290">
        <f t="shared" si="138"/>
        <v>0</v>
      </c>
      <c r="M769" s="317">
        <f>+SUM(L769:L773)</f>
        <v>0</v>
      </c>
      <c r="N769" s="318">
        <f>+M769+Q769+S769+T769</f>
        <v>0</v>
      </c>
      <c r="O769" s="319">
        <f>+IF(J769=1,N769*$O$733,0)</f>
        <v>0</v>
      </c>
      <c r="P769" s="320">
        <f>+N769*$P$733</f>
        <v>0</v>
      </c>
      <c r="Q769" s="321"/>
      <c r="R769" s="322">
        <f>+N769-SUM(O769:Q769)</f>
        <v>0</v>
      </c>
      <c r="S769" s="321"/>
      <c r="T769" s="321"/>
      <c r="U769" s="321"/>
      <c r="V769" s="323" t="e">
        <f>+(+O769+P769)/M769</f>
        <v>#DIV/0!</v>
      </c>
      <c r="W769" s="324">
        <f>+R769-SUM(S769:U769)</f>
        <v>0</v>
      </c>
      <c r="X769" s="325">
        <f>IF(J769=2,W769,0)</f>
        <v>0</v>
      </c>
      <c r="Y769" s="326">
        <f>IF(J769=1,W769,0)</f>
        <v>0</v>
      </c>
      <c r="Z769" s="352">
        <f>IF(G769=Precios!$DT$4,Precios!$DW$4,IF(G769=Precios!$DT$5,Precios!$DW$5,IF(G769=Precios!$DT$6,Precios!$DW$6,IF(G769=Precios!$DT$7,Precios!$DW$7,IF(G769=Precios!$DT$8,Precios!$DW$8,IF(G769=Precios!$DT$9,Precios!$DW$9,IF(G769=Precios!$DT$10,Precios!$DW$10,IF(G769=Precios!$DT$11,Precios!$DW$11,IF(G769=Precios!$DT$12,Precios!$DW$12,IF(G769=Precios!$DT$1139,Precios!$DW$1139,IF(G769=Precios!$DT$14,Precios!$DW$14,IF(G769=Precios!$DT$15,Precios!$DW$15,IF(G769=Precios!$DT$16,Precios!$DW$16,IF(G769=Precios!$DT$17,Precios!$DW$17,IF(G769=Precios!$DT$18,Precios!$DW$18,0)))))))))))))))*H769</f>
        <v>0</v>
      </c>
      <c r="AA769" s="328">
        <f>+W769-SUM(Z769:Z773)</f>
        <v>0</v>
      </c>
      <c r="AB769" s="329" t="e">
        <f>+AA769/M769</f>
        <v>#DIV/0!</v>
      </c>
    </row>
    <row r="770" spans="1:28" x14ac:dyDescent="0.25">
      <c r="A770" s="291"/>
      <c r="B770" s="41"/>
      <c r="C770" s="42"/>
      <c r="D770" s="43"/>
      <c r="E770" s="43"/>
      <c r="F770" s="43"/>
      <c r="G770" s="49"/>
      <c r="H770" s="52"/>
      <c r="I770" s="217">
        <f>IF(G770=Precios!$DT$4,Precios!$DU$4,IF(G770=Precios!$DT$5,Precios!$DU$5,IF(G770=Precios!$DT$6,Precios!$DU$6,IF(G770=Precios!$DT$7,Precios!$DU$7,IF(G770=Precios!$DT$8,Precios!$DU$8,IF(G770=Precios!$DT$9,Precios!$DU$9,IF(G770=Precios!$DT$10,Precios!$DU$10,IF(G770=Precios!$DT$11,Precios!$DU$11,IF(G770=Precios!$DT$12,Precios!$DU$12,IF(G770=Precios!$DT$1139,Precios!$DU$1139,IF(G770=Precios!$DT$14,Precios!$DU$14,IF(G770=Precios!$DT$15,Precios!$DU$15,IF(G770=Precios!$DT$16,Precios!$DU$16,IF(G770=Precios!$DT$17,Precios!$DU$17,IF(G770=Precios!$DT$18,Precios!$DU$18,0)))))))))))))))</f>
        <v>0</v>
      </c>
      <c r="J770" s="52"/>
      <c r="K770" s="218">
        <f>+IF(J770=1,I770,IF(J770=2,I770*(1-Precios!$DZ$3),0))</f>
        <v>0</v>
      </c>
      <c r="L770" s="218">
        <f t="shared" si="138"/>
        <v>0</v>
      </c>
      <c r="M770" s="50"/>
      <c r="N770" s="44"/>
      <c r="O770" s="44"/>
      <c r="P770" s="44"/>
      <c r="Q770" s="44"/>
      <c r="R770" s="44"/>
      <c r="S770" s="44"/>
      <c r="T770" s="44"/>
      <c r="U770" s="44"/>
      <c r="V770" s="93"/>
      <c r="W770" s="44"/>
      <c r="X770" s="44"/>
      <c r="Y770" s="44"/>
      <c r="Z770" s="353">
        <f>IF(G770=Precios!$DT$4,Precios!$DW$4,IF(G770=Precios!$DT$5,Precios!$DW$5,IF(G770=Precios!$DT$6,Precios!$DW$6,IF(G770=Precios!$DT$7,Precios!$DW$7,IF(G770=Precios!$DT$8,Precios!$DW$8,IF(G770=Precios!$DT$9,Precios!$DW$9,IF(G770=Precios!$DT$10,Precios!$DW$10,IF(G770=Precios!$DT$11,Precios!$DW$11,IF(G770=Precios!$DT$12,Precios!$DW$12,IF(G770=Precios!$DT$1139,Precios!$DW$1139,IF(G770=Precios!$DT$14,Precios!$DW$14,IF(G770=Precios!$DT$15,Precios!$DW$15,IF(G770=Precios!$DT$16,Precios!$DW$16,IF(G770=Precios!$DT$17,Precios!$DW$17,IF(G770=Precios!$DT$18,Precios!$DW$18,0)))))))))))))))*H770</f>
        <v>0</v>
      </c>
      <c r="AA770" s="47"/>
      <c r="AB770" s="330"/>
    </row>
    <row r="771" spans="1:28" x14ac:dyDescent="0.25">
      <c r="A771" s="291"/>
      <c r="B771" s="41"/>
      <c r="C771" s="42"/>
      <c r="D771" s="43"/>
      <c r="E771" s="43"/>
      <c r="F771" s="43"/>
      <c r="G771" s="49"/>
      <c r="H771" s="52"/>
      <c r="I771" s="217">
        <f>IF(G771=Precios!$DT$4,Precios!$DU$4,IF(G771=Precios!$DT$5,Precios!$DU$5,IF(G771=Precios!$DT$6,Precios!$DU$6,IF(G771=Precios!$DT$7,Precios!$DU$7,IF(G771=Precios!$DT$8,Precios!$DU$8,IF(G771=Precios!$DT$9,Precios!$DU$9,IF(G771=Precios!$DT$10,Precios!$DU$10,IF(G771=Precios!$DT$11,Precios!$DU$11,IF(G771=Precios!$DT$12,Precios!$DU$12,IF(G771=Precios!$DT$1139,Precios!$DU$1139,IF(G771=Precios!$DT$14,Precios!$DU$14,IF(G771=Precios!$DT$15,Precios!$DU$15,IF(G771=Precios!$DT$16,Precios!$DU$16,IF(G771=Precios!$DT$17,Precios!$DU$17,IF(G771=Precios!$DT$18,Precios!$DU$18,0)))))))))))))))</f>
        <v>0</v>
      </c>
      <c r="J771" s="52"/>
      <c r="K771" s="218">
        <f>+IF(J771=1,I771,IF(J771=2,I771*(1-Precios!$DZ$3),0))</f>
        <v>0</v>
      </c>
      <c r="L771" s="218">
        <f t="shared" si="138"/>
        <v>0</v>
      </c>
      <c r="M771" s="50"/>
      <c r="N771" s="44"/>
      <c r="O771" s="44"/>
      <c r="P771" s="44"/>
      <c r="Q771" s="44"/>
      <c r="R771" s="44"/>
      <c r="S771" s="44"/>
      <c r="T771" s="44"/>
      <c r="U771" s="44"/>
      <c r="V771" s="93"/>
      <c r="W771" s="44"/>
      <c r="X771" s="44"/>
      <c r="Y771" s="44"/>
      <c r="Z771" s="353">
        <f>IF(G771=Precios!$DT$4,Precios!$DW$4,IF(G771=Precios!$DT$5,Precios!$DW$5,IF(G771=Precios!$DT$6,Precios!$DW$6,IF(G771=Precios!$DT$7,Precios!$DW$7,IF(G771=Precios!$DT$8,Precios!$DW$8,IF(G771=Precios!$DT$9,Precios!$DW$9,IF(G771=Precios!$DT$10,Precios!$DW$10,IF(G771=Precios!$DT$11,Precios!$DW$11,IF(G771=Precios!$DT$12,Precios!$DW$12,IF(G771=Precios!$DT$1139,Precios!$DW$1139,IF(G771=Precios!$DT$14,Precios!$DW$14,IF(G771=Precios!$DT$15,Precios!$DW$15,IF(G771=Precios!$DT$16,Precios!$DW$16,IF(G771=Precios!$DT$17,Precios!$DW$17,IF(G771=Precios!$DT$18,Precios!$DW$18,0)))))))))))))))*H771</f>
        <v>0</v>
      </c>
      <c r="AA771" s="47"/>
      <c r="AB771" s="330"/>
    </row>
    <row r="772" spans="1:28" x14ac:dyDescent="0.25">
      <c r="A772" s="291"/>
      <c r="B772" s="41"/>
      <c r="C772" s="42"/>
      <c r="D772" s="43"/>
      <c r="E772" s="43"/>
      <c r="F772" s="43"/>
      <c r="G772" s="49"/>
      <c r="H772" s="52"/>
      <c r="I772" s="217">
        <f>IF(G772=Precios!$DT$4,Precios!$DU$4,IF(G772=Precios!$DT$5,Precios!$DU$5,IF(G772=Precios!$DT$6,Precios!$DU$6,IF(G772=Precios!$DT$7,Precios!$DU$7,IF(G772=Precios!$DT$8,Precios!$DU$8,IF(G772=Precios!$DT$9,Precios!$DU$9,IF(G772=Precios!$DT$10,Precios!$DU$10,IF(G772=Precios!$DT$11,Precios!$DU$11,IF(G772=Precios!$DT$12,Precios!$DU$12,IF(G772=Precios!$DT$1139,Precios!$DU$1139,IF(G772=Precios!$DT$14,Precios!$DU$14,IF(G772=Precios!$DT$15,Precios!$DU$15,IF(G772=Precios!$DT$16,Precios!$DU$16,IF(G772=Precios!$DT$17,Precios!$DU$17,IF(G772=Precios!$DT$18,Precios!$DU$18,0)))))))))))))))</f>
        <v>0</v>
      </c>
      <c r="J772" s="52"/>
      <c r="K772" s="218">
        <f>+IF(J772=1,I772,IF(J772=2,I772*(1-Precios!$DZ$3),0))</f>
        <v>0</v>
      </c>
      <c r="L772" s="218">
        <f t="shared" si="138"/>
        <v>0</v>
      </c>
      <c r="M772" s="50"/>
      <c r="N772" s="44"/>
      <c r="O772" s="44"/>
      <c r="P772" s="44"/>
      <c r="Q772" s="44"/>
      <c r="R772" s="44"/>
      <c r="S772" s="44"/>
      <c r="T772" s="44"/>
      <c r="U772" s="44"/>
      <c r="V772" s="93"/>
      <c r="W772" s="44"/>
      <c r="X772" s="44"/>
      <c r="Y772" s="44"/>
      <c r="Z772" s="353">
        <f>IF(G772=Precios!$DT$4,Precios!$DW$4,IF(G772=Precios!$DT$5,Precios!$DW$5,IF(G772=Precios!$DT$6,Precios!$DW$6,IF(G772=Precios!$DT$7,Precios!$DW$7,IF(G772=Precios!$DT$8,Precios!$DW$8,IF(G772=Precios!$DT$9,Precios!$DW$9,IF(G772=Precios!$DT$10,Precios!$DW$10,IF(G772=Precios!$DT$11,Precios!$DW$11,IF(G772=Precios!$DT$12,Precios!$DW$12,IF(G772=Precios!$DT$1139,Precios!$DW$1139,IF(G772=Precios!$DT$14,Precios!$DW$14,IF(G772=Precios!$DT$15,Precios!$DW$15,IF(G772=Precios!$DT$16,Precios!$DW$16,IF(G772=Precios!$DT$17,Precios!$DW$17,IF(G772=Precios!$DT$18,Precios!$DW$18,0)))))))))))))))*H772</f>
        <v>0</v>
      </c>
      <c r="AA772" s="47"/>
      <c r="AB772" s="330"/>
    </row>
    <row r="773" spans="1:28" ht="15.75" thickBot="1" x14ac:dyDescent="0.3">
      <c r="A773" s="293"/>
      <c r="B773" s="294"/>
      <c r="C773" s="304"/>
      <c r="D773" s="296"/>
      <c r="E773" s="296"/>
      <c r="F773" s="296"/>
      <c r="G773" s="297"/>
      <c r="H773" s="298"/>
      <c r="I773" s="299">
        <f>IF(G773=Precios!$DT$4,Precios!$DU$4,IF(G773=Precios!$DT$5,Precios!$DU$5,IF(G773=Precios!$DT$6,Precios!$DU$6,IF(G773=Precios!$DT$7,Precios!$DU$7,IF(G773=Precios!$DT$8,Precios!$DU$8,IF(G773=Precios!$DT$9,Precios!$DU$9,IF(G773=Precios!$DT$10,Precios!$DU$10,IF(G773=Precios!$DT$11,Precios!$DU$11,IF(G773=Precios!$DT$12,Precios!$DU$12,IF(G773=Precios!$DT$1139,Precios!$DU$1139,IF(G773=Precios!$DT$14,Precios!$DU$14,IF(G773=Precios!$DT$15,Precios!$DU$15,IF(G773=Precios!$DT$16,Precios!$DU$16,IF(G773=Precios!$DT$17,Precios!$DU$17,IF(G773=Precios!$DT$18,Precios!$DU$18,0)))))))))))))))</f>
        <v>0</v>
      </c>
      <c r="J773" s="298"/>
      <c r="K773" s="300">
        <f>+IF(J773=1,I773,IF(J773=2,I773*(1-Precios!$DZ$3),0))</f>
        <v>0</v>
      </c>
      <c r="L773" s="300">
        <f t="shared" si="138"/>
        <v>0</v>
      </c>
      <c r="M773" s="331"/>
      <c r="N773" s="332"/>
      <c r="O773" s="332"/>
      <c r="P773" s="332"/>
      <c r="Q773" s="332"/>
      <c r="R773" s="332"/>
      <c r="S773" s="332"/>
      <c r="T773" s="332"/>
      <c r="U773" s="332"/>
      <c r="V773" s="333"/>
      <c r="W773" s="332"/>
      <c r="X773" s="332"/>
      <c r="Y773" s="332"/>
      <c r="Z773" s="354">
        <f>IF(G773=Precios!$DT$4,Precios!$DW$4,IF(G773=Precios!$DT$5,Precios!$DW$5,IF(G773=Precios!$DT$6,Precios!$DW$6,IF(G773=Precios!$DT$7,Precios!$DW$7,IF(G773=Precios!$DT$8,Precios!$DW$8,IF(G773=Precios!$DT$9,Precios!$DW$9,IF(G773=Precios!$DT$10,Precios!$DW$10,IF(G773=Precios!$DT$11,Precios!$DW$11,IF(G773=Precios!$DT$12,Precios!$DW$12,IF(G773=Precios!$DT$1139,Precios!$DW$1139,IF(G773=Precios!$DT$14,Precios!$DW$14,IF(G773=Precios!$DT$15,Precios!$DW$15,IF(G773=Precios!$DT$16,Precios!$DW$16,IF(G773=Precios!$DT$17,Precios!$DW$17,IF(G773=Precios!$DT$18,Precios!$DW$18,0)))))))))))))))*H773</f>
        <v>0</v>
      </c>
      <c r="AA773" s="334"/>
      <c r="AB773" s="335"/>
    </row>
    <row r="774" spans="1:28" x14ac:dyDescent="0.25">
      <c r="A774" s="282"/>
      <c r="B774" s="283"/>
      <c r="C774" s="284"/>
      <c r="D774" s="285"/>
      <c r="E774" s="285"/>
      <c r="F774" s="285"/>
      <c r="G774" s="287"/>
      <c r="H774" s="288"/>
      <c r="I774" s="289">
        <f>IF(G774=Precios!$DT$4,Precios!$DU$4,IF(G774=Precios!$DT$5,Precios!$DU$5,IF(G774=Precios!$DT$6,Precios!$DU$6,IF(G774=Precios!$DT$7,Precios!$DU$7,IF(G774=Precios!$DT$8,Precios!$DU$8,IF(G774=Precios!$DT$9,Precios!$DU$9,IF(G774=Precios!$DT$10,Precios!$DU$10,IF(G774=Precios!$DT$11,Precios!$DU$11,IF(G774=Precios!$DT$12,Precios!$DU$12,IF(G774=Precios!$DT$1139,Precios!$DU$1139,IF(G774=Precios!$DT$14,Precios!$DU$14,IF(G774=Precios!$DT$15,Precios!$DU$15,IF(G774=Precios!$DT$16,Precios!$DU$16,IF(G774=Precios!$DT$17,Precios!$DU$17,IF(G774=Precios!$DT$18,Precios!$DU$18,0)))))))))))))))</f>
        <v>0</v>
      </c>
      <c r="J774" s="287"/>
      <c r="K774" s="290">
        <f>+IF(J774=1,I774,IF(J774=2,I774*(1-Precios!$DZ$3),0))</f>
        <v>0</v>
      </c>
      <c r="L774" s="290">
        <f t="shared" si="138"/>
        <v>0</v>
      </c>
      <c r="M774" s="317">
        <f>+SUM(L774:L778)</f>
        <v>0</v>
      </c>
      <c r="N774" s="318">
        <f>+M774+Q774+S774+T774</f>
        <v>0</v>
      </c>
      <c r="O774" s="319">
        <f>+IF(J774=1,N774*$O$733,0)</f>
        <v>0</v>
      </c>
      <c r="P774" s="320">
        <f>+N774*$P$733</f>
        <v>0</v>
      </c>
      <c r="Q774" s="321"/>
      <c r="R774" s="322">
        <f>+N774-SUM(O774:Q774)</f>
        <v>0</v>
      </c>
      <c r="S774" s="321"/>
      <c r="T774" s="321"/>
      <c r="U774" s="321"/>
      <c r="V774" s="323" t="e">
        <f>+(+O774+P774)/M774</f>
        <v>#DIV/0!</v>
      </c>
      <c r="W774" s="324">
        <f>+R774-SUM(S774:U774)</f>
        <v>0</v>
      </c>
      <c r="X774" s="325">
        <f>IF(J774=2,W774,0)</f>
        <v>0</v>
      </c>
      <c r="Y774" s="326">
        <f>IF(J774=1,W774,0)</f>
        <v>0</v>
      </c>
      <c r="Z774" s="352">
        <f>IF(G774=Precios!$DT$4,Precios!$DW$4,IF(G774=Precios!$DT$5,Precios!$DW$5,IF(G774=Precios!$DT$6,Precios!$DW$6,IF(G774=Precios!$DT$7,Precios!$DW$7,IF(G774=Precios!$DT$8,Precios!$DW$8,IF(G774=Precios!$DT$9,Precios!$DW$9,IF(G774=Precios!$DT$10,Precios!$DW$10,IF(G774=Precios!$DT$11,Precios!$DW$11,IF(G774=Precios!$DT$12,Precios!$DW$12,IF(G774=Precios!$DT$1139,Precios!$DW$1139,IF(G774=Precios!$DT$14,Precios!$DW$14,IF(G774=Precios!$DT$15,Precios!$DW$15,IF(G774=Precios!$DT$16,Precios!$DW$16,IF(G774=Precios!$DT$17,Precios!$DW$17,IF(G774=Precios!$DT$18,Precios!$DW$18,0)))))))))))))))*H774</f>
        <v>0</v>
      </c>
      <c r="AA774" s="328">
        <f>+W774-SUM(Z774:Z778)</f>
        <v>0</v>
      </c>
      <c r="AB774" s="329" t="e">
        <f>+AA774/M774</f>
        <v>#DIV/0!</v>
      </c>
    </row>
    <row r="775" spans="1:28" x14ac:dyDescent="0.25">
      <c r="A775" s="291"/>
      <c r="B775" s="41"/>
      <c r="C775" s="42"/>
      <c r="D775" s="43"/>
      <c r="E775" s="43"/>
      <c r="F775" s="43"/>
      <c r="G775" s="49"/>
      <c r="H775" s="52"/>
      <c r="I775" s="217">
        <f>IF(G775=Precios!$DT$4,Precios!$DU$4,IF(G775=Precios!$DT$5,Precios!$DU$5,IF(G775=Precios!$DT$6,Precios!$DU$6,IF(G775=Precios!$DT$7,Precios!$DU$7,IF(G775=Precios!$DT$8,Precios!$DU$8,IF(G775=Precios!$DT$9,Precios!$DU$9,IF(G775=Precios!$DT$10,Precios!$DU$10,IF(G775=Precios!$DT$11,Precios!$DU$11,IF(G775=Precios!$DT$12,Precios!$DU$12,IF(G775=Precios!$DT$1139,Precios!$DU$1139,IF(G775=Precios!$DT$14,Precios!$DU$14,IF(G775=Precios!$DT$15,Precios!$DU$15,IF(G775=Precios!$DT$16,Precios!$DU$16,IF(G775=Precios!$DT$17,Precios!$DU$17,IF(G775=Precios!$DT$18,Precios!$DU$18,0)))))))))))))))</f>
        <v>0</v>
      </c>
      <c r="J775" s="52"/>
      <c r="K775" s="218">
        <f>+IF(J775=1,I775,IF(J775=2,I775*(1-Precios!$DZ$3),0))</f>
        <v>0</v>
      </c>
      <c r="L775" s="218">
        <f t="shared" si="138"/>
        <v>0</v>
      </c>
      <c r="M775" s="50"/>
      <c r="N775" s="44"/>
      <c r="O775" s="44"/>
      <c r="P775" s="44"/>
      <c r="Q775" s="44"/>
      <c r="R775" s="44"/>
      <c r="S775" s="44"/>
      <c r="T775" s="44"/>
      <c r="U775" s="44"/>
      <c r="V775" s="93"/>
      <c r="W775" s="44"/>
      <c r="X775" s="44"/>
      <c r="Y775" s="44"/>
      <c r="Z775" s="353">
        <f>IF(G775=Precios!$DT$4,Precios!$DW$4,IF(G775=Precios!$DT$5,Precios!$DW$5,IF(G775=Precios!$DT$6,Precios!$DW$6,IF(G775=Precios!$DT$7,Precios!$DW$7,IF(G775=Precios!$DT$8,Precios!$DW$8,IF(G775=Precios!$DT$9,Precios!$DW$9,IF(G775=Precios!$DT$10,Precios!$DW$10,IF(G775=Precios!$DT$11,Precios!$DW$11,IF(G775=Precios!$DT$12,Precios!$DW$12,IF(G775=Precios!$DT$1139,Precios!$DW$1139,IF(G775=Precios!$DT$14,Precios!$DW$14,IF(G775=Precios!$DT$15,Precios!$DW$15,IF(G775=Precios!$DT$16,Precios!$DW$16,IF(G775=Precios!$DT$17,Precios!$DW$17,IF(G775=Precios!$DT$18,Precios!$DW$18,0)))))))))))))))*H775</f>
        <v>0</v>
      </c>
      <c r="AA775" s="47"/>
      <c r="AB775" s="330"/>
    </row>
    <row r="776" spans="1:28" x14ac:dyDescent="0.25">
      <c r="A776" s="291"/>
      <c r="B776" s="41"/>
      <c r="C776" s="42"/>
      <c r="D776" s="43"/>
      <c r="E776" s="43"/>
      <c r="F776" s="43"/>
      <c r="G776" s="49"/>
      <c r="H776" s="52"/>
      <c r="I776" s="217">
        <f>IF(G776=Precios!$DT$4,Precios!$DU$4,IF(G776=Precios!$DT$5,Precios!$DU$5,IF(G776=Precios!$DT$6,Precios!$DU$6,IF(G776=Precios!$DT$7,Precios!$DU$7,IF(G776=Precios!$DT$8,Precios!$DU$8,IF(G776=Precios!$DT$9,Precios!$DU$9,IF(G776=Precios!$DT$10,Precios!$DU$10,IF(G776=Precios!$DT$11,Precios!$DU$11,IF(G776=Precios!$DT$12,Precios!$DU$12,IF(G776=Precios!$DT$1139,Precios!$DU$1139,IF(G776=Precios!$DT$14,Precios!$DU$14,IF(G776=Precios!$DT$15,Precios!$DU$15,IF(G776=Precios!$DT$16,Precios!$DU$16,IF(G776=Precios!$DT$17,Precios!$DU$17,IF(G776=Precios!$DT$18,Precios!$DU$18,0)))))))))))))))</f>
        <v>0</v>
      </c>
      <c r="J776" s="52"/>
      <c r="K776" s="218">
        <f>+IF(J776=1,I776,IF(J776=2,I776*(1-Precios!$DZ$3),0))</f>
        <v>0</v>
      </c>
      <c r="L776" s="218">
        <f t="shared" si="138"/>
        <v>0</v>
      </c>
      <c r="M776" s="50"/>
      <c r="N776" s="44"/>
      <c r="O776" s="44"/>
      <c r="P776" s="44"/>
      <c r="Q776" s="44"/>
      <c r="R776" s="44"/>
      <c r="S776" s="44"/>
      <c r="T776" s="44"/>
      <c r="U776" s="44"/>
      <c r="V776" s="93"/>
      <c r="W776" s="44"/>
      <c r="X776" s="44"/>
      <c r="Y776" s="44"/>
      <c r="Z776" s="353">
        <f>IF(G776=Precios!$DT$4,Precios!$DW$4,IF(G776=Precios!$DT$5,Precios!$DW$5,IF(G776=Precios!$DT$6,Precios!$DW$6,IF(G776=Precios!$DT$7,Precios!$DW$7,IF(G776=Precios!$DT$8,Precios!$DW$8,IF(G776=Precios!$DT$9,Precios!$DW$9,IF(G776=Precios!$DT$10,Precios!$DW$10,IF(G776=Precios!$DT$11,Precios!$DW$11,IF(G776=Precios!$DT$12,Precios!$DW$12,IF(G776=Precios!$DT$1139,Precios!$DW$1139,IF(G776=Precios!$DT$14,Precios!$DW$14,IF(G776=Precios!$DT$15,Precios!$DW$15,IF(G776=Precios!$DT$16,Precios!$DW$16,IF(G776=Precios!$DT$17,Precios!$DW$17,IF(G776=Precios!$DT$18,Precios!$DW$18,0)))))))))))))))*H776</f>
        <v>0</v>
      </c>
      <c r="AA776" s="47"/>
      <c r="AB776" s="330"/>
    </row>
    <row r="777" spans="1:28" x14ac:dyDescent="0.25">
      <c r="A777" s="291"/>
      <c r="B777" s="41"/>
      <c r="C777" s="42"/>
      <c r="D777" s="43"/>
      <c r="E777" s="43"/>
      <c r="F777" s="43"/>
      <c r="G777" s="49"/>
      <c r="H777" s="52"/>
      <c r="I777" s="217">
        <f>IF(G777=Precios!$DT$4,Precios!$DU$4,IF(G777=Precios!$DT$5,Precios!$DU$5,IF(G777=Precios!$DT$6,Precios!$DU$6,IF(G777=Precios!$DT$7,Precios!$DU$7,IF(G777=Precios!$DT$8,Precios!$DU$8,IF(G777=Precios!$DT$9,Precios!$DU$9,IF(G777=Precios!$DT$10,Precios!$DU$10,IF(G777=Precios!$DT$11,Precios!$DU$11,IF(G777=Precios!$DT$12,Precios!$DU$12,IF(G777=Precios!$DT$1139,Precios!$DU$1139,IF(G777=Precios!$DT$14,Precios!$DU$14,IF(G777=Precios!$DT$15,Precios!$DU$15,IF(G777=Precios!$DT$16,Precios!$DU$16,IF(G777=Precios!$DT$17,Precios!$DU$17,IF(G777=Precios!$DT$18,Precios!$DU$18,0)))))))))))))))</f>
        <v>0</v>
      </c>
      <c r="J777" s="52"/>
      <c r="K777" s="218">
        <f>+IF(J777=1,I777,IF(J777=2,I777*(1-Precios!$DZ$3),0))</f>
        <v>0</v>
      </c>
      <c r="L777" s="218">
        <f t="shared" si="138"/>
        <v>0</v>
      </c>
      <c r="M777" s="50"/>
      <c r="N777" s="44"/>
      <c r="O777" s="44"/>
      <c r="P777" s="44"/>
      <c r="Q777" s="44"/>
      <c r="R777" s="44"/>
      <c r="S777" s="44"/>
      <c r="T777" s="44"/>
      <c r="U777" s="44"/>
      <c r="V777" s="93"/>
      <c r="W777" s="44"/>
      <c r="X777" s="44"/>
      <c r="Y777" s="44"/>
      <c r="Z777" s="353">
        <f>IF(G777=Precios!$DT$4,Precios!$DW$4,IF(G777=Precios!$DT$5,Precios!$DW$5,IF(G777=Precios!$DT$6,Precios!$DW$6,IF(G777=Precios!$DT$7,Precios!$DW$7,IF(G777=Precios!$DT$8,Precios!$DW$8,IF(G777=Precios!$DT$9,Precios!$DW$9,IF(G777=Precios!$DT$10,Precios!$DW$10,IF(G777=Precios!$DT$11,Precios!$DW$11,IF(G777=Precios!$DT$12,Precios!$DW$12,IF(G777=Precios!$DT$1139,Precios!$DW$1139,IF(G777=Precios!$DT$14,Precios!$DW$14,IF(G777=Precios!$DT$15,Precios!$DW$15,IF(G777=Precios!$DT$16,Precios!$DW$16,IF(G777=Precios!$DT$17,Precios!$DW$17,IF(G777=Precios!$DT$18,Precios!$DW$18,0)))))))))))))))*H777</f>
        <v>0</v>
      </c>
      <c r="AA777" s="47"/>
      <c r="AB777" s="330"/>
    </row>
    <row r="778" spans="1:28" ht="15.75" thickBot="1" x14ac:dyDescent="0.3">
      <c r="A778" s="293"/>
      <c r="B778" s="294"/>
      <c r="C778" s="304"/>
      <c r="D778" s="296"/>
      <c r="E778" s="296"/>
      <c r="F778" s="296"/>
      <c r="G778" s="297"/>
      <c r="H778" s="298"/>
      <c r="I778" s="299">
        <f>IF(G778=Precios!$DT$4,Precios!$DU$4,IF(G778=Precios!$DT$5,Precios!$DU$5,IF(G778=Precios!$DT$6,Precios!$DU$6,IF(G778=Precios!$DT$7,Precios!$DU$7,IF(G778=Precios!$DT$8,Precios!$DU$8,IF(G778=Precios!$DT$9,Precios!$DU$9,IF(G778=Precios!$DT$10,Precios!$DU$10,IF(G778=Precios!$DT$11,Precios!$DU$11,IF(G778=Precios!$DT$12,Precios!$DU$12,IF(G778=Precios!$DT$1139,Precios!$DU$1139,IF(G778=Precios!$DT$14,Precios!$DU$14,IF(G778=Precios!$DT$15,Precios!$DU$15,IF(G778=Precios!$DT$16,Precios!$DU$16,IF(G778=Precios!$DT$17,Precios!$DU$17,IF(G778=Precios!$DT$18,Precios!$DU$18,0)))))))))))))))</f>
        <v>0</v>
      </c>
      <c r="J778" s="298"/>
      <c r="K778" s="300">
        <f>+IF(J778=1,I778,IF(J778=2,I778*(1-Precios!$DZ$3),0))</f>
        <v>0</v>
      </c>
      <c r="L778" s="300">
        <f t="shared" si="138"/>
        <v>0</v>
      </c>
      <c r="M778" s="331"/>
      <c r="N778" s="332"/>
      <c r="O778" s="332"/>
      <c r="P778" s="332"/>
      <c r="Q778" s="332"/>
      <c r="R778" s="332"/>
      <c r="S778" s="332"/>
      <c r="T778" s="332"/>
      <c r="U778" s="332"/>
      <c r="V778" s="333"/>
      <c r="W778" s="332"/>
      <c r="X778" s="332"/>
      <c r="Y778" s="332"/>
      <c r="Z778" s="354">
        <f>IF(G778=Precios!$DT$4,Precios!$DW$4,IF(G778=Precios!$DT$5,Precios!$DW$5,IF(G778=Precios!$DT$6,Precios!$DW$6,IF(G778=Precios!$DT$7,Precios!$DW$7,IF(G778=Precios!$DT$8,Precios!$DW$8,IF(G778=Precios!$DT$9,Precios!$DW$9,IF(G778=Precios!$DT$10,Precios!$DW$10,IF(G778=Precios!$DT$11,Precios!$DW$11,IF(G778=Precios!$DT$12,Precios!$DW$12,IF(G778=Precios!$DT$1139,Precios!$DW$1139,IF(G778=Precios!$DT$14,Precios!$DW$14,IF(G778=Precios!$DT$15,Precios!$DW$15,IF(G778=Precios!$DT$16,Precios!$DW$16,IF(G778=Precios!$DT$17,Precios!$DW$17,IF(G778=Precios!$DT$18,Precios!$DW$18,0)))))))))))))))*H778</f>
        <v>0</v>
      </c>
      <c r="AA778" s="334"/>
      <c r="AB778" s="335"/>
    </row>
    <row r="779" spans="1:28" x14ac:dyDescent="0.25">
      <c r="A779" s="282"/>
      <c r="B779" s="283"/>
      <c r="C779" s="284"/>
      <c r="D779" s="285"/>
      <c r="E779" s="285"/>
      <c r="F779" s="285"/>
      <c r="G779" s="287"/>
      <c r="H779" s="288"/>
      <c r="I779" s="289">
        <f>IF(G779=Precios!$DT$4,Precios!$DU$4,IF(G779=Precios!$DT$5,Precios!$DU$5,IF(G779=Precios!$DT$6,Precios!$DU$6,IF(G779=Precios!$DT$7,Precios!$DU$7,IF(G779=Precios!$DT$8,Precios!$DU$8,IF(G779=Precios!$DT$9,Precios!$DU$9,IF(G779=Precios!$DT$10,Precios!$DU$10,IF(G779=Precios!$DT$11,Precios!$DU$11,IF(G779=Precios!$DT$12,Precios!$DU$12,IF(G779=Precios!$DT$1139,Precios!$DU$1139,IF(G779=Precios!$DT$14,Precios!$DU$14,IF(G779=Precios!$DT$15,Precios!$DU$15,IF(G779=Precios!$DT$16,Precios!$DU$16,IF(G779=Precios!$DT$17,Precios!$DU$17,IF(G779=Precios!$DT$18,Precios!$DU$18,0)))))))))))))))</f>
        <v>0</v>
      </c>
      <c r="J779" s="287"/>
      <c r="K779" s="290">
        <f>+IF(J779=1,I779,IF(J779=2,I779*(1-Precios!$DZ$3),0))</f>
        <v>0</v>
      </c>
      <c r="L779" s="290">
        <f t="shared" si="138"/>
        <v>0</v>
      </c>
      <c r="M779" s="317">
        <f>+SUM(L779:L783)</f>
        <v>0</v>
      </c>
      <c r="N779" s="318">
        <f>+M779+Q779+S779+T779</f>
        <v>0</v>
      </c>
      <c r="O779" s="319">
        <f>+IF(J779=1,N779*$O$733,0)</f>
        <v>0</v>
      </c>
      <c r="P779" s="320">
        <f>+N779*$P$733</f>
        <v>0</v>
      </c>
      <c r="Q779" s="321"/>
      <c r="R779" s="322">
        <f>+N779-SUM(O779:Q779)</f>
        <v>0</v>
      </c>
      <c r="S779" s="321"/>
      <c r="T779" s="321"/>
      <c r="U779" s="321"/>
      <c r="V779" s="323" t="e">
        <f>+(+O779+P779)/M779</f>
        <v>#DIV/0!</v>
      </c>
      <c r="W779" s="324">
        <f>+R779-SUM(S779:U779)</f>
        <v>0</v>
      </c>
      <c r="X779" s="325">
        <f>IF(J779=2,W779,0)</f>
        <v>0</v>
      </c>
      <c r="Y779" s="326">
        <f>IF(J779=1,W779,0)</f>
        <v>0</v>
      </c>
      <c r="Z779" s="352">
        <f>IF(G779=Precios!$DT$4,Precios!$DW$4,IF(G779=Precios!$DT$5,Precios!$DW$5,IF(G779=Precios!$DT$6,Precios!$DW$6,IF(G779=Precios!$DT$7,Precios!$DW$7,IF(G779=Precios!$DT$8,Precios!$DW$8,IF(G779=Precios!$DT$9,Precios!$DW$9,IF(G779=Precios!$DT$10,Precios!$DW$10,IF(G779=Precios!$DT$11,Precios!$DW$11,IF(G779=Precios!$DT$12,Precios!$DW$12,IF(G779=Precios!$DT$1139,Precios!$DW$1139,IF(G779=Precios!$DT$14,Precios!$DW$14,IF(G779=Precios!$DT$15,Precios!$DW$15,IF(G779=Precios!$DT$16,Precios!$DW$16,IF(G779=Precios!$DT$17,Precios!$DW$17,IF(G779=Precios!$DT$18,Precios!$DW$18,0)))))))))))))))*H779</f>
        <v>0</v>
      </c>
      <c r="AA779" s="328">
        <f>+W779-SUM(Z779:Z783)</f>
        <v>0</v>
      </c>
      <c r="AB779" s="329" t="e">
        <f>+AA779/M779</f>
        <v>#DIV/0!</v>
      </c>
    </row>
    <row r="780" spans="1:28" x14ac:dyDescent="0.25">
      <c r="A780" s="291"/>
      <c r="B780" s="41"/>
      <c r="C780" s="42"/>
      <c r="D780" s="43"/>
      <c r="E780" s="43"/>
      <c r="F780" s="43"/>
      <c r="G780" s="49"/>
      <c r="H780" s="52"/>
      <c r="I780" s="217">
        <f>IF(G780=Precios!$DT$4,Precios!$DU$4,IF(G780=Precios!$DT$5,Precios!$DU$5,IF(G780=Precios!$DT$6,Precios!$DU$6,IF(G780=Precios!$DT$7,Precios!$DU$7,IF(G780=Precios!$DT$8,Precios!$DU$8,IF(G780=Precios!$DT$9,Precios!$DU$9,IF(G780=Precios!$DT$10,Precios!$DU$10,IF(G780=Precios!$DT$11,Precios!$DU$11,IF(G780=Precios!$DT$12,Precios!$DU$12,IF(G780=Precios!$DT$1139,Precios!$DU$1139,IF(G780=Precios!$DT$14,Precios!$DU$14,IF(G780=Precios!$DT$15,Precios!$DU$15,IF(G780=Precios!$DT$16,Precios!$DU$16,IF(G780=Precios!$DT$17,Precios!$DU$17,IF(G780=Precios!$DT$18,Precios!$DU$18,0)))))))))))))))</f>
        <v>0</v>
      </c>
      <c r="J780" s="52"/>
      <c r="K780" s="218">
        <f>+IF(J780=1,I780,IF(J780=2,I780*(1-Precios!$DZ$3),0))</f>
        <v>0</v>
      </c>
      <c r="L780" s="218">
        <f t="shared" si="138"/>
        <v>0</v>
      </c>
      <c r="M780" s="50"/>
      <c r="N780" s="44"/>
      <c r="O780" s="44"/>
      <c r="P780" s="44"/>
      <c r="Q780" s="44"/>
      <c r="R780" s="44"/>
      <c r="S780" s="44"/>
      <c r="T780" s="44"/>
      <c r="U780" s="44"/>
      <c r="V780" s="93"/>
      <c r="W780" s="44"/>
      <c r="X780" s="44"/>
      <c r="Y780" s="44"/>
      <c r="Z780" s="353">
        <f>IF(G780=Precios!$DT$4,Precios!$DW$4,IF(G780=Precios!$DT$5,Precios!$DW$5,IF(G780=Precios!$DT$6,Precios!$DW$6,IF(G780=Precios!$DT$7,Precios!$DW$7,IF(G780=Precios!$DT$8,Precios!$DW$8,IF(G780=Precios!$DT$9,Precios!$DW$9,IF(G780=Precios!$DT$10,Precios!$DW$10,IF(G780=Precios!$DT$11,Precios!$DW$11,IF(G780=Precios!$DT$12,Precios!$DW$12,IF(G780=Precios!$DT$1139,Precios!$DW$1139,IF(G780=Precios!$DT$14,Precios!$DW$14,IF(G780=Precios!$DT$15,Precios!$DW$15,IF(G780=Precios!$DT$16,Precios!$DW$16,IF(G780=Precios!$DT$17,Precios!$DW$17,IF(G780=Precios!$DT$18,Precios!$DW$18,0)))))))))))))))*H780</f>
        <v>0</v>
      </c>
      <c r="AA780" s="47"/>
      <c r="AB780" s="330"/>
    </row>
    <row r="781" spans="1:28" x14ac:dyDescent="0.25">
      <c r="A781" s="291"/>
      <c r="B781" s="41"/>
      <c r="C781" s="42"/>
      <c r="D781" s="43"/>
      <c r="E781" s="43"/>
      <c r="F781" s="43"/>
      <c r="G781" s="49"/>
      <c r="H781" s="52"/>
      <c r="I781" s="217">
        <f>IF(G781=Precios!$DT$4,Precios!$DU$4,IF(G781=Precios!$DT$5,Precios!$DU$5,IF(G781=Precios!$DT$6,Precios!$DU$6,IF(G781=Precios!$DT$7,Precios!$DU$7,IF(G781=Precios!$DT$8,Precios!$DU$8,IF(G781=Precios!$DT$9,Precios!$DU$9,IF(G781=Precios!$DT$10,Precios!$DU$10,IF(G781=Precios!$DT$11,Precios!$DU$11,IF(G781=Precios!$DT$12,Precios!$DU$12,IF(G781=Precios!$DT$1139,Precios!$DU$1139,IF(G781=Precios!$DT$14,Precios!$DU$14,IF(G781=Precios!$DT$15,Precios!$DU$15,IF(G781=Precios!$DT$16,Precios!$DU$16,IF(G781=Precios!$DT$17,Precios!$DU$17,IF(G781=Precios!$DT$18,Precios!$DU$18,0)))))))))))))))</f>
        <v>0</v>
      </c>
      <c r="J781" s="52"/>
      <c r="K781" s="218">
        <f>+IF(J781=1,I781,IF(J781=2,I781*(1-Precios!$DZ$3),0))</f>
        <v>0</v>
      </c>
      <c r="L781" s="218">
        <f t="shared" si="138"/>
        <v>0</v>
      </c>
      <c r="M781" s="50"/>
      <c r="N781" s="44"/>
      <c r="O781" s="44"/>
      <c r="P781" s="44"/>
      <c r="Q781" s="44"/>
      <c r="R781" s="44"/>
      <c r="S781" s="44"/>
      <c r="T781" s="44"/>
      <c r="U781" s="44"/>
      <c r="V781" s="93"/>
      <c r="W781" s="44"/>
      <c r="X781" s="44"/>
      <c r="Y781" s="44"/>
      <c r="Z781" s="353">
        <f>IF(G781=Precios!$DT$4,Precios!$DW$4,IF(G781=Precios!$DT$5,Precios!$DW$5,IF(G781=Precios!$DT$6,Precios!$DW$6,IF(G781=Precios!$DT$7,Precios!$DW$7,IF(G781=Precios!$DT$8,Precios!$DW$8,IF(G781=Precios!$DT$9,Precios!$DW$9,IF(G781=Precios!$DT$10,Precios!$DW$10,IF(G781=Precios!$DT$11,Precios!$DW$11,IF(G781=Precios!$DT$12,Precios!$DW$12,IF(G781=Precios!$DT$1139,Precios!$DW$1139,IF(G781=Precios!$DT$14,Precios!$DW$14,IF(G781=Precios!$DT$15,Precios!$DW$15,IF(G781=Precios!$DT$16,Precios!$DW$16,IF(G781=Precios!$DT$17,Precios!$DW$17,IF(G781=Precios!$DT$18,Precios!$DW$18,0)))))))))))))))*H781</f>
        <v>0</v>
      </c>
      <c r="AA781" s="47"/>
      <c r="AB781" s="330"/>
    </row>
    <row r="782" spans="1:28" x14ac:dyDescent="0.25">
      <c r="A782" s="291"/>
      <c r="B782" s="41"/>
      <c r="C782" s="42"/>
      <c r="D782" s="43"/>
      <c r="E782" s="43"/>
      <c r="F782" s="43"/>
      <c r="G782" s="49"/>
      <c r="H782" s="52"/>
      <c r="I782" s="217">
        <f>IF(G782=Precios!$DT$4,Precios!$DU$4,IF(G782=Precios!$DT$5,Precios!$DU$5,IF(G782=Precios!$DT$6,Precios!$DU$6,IF(G782=Precios!$DT$7,Precios!$DU$7,IF(G782=Precios!$DT$8,Precios!$DU$8,IF(G782=Precios!$DT$9,Precios!$DU$9,IF(G782=Precios!$DT$10,Precios!$DU$10,IF(G782=Precios!$DT$11,Precios!$DU$11,IF(G782=Precios!$DT$12,Precios!$DU$12,IF(G782=Precios!$DT$1139,Precios!$DU$1139,IF(G782=Precios!$DT$14,Precios!$DU$14,IF(G782=Precios!$DT$15,Precios!$DU$15,IF(G782=Precios!$DT$16,Precios!$DU$16,IF(G782=Precios!$DT$17,Precios!$DU$17,IF(G782=Precios!$DT$18,Precios!$DU$18,0)))))))))))))))</f>
        <v>0</v>
      </c>
      <c r="J782" s="52"/>
      <c r="K782" s="218">
        <f>+IF(J782=1,I782,IF(J782=2,I782*(1-Precios!$DZ$3),0))</f>
        <v>0</v>
      </c>
      <c r="L782" s="218">
        <f t="shared" si="138"/>
        <v>0</v>
      </c>
      <c r="M782" s="50"/>
      <c r="N782" s="44"/>
      <c r="O782" s="44"/>
      <c r="P782" s="44"/>
      <c r="Q782" s="44"/>
      <c r="R782" s="44"/>
      <c r="S782" s="44"/>
      <c r="T782" s="44"/>
      <c r="U782" s="44"/>
      <c r="V782" s="93"/>
      <c r="W782" s="44"/>
      <c r="X782" s="44"/>
      <c r="Y782" s="44"/>
      <c r="Z782" s="353">
        <f>IF(G782=Precios!$DT$4,Precios!$DW$4,IF(G782=Precios!$DT$5,Precios!$DW$5,IF(G782=Precios!$DT$6,Precios!$DW$6,IF(G782=Precios!$DT$7,Precios!$DW$7,IF(G782=Precios!$DT$8,Precios!$DW$8,IF(G782=Precios!$DT$9,Precios!$DW$9,IF(G782=Precios!$DT$10,Precios!$DW$10,IF(G782=Precios!$DT$11,Precios!$DW$11,IF(G782=Precios!$DT$12,Precios!$DW$12,IF(G782=Precios!$DT$1139,Precios!$DW$1139,IF(G782=Precios!$DT$14,Precios!$DW$14,IF(G782=Precios!$DT$15,Precios!$DW$15,IF(G782=Precios!$DT$16,Precios!$DW$16,IF(G782=Precios!$DT$17,Precios!$DW$17,IF(G782=Precios!$DT$18,Precios!$DW$18,0)))))))))))))))*H782</f>
        <v>0</v>
      </c>
      <c r="AA782" s="47"/>
      <c r="AB782" s="330"/>
    </row>
    <row r="783" spans="1:28" ht="15.75" thickBot="1" x14ac:dyDescent="0.3">
      <c r="A783" s="293"/>
      <c r="B783" s="294"/>
      <c r="C783" s="304"/>
      <c r="D783" s="296"/>
      <c r="E783" s="296"/>
      <c r="F783" s="296"/>
      <c r="G783" s="297"/>
      <c r="H783" s="298"/>
      <c r="I783" s="299">
        <f>IF(G783=Precios!$DT$4,Precios!$DU$4,IF(G783=Precios!$DT$5,Precios!$DU$5,IF(G783=Precios!$DT$6,Precios!$DU$6,IF(G783=Precios!$DT$7,Precios!$DU$7,IF(G783=Precios!$DT$8,Precios!$DU$8,IF(G783=Precios!$DT$9,Precios!$DU$9,IF(G783=Precios!$DT$10,Precios!$DU$10,IF(G783=Precios!$DT$11,Precios!$DU$11,IF(G783=Precios!$DT$12,Precios!$DU$12,IF(G783=Precios!$DT$1139,Precios!$DU$1139,IF(G783=Precios!$DT$14,Precios!$DU$14,IF(G783=Precios!$DT$15,Precios!$DU$15,IF(G783=Precios!$DT$16,Precios!$DU$16,IF(G783=Precios!$DT$17,Precios!$DU$17,IF(G783=Precios!$DT$18,Precios!$DU$18,0)))))))))))))))</f>
        <v>0</v>
      </c>
      <c r="J783" s="298"/>
      <c r="K783" s="300">
        <f>+IF(J783=1,I783,IF(J783=2,I783*(1-Precios!$DZ$3),0))</f>
        <v>0</v>
      </c>
      <c r="L783" s="300">
        <f t="shared" si="138"/>
        <v>0</v>
      </c>
      <c r="M783" s="331"/>
      <c r="N783" s="332"/>
      <c r="O783" s="332"/>
      <c r="P783" s="332"/>
      <c r="Q783" s="332"/>
      <c r="R783" s="332"/>
      <c r="S783" s="332"/>
      <c r="T783" s="332"/>
      <c r="U783" s="332"/>
      <c r="V783" s="333"/>
      <c r="W783" s="332"/>
      <c r="X783" s="332"/>
      <c r="Y783" s="332"/>
      <c r="Z783" s="354">
        <f>IF(G783=Precios!$DT$4,Precios!$DW$4,IF(G783=Precios!$DT$5,Precios!$DW$5,IF(G783=Precios!$DT$6,Precios!$DW$6,IF(G783=Precios!$DT$7,Precios!$DW$7,IF(G783=Precios!$DT$8,Precios!$DW$8,IF(G783=Precios!$DT$9,Precios!$DW$9,IF(G783=Precios!$DT$10,Precios!$DW$10,IF(G783=Precios!$DT$11,Precios!$DW$11,IF(G783=Precios!$DT$12,Precios!$DW$12,IF(G783=Precios!$DT$1139,Precios!$DW$1139,IF(G783=Precios!$DT$14,Precios!$DW$14,IF(G783=Precios!$DT$15,Precios!$DW$15,IF(G783=Precios!$DT$16,Precios!$DW$16,IF(G783=Precios!$DT$17,Precios!$DW$17,IF(G783=Precios!$DT$18,Precios!$DW$18,0)))))))))))))))*H783</f>
        <v>0</v>
      </c>
      <c r="AA783" s="334"/>
      <c r="AB783" s="335"/>
    </row>
    <row r="784" spans="1:28" x14ac:dyDescent="0.25">
      <c r="A784" s="282"/>
      <c r="B784" s="283"/>
      <c r="C784" s="284"/>
      <c r="D784" s="285"/>
      <c r="E784" s="285"/>
      <c r="F784" s="285"/>
      <c r="G784" s="287"/>
      <c r="H784" s="288"/>
      <c r="I784" s="289">
        <f>IF(G784=Precios!$DT$4,Precios!$DU$4,IF(G784=Precios!$DT$5,Precios!$DU$5,IF(G784=Precios!$DT$6,Precios!$DU$6,IF(G784=Precios!$DT$7,Precios!$DU$7,IF(G784=Precios!$DT$8,Precios!$DU$8,IF(G784=Precios!$DT$9,Precios!$DU$9,IF(G784=Precios!$DT$10,Precios!$DU$10,IF(G784=Precios!$DT$11,Precios!$DU$11,IF(G784=Precios!$DT$12,Precios!$DU$12,IF(G784=Precios!$DT$1139,Precios!$DU$1139,IF(G784=Precios!$DT$14,Precios!$DU$14,IF(G784=Precios!$DT$15,Precios!$DU$15,IF(G784=Precios!$DT$16,Precios!$DU$16,IF(G784=Precios!$DT$17,Precios!$DU$17,IF(G784=Precios!$DT$18,Precios!$DU$18,0)))))))))))))))</f>
        <v>0</v>
      </c>
      <c r="J784" s="287"/>
      <c r="K784" s="290">
        <f>+IF(J784=1,I784,IF(J784=2,I784*(1-Precios!$DZ$3),0))</f>
        <v>0</v>
      </c>
      <c r="L784" s="290">
        <f t="shared" ref="L784:L788" si="139">H784*K784</f>
        <v>0</v>
      </c>
      <c r="M784" s="317">
        <f>+SUM(L784:L788)</f>
        <v>0</v>
      </c>
      <c r="N784" s="318">
        <f>+M784+Q784+S784+T784</f>
        <v>0</v>
      </c>
      <c r="O784" s="319">
        <f>+IF(J784=1,N784*$O$733,0)</f>
        <v>0</v>
      </c>
      <c r="P784" s="320">
        <f>+N784*$P$733</f>
        <v>0</v>
      </c>
      <c r="Q784" s="321"/>
      <c r="R784" s="322">
        <f>+N784-SUM(O784:Q784)</f>
        <v>0</v>
      </c>
      <c r="S784" s="321"/>
      <c r="T784" s="321"/>
      <c r="U784" s="321"/>
      <c r="V784" s="323" t="e">
        <f>+(+O784+P784)/M784</f>
        <v>#DIV/0!</v>
      </c>
      <c r="W784" s="324">
        <f>+R784-SUM(S784:U784)</f>
        <v>0</v>
      </c>
      <c r="X784" s="325">
        <f>IF(J784=2,W784,0)</f>
        <v>0</v>
      </c>
      <c r="Y784" s="326">
        <f>IF(J784=1,W784,0)</f>
        <v>0</v>
      </c>
      <c r="Z784" s="352">
        <f>IF(G784=Precios!$DT$4,Precios!$DW$4,IF(G784=Precios!$DT$5,Precios!$DW$5,IF(G784=Precios!$DT$6,Precios!$DW$6,IF(G784=Precios!$DT$7,Precios!$DW$7,IF(G784=Precios!$DT$8,Precios!$DW$8,IF(G784=Precios!$DT$9,Precios!$DW$9,IF(G784=Precios!$DT$10,Precios!$DW$10,IF(G784=Precios!$DT$11,Precios!$DW$11,IF(G784=Precios!$DT$12,Precios!$DW$12,IF(G784=Precios!$DT$1139,Precios!$DW$1139,IF(G784=Precios!$DT$14,Precios!$DW$14,IF(G784=Precios!$DT$15,Precios!$DW$15,IF(G784=Precios!$DT$16,Precios!$DW$16,IF(G784=Precios!$DT$17,Precios!$DW$17,IF(G784=Precios!$DT$18,Precios!$DW$18,0)))))))))))))))*H784</f>
        <v>0</v>
      </c>
      <c r="AA784" s="328">
        <f>+W784-SUM(Z784:Z788)</f>
        <v>0</v>
      </c>
      <c r="AB784" s="329" t="e">
        <f>+AA784/M784</f>
        <v>#DIV/0!</v>
      </c>
    </row>
    <row r="785" spans="1:28" x14ac:dyDescent="0.25">
      <c r="A785" s="291"/>
      <c r="B785" s="41"/>
      <c r="C785" s="42"/>
      <c r="D785" s="43"/>
      <c r="E785" s="43"/>
      <c r="F785" s="43"/>
      <c r="G785" s="49"/>
      <c r="H785" s="52"/>
      <c r="I785" s="217">
        <f>IF(G785=Precios!$DT$4,Precios!$DU$4,IF(G785=Precios!$DT$5,Precios!$DU$5,IF(G785=Precios!$DT$6,Precios!$DU$6,IF(G785=Precios!$DT$7,Precios!$DU$7,IF(G785=Precios!$DT$8,Precios!$DU$8,IF(G785=Precios!$DT$9,Precios!$DU$9,IF(G785=Precios!$DT$10,Precios!$DU$10,IF(G785=Precios!$DT$11,Precios!$DU$11,IF(G785=Precios!$DT$12,Precios!$DU$12,IF(G785=Precios!$DT$1139,Precios!$DU$1139,IF(G785=Precios!$DT$14,Precios!$DU$14,IF(G785=Precios!$DT$15,Precios!$DU$15,IF(G785=Precios!$DT$16,Precios!$DU$16,IF(G785=Precios!$DT$17,Precios!$DU$17,IF(G785=Precios!$DT$18,Precios!$DU$18,0)))))))))))))))</f>
        <v>0</v>
      </c>
      <c r="J785" s="52"/>
      <c r="K785" s="218">
        <f>+IF(J785=1,I785,IF(J785=2,I785*(1-Precios!$DZ$3),0))</f>
        <v>0</v>
      </c>
      <c r="L785" s="218">
        <f t="shared" si="139"/>
        <v>0</v>
      </c>
      <c r="M785" s="50"/>
      <c r="N785" s="44"/>
      <c r="O785" s="44"/>
      <c r="P785" s="44"/>
      <c r="Q785" s="44"/>
      <c r="R785" s="44"/>
      <c r="S785" s="44"/>
      <c r="T785" s="44"/>
      <c r="U785" s="44"/>
      <c r="V785" s="93"/>
      <c r="W785" s="44"/>
      <c r="X785" s="44"/>
      <c r="Y785" s="44"/>
      <c r="Z785" s="353">
        <f>IF(G785=Precios!$DT$4,Precios!$DW$4,IF(G785=Precios!$DT$5,Precios!$DW$5,IF(G785=Precios!$DT$6,Precios!$DW$6,IF(G785=Precios!$DT$7,Precios!$DW$7,IF(G785=Precios!$DT$8,Precios!$DW$8,IF(G785=Precios!$DT$9,Precios!$DW$9,IF(G785=Precios!$DT$10,Precios!$DW$10,IF(G785=Precios!$DT$11,Precios!$DW$11,IF(G785=Precios!$DT$12,Precios!$DW$12,IF(G785=Precios!$DT$1139,Precios!$DW$1139,IF(G785=Precios!$DT$14,Precios!$DW$14,IF(G785=Precios!$DT$15,Precios!$DW$15,IF(G785=Precios!$DT$16,Precios!$DW$16,IF(G785=Precios!$DT$17,Precios!$DW$17,IF(G785=Precios!$DT$18,Precios!$DW$18,0)))))))))))))))*H785</f>
        <v>0</v>
      </c>
      <c r="AA785" s="47"/>
      <c r="AB785" s="330"/>
    </row>
    <row r="786" spans="1:28" x14ac:dyDescent="0.25">
      <c r="A786" s="291"/>
      <c r="B786" s="41"/>
      <c r="C786" s="42"/>
      <c r="D786" s="43"/>
      <c r="E786" s="43"/>
      <c r="F786" s="43"/>
      <c r="G786" s="49"/>
      <c r="H786" s="52"/>
      <c r="I786" s="217">
        <f>IF(G786=Precios!$DT$4,Precios!$DU$4,IF(G786=Precios!$DT$5,Precios!$DU$5,IF(G786=Precios!$DT$6,Precios!$DU$6,IF(G786=Precios!$DT$7,Precios!$DU$7,IF(G786=Precios!$DT$8,Precios!$DU$8,IF(G786=Precios!$DT$9,Precios!$DU$9,IF(G786=Precios!$DT$10,Precios!$DU$10,IF(G786=Precios!$DT$11,Precios!$DU$11,IF(G786=Precios!$DT$12,Precios!$DU$12,IF(G786=Precios!$DT$1139,Precios!$DU$1139,IF(G786=Precios!$DT$14,Precios!$DU$14,IF(G786=Precios!$DT$15,Precios!$DU$15,IF(G786=Precios!$DT$16,Precios!$DU$16,IF(G786=Precios!$DT$17,Precios!$DU$17,IF(G786=Precios!$DT$18,Precios!$DU$18,0)))))))))))))))</f>
        <v>0</v>
      </c>
      <c r="J786" s="52"/>
      <c r="K786" s="218">
        <f>+IF(J786=1,I786,IF(J786=2,I786*(1-Precios!$DZ$3),0))</f>
        <v>0</v>
      </c>
      <c r="L786" s="218">
        <f t="shared" si="139"/>
        <v>0</v>
      </c>
      <c r="M786" s="50"/>
      <c r="N786" s="44"/>
      <c r="O786" s="44"/>
      <c r="P786" s="44"/>
      <c r="Q786" s="44"/>
      <c r="R786" s="44"/>
      <c r="S786" s="44"/>
      <c r="T786" s="44"/>
      <c r="U786" s="44"/>
      <c r="V786" s="93"/>
      <c r="W786" s="44"/>
      <c r="X786" s="44"/>
      <c r="Y786" s="44"/>
      <c r="Z786" s="353">
        <f>IF(G786=Precios!$DT$4,Precios!$DW$4,IF(G786=Precios!$DT$5,Precios!$DW$5,IF(G786=Precios!$DT$6,Precios!$DW$6,IF(G786=Precios!$DT$7,Precios!$DW$7,IF(G786=Precios!$DT$8,Precios!$DW$8,IF(G786=Precios!$DT$9,Precios!$DW$9,IF(G786=Precios!$DT$10,Precios!$DW$10,IF(G786=Precios!$DT$11,Precios!$DW$11,IF(G786=Precios!$DT$12,Precios!$DW$12,IF(G786=Precios!$DT$1139,Precios!$DW$1139,IF(G786=Precios!$DT$14,Precios!$DW$14,IF(G786=Precios!$DT$15,Precios!$DW$15,IF(G786=Precios!$DT$16,Precios!$DW$16,IF(G786=Precios!$DT$17,Precios!$DW$17,IF(G786=Precios!$DT$18,Precios!$DW$18,0)))))))))))))))*H786</f>
        <v>0</v>
      </c>
      <c r="AA786" s="47"/>
      <c r="AB786" s="330"/>
    </row>
    <row r="787" spans="1:28" x14ac:dyDescent="0.25">
      <c r="A787" s="291"/>
      <c r="B787" s="41"/>
      <c r="C787" s="42"/>
      <c r="D787" s="43"/>
      <c r="E787" s="43"/>
      <c r="F787" s="43"/>
      <c r="G787" s="49"/>
      <c r="H787" s="52"/>
      <c r="I787" s="217">
        <f>IF(G787=Precios!$DT$4,Precios!$DU$4,IF(G787=Precios!$DT$5,Precios!$DU$5,IF(G787=Precios!$DT$6,Precios!$DU$6,IF(G787=Precios!$DT$7,Precios!$DU$7,IF(G787=Precios!$DT$8,Precios!$DU$8,IF(G787=Precios!$DT$9,Precios!$DU$9,IF(G787=Precios!$DT$10,Precios!$DU$10,IF(G787=Precios!$DT$11,Precios!$DU$11,IF(G787=Precios!$DT$12,Precios!$DU$12,IF(G787=Precios!$DT$1139,Precios!$DU$1139,IF(G787=Precios!$DT$14,Precios!$DU$14,IF(G787=Precios!$DT$15,Precios!$DU$15,IF(G787=Precios!$DT$16,Precios!$DU$16,IF(G787=Precios!$DT$17,Precios!$DU$17,IF(G787=Precios!$DT$18,Precios!$DU$18,0)))))))))))))))</f>
        <v>0</v>
      </c>
      <c r="J787" s="52"/>
      <c r="K787" s="218">
        <f>+IF(J787=1,I787,IF(J787=2,I787*(1-Precios!$DZ$3),0))</f>
        <v>0</v>
      </c>
      <c r="L787" s="218">
        <f t="shared" si="139"/>
        <v>0</v>
      </c>
      <c r="M787" s="50"/>
      <c r="N787" s="44"/>
      <c r="O787" s="44"/>
      <c r="P787" s="44"/>
      <c r="Q787" s="44"/>
      <c r="R787" s="44"/>
      <c r="S787" s="44"/>
      <c r="T787" s="44"/>
      <c r="U787" s="44"/>
      <c r="V787" s="93"/>
      <c r="W787" s="44"/>
      <c r="X787" s="44"/>
      <c r="Y787" s="44"/>
      <c r="Z787" s="353">
        <f>IF(G787=Precios!$DT$4,Precios!$DW$4,IF(G787=Precios!$DT$5,Precios!$DW$5,IF(G787=Precios!$DT$6,Precios!$DW$6,IF(G787=Precios!$DT$7,Precios!$DW$7,IF(G787=Precios!$DT$8,Precios!$DW$8,IF(G787=Precios!$DT$9,Precios!$DW$9,IF(G787=Precios!$DT$10,Precios!$DW$10,IF(G787=Precios!$DT$11,Precios!$DW$11,IF(G787=Precios!$DT$12,Precios!$DW$12,IF(G787=Precios!$DT$1139,Precios!$DW$1139,IF(G787=Precios!$DT$14,Precios!$DW$14,IF(G787=Precios!$DT$15,Precios!$DW$15,IF(G787=Precios!$DT$16,Precios!$DW$16,IF(G787=Precios!$DT$17,Precios!$DW$17,IF(G787=Precios!$DT$18,Precios!$DW$18,0)))))))))))))))*H787</f>
        <v>0</v>
      </c>
      <c r="AA787" s="47"/>
      <c r="AB787" s="330"/>
    </row>
    <row r="788" spans="1:28" ht="15.75" thickBot="1" x14ac:dyDescent="0.3">
      <c r="A788" s="293"/>
      <c r="B788" s="294"/>
      <c r="C788" s="304"/>
      <c r="D788" s="296"/>
      <c r="E788" s="296"/>
      <c r="F788" s="296"/>
      <c r="G788" s="297"/>
      <c r="H788" s="298"/>
      <c r="I788" s="299">
        <f>IF(G788=Precios!$DT$4,Precios!$DU$4,IF(G788=Precios!$DT$5,Precios!$DU$5,IF(G788=Precios!$DT$6,Precios!$DU$6,IF(G788=Precios!$DT$7,Precios!$DU$7,IF(G788=Precios!$DT$8,Precios!$DU$8,IF(G788=Precios!$DT$9,Precios!$DU$9,IF(G788=Precios!$DT$10,Precios!$DU$10,IF(G788=Precios!$DT$11,Precios!$DU$11,IF(G788=Precios!$DT$12,Precios!$DU$12,IF(G788=Precios!$DT$1139,Precios!$DU$1139,IF(G788=Precios!$DT$14,Precios!$DU$14,IF(G788=Precios!$DT$15,Precios!$DU$15,IF(G788=Precios!$DT$16,Precios!$DU$16,IF(G788=Precios!$DT$17,Precios!$DU$17,IF(G788=Precios!$DT$18,Precios!$DU$18,0)))))))))))))))</f>
        <v>0</v>
      </c>
      <c r="J788" s="298"/>
      <c r="K788" s="300">
        <f>+IF(J788=1,I788,IF(J788=2,I788*(1-Precios!$DZ$3),0))</f>
        <v>0</v>
      </c>
      <c r="L788" s="300">
        <f t="shared" si="139"/>
        <v>0</v>
      </c>
      <c r="M788" s="331"/>
      <c r="N788" s="332"/>
      <c r="O788" s="332"/>
      <c r="P788" s="332"/>
      <c r="Q788" s="332"/>
      <c r="R788" s="332"/>
      <c r="S788" s="332"/>
      <c r="T788" s="332"/>
      <c r="U788" s="332"/>
      <c r="V788" s="333"/>
      <c r="W788" s="332"/>
      <c r="X788" s="332"/>
      <c r="Y788" s="332"/>
      <c r="Z788" s="354">
        <f>IF(G788=Precios!$DT$4,Precios!$DW$4,IF(G788=Precios!$DT$5,Precios!$DW$5,IF(G788=Precios!$DT$6,Precios!$DW$6,IF(G788=Precios!$DT$7,Precios!$DW$7,IF(G788=Precios!$DT$8,Precios!$DW$8,IF(G788=Precios!$DT$9,Precios!$DW$9,IF(G788=Precios!$DT$10,Precios!$DW$10,IF(G788=Precios!$DT$11,Precios!$DW$11,IF(G788=Precios!$DT$12,Precios!$DW$12,IF(G788=Precios!$DT$1139,Precios!$DW$1139,IF(G788=Precios!$DT$14,Precios!$DW$14,IF(G788=Precios!$DT$15,Precios!$DW$15,IF(G788=Precios!$DT$16,Precios!$DW$16,IF(G788=Precios!$DT$17,Precios!$DW$17,IF(G788=Precios!$DT$18,Precios!$DW$18,0)))))))))))))))*H788</f>
        <v>0</v>
      </c>
      <c r="AA788" s="334"/>
      <c r="AB788" s="335"/>
    </row>
    <row r="789" spans="1:28" x14ac:dyDescent="0.25">
      <c r="A789" s="282"/>
      <c r="B789" s="283"/>
      <c r="C789" s="284"/>
      <c r="D789" s="285"/>
      <c r="E789" s="285"/>
      <c r="F789" s="285"/>
      <c r="G789" s="287"/>
      <c r="H789" s="288"/>
      <c r="I789" s="289">
        <f>IF(G789=Precios!$DT$4,Precios!$DU$4,IF(G789=Precios!$DT$5,Precios!$DU$5,IF(G789=Precios!$DT$6,Precios!$DU$6,IF(G789=Precios!$DT$7,Precios!$DU$7,IF(G789=Precios!$DT$8,Precios!$DU$8,IF(G789=Precios!$DT$9,Precios!$DU$9,IF(G789=Precios!$DT$10,Precios!$DU$10,IF(G789=Precios!$DT$11,Precios!$DU$11,IF(G789=Precios!$DT$12,Precios!$DU$12,IF(G789=Precios!$DT$1139,Precios!$DU$1139,IF(G789=Precios!$DT$14,Precios!$DU$14,IF(G789=Precios!$DT$15,Precios!$DU$15,IF(G789=Precios!$DT$16,Precios!$DU$16,IF(G789=Precios!$DT$17,Precios!$DU$17,IF(G789=Precios!$DT$18,Precios!$DU$18,0)))))))))))))))</f>
        <v>0</v>
      </c>
      <c r="J789" s="287"/>
      <c r="K789" s="290">
        <f>+IF(J789=1,I789,IF(J789=2,I789*(1-Precios!$DZ$3),0))</f>
        <v>0</v>
      </c>
      <c r="L789" s="290">
        <f t="shared" si="138"/>
        <v>0</v>
      </c>
      <c r="M789" s="317">
        <f>+SUM(L789:L793)</f>
        <v>0</v>
      </c>
      <c r="N789" s="318">
        <f>+M789+Q789+S789+T789</f>
        <v>0</v>
      </c>
      <c r="O789" s="319">
        <f>+IF(J789=1,N789*$O$733,0)</f>
        <v>0</v>
      </c>
      <c r="P789" s="320">
        <f>+N789*$P$733</f>
        <v>0</v>
      </c>
      <c r="Q789" s="321"/>
      <c r="R789" s="322">
        <f>+N789-SUM(O789:Q789)</f>
        <v>0</v>
      </c>
      <c r="S789" s="321"/>
      <c r="T789" s="321"/>
      <c r="U789" s="321"/>
      <c r="V789" s="323" t="e">
        <f>+(+O789+P789)/M789</f>
        <v>#DIV/0!</v>
      </c>
      <c r="W789" s="324">
        <f>+R789-SUM(S789:U789)</f>
        <v>0</v>
      </c>
      <c r="X789" s="325">
        <f>IF(J789=2,W789,0)</f>
        <v>0</v>
      </c>
      <c r="Y789" s="326">
        <f>IF(J789=1,W789,0)</f>
        <v>0</v>
      </c>
      <c r="Z789" s="352">
        <f>IF(G789=Precios!$DT$4,Precios!$DW$4,IF(G789=Precios!$DT$5,Precios!$DW$5,IF(G789=Precios!$DT$6,Precios!$DW$6,IF(G789=Precios!$DT$7,Precios!$DW$7,IF(G789=Precios!$DT$8,Precios!$DW$8,IF(G789=Precios!$DT$9,Precios!$DW$9,IF(G789=Precios!$DT$10,Precios!$DW$10,IF(G789=Precios!$DT$11,Precios!$DW$11,IF(G789=Precios!$DT$12,Precios!$DW$12,IF(G789=Precios!$DT$1139,Precios!$DW$1139,IF(G789=Precios!$DT$14,Precios!$DW$14,IF(G789=Precios!$DT$15,Precios!$DW$15,IF(G789=Precios!$DT$16,Precios!$DW$16,IF(G789=Precios!$DT$17,Precios!$DW$17,IF(G789=Precios!$DT$18,Precios!$DW$18,0)))))))))))))))*H789</f>
        <v>0</v>
      </c>
      <c r="AA789" s="328">
        <f>+W789-SUM(Z789:Z793)</f>
        <v>0</v>
      </c>
      <c r="AB789" s="329" t="e">
        <f>+AA789/M789</f>
        <v>#DIV/0!</v>
      </c>
    </row>
    <row r="790" spans="1:28" x14ac:dyDescent="0.25">
      <c r="A790" s="291"/>
      <c r="B790" s="41"/>
      <c r="C790" s="42"/>
      <c r="D790" s="43"/>
      <c r="E790" s="43"/>
      <c r="F790" s="43"/>
      <c r="G790" s="49"/>
      <c r="H790" s="52"/>
      <c r="I790" s="217">
        <f>IF(G790=Precios!$DT$4,Precios!$DU$4,IF(G790=Precios!$DT$5,Precios!$DU$5,IF(G790=Precios!$DT$6,Precios!$DU$6,IF(G790=Precios!$DT$7,Precios!$DU$7,IF(G790=Precios!$DT$8,Precios!$DU$8,IF(G790=Precios!$DT$9,Precios!$DU$9,IF(G790=Precios!$DT$10,Precios!$DU$10,IF(G790=Precios!$DT$11,Precios!$DU$11,IF(G790=Precios!$DT$12,Precios!$DU$12,IF(G790=Precios!$DT$1139,Precios!$DU$1139,IF(G790=Precios!$DT$14,Precios!$DU$14,IF(G790=Precios!$DT$15,Precios!$DU$15,IF(G790=Precios!$DT$16,Precios!$DU$16,IF(G790=Precios!$DT$17,Precios!$DU$17,IF(G790=Precios!$DT$18,Precios!$DU$18,0)))))))))))))))</f>
        <v>0</v>
      </c>
      <c r="J790" s="52"/>
      <c r="K790" s="218">
        <f>+IF(J790=1,I790,IF(J790=2,I790*(1-Precios!$DZ$3),0))</f>
        <v>0</v>
      </c>
      <c r="L790" s="218">
        <f t="shared" si="138"/>
        <v>0</v>
      </c>
      <c r="M790" s="50"/>
      <c r="N790" s="44"/>
      <c r="O790" s="44"/>
      <c r="P790" s="44"/>
      <c r="Q790" s="44"/>
      <c r="R790" s="44"/>
      <c r="S790" s="44"/>
      <c r="T790" s="44"/>
      <c r="U790" s="44"/>
      <c r="V790" s="93"/>
      <c r="W790" s="44"/>
      <c r="X790" s="44"/>
      <c r="Y790" s="44"/>
      <c r="Z790" s="353">
        <f>IF(G790=Precios!$DT$4,Precios!$DW$4,IF(G790=Precios!$DT$5,Precios!$DW$5,IF(G790=Precios!$DT$6,Precios!$DW$6,IF(G790=Precios!$DT$7,Precios!$DW$7,IF(G790=Precios!$DT$8,Precios!$DW$8,IF(G790=Precios!$DT$9,Precios!$DW$9,IF(G790=Precios!$DT$10,Precios!$DW$10,IF(G790=Precios!$DT$11,Precios!$DW$11,IF(G790=Precios!$DT$12,Precios!$DW$12,IF(G790=Precios!$DT$1139,Precios!$DW$1139,IF(G790=Precios!$DT$14,Precios!$DW$14,IF(G790=Precios!$DT$15,Precios!$DW$15,IF(G790=Precios!$DT$16,Precios!$DW$16,IF(G790=Precios!$DT$17,Precios!$DW$17,IF(G790=Precios!$DT$18,Precios!$DW$18,0)))))))))))))))*H790</f>
        <v>0</v>
      </c>
      <c r="AA790" s="47"/>
      <c r="AB790" s="330"/>
    </row>
    <row r="791" spans="1:28" x14ac:dyDescent="0.25">
      <c r="A791" s="291"/>
      <c r="B791" s="41"/>
      <c r="C791" s="42"/>
      <c r="D791" s="43"/>
      <c r="E791" s="43"/>
      <c r="F791" s="43"/>
      <c r="G791" s="49"/>
      <c r="H791" s="52"/>
      <c r="I791" s="217">
        <f>IF(G791=Precios!$DT$4,Precios!$DU$4,IF(G791=Precios!$DT$5,Precios!$DU$5,IF(G791=Precios!$DT$6,Precios!$DU$6,IF(G791=Precios!$DT$7,Precios!$DU$7,IF(G791=Precios!$DT$8,Precios!$DU$8,IF(G791=Precios!$DT$9,Precios!$DU$9,IF(G791=Precios!$DT$10,Precios!$DU$10,IF(G791=Precios!$DT$11,Precios!$DU$11,IF(G791=Precios!$DT$12,Precios!$DU$12,IF(G791=Precios!$DT$1139,Precios!$DU$1139,IF(G791=Precios!$DT$14,Precios!$DU$14,IF(G791=Precios!$DT$15,Precios!$DU$15,IF(G791=Precios!$DT$16,Precios!$DU$16,IF(G791=Precios!$DT$17,Precios!$DU$17,IF(G791=Precios!$DT$18,Precios!$DU$18,0)))))))))))))))</f>
        <v>0</v>
      </c>
      <c r="J791" s="52"/>
      <c r="K791" s="218">
        <f>+IF(J791=1,I791,IF(J791=2,I791*(1-Precios!$DZ$3),0))</f>
        <v>0</v>
      </c>
      <c r="L791" s="218">
        <f t="shared" si="138"/>
        <v>0</v>
      </c>
      <c r="M791" s="50"/>
      <c r="N791" s="44"/>
      <c r="O791" s="44"/>
      <c r="P791" s="44"/>
      <c r="Q791" s="44"/>
      <c r="R791" s="44"/>
      <c r="S791" s="44"/>
      <c r="T791" s="44"/>
      <c r="U791" s="44"/>
      <c r="V791" s="93"/>
      <c r="W791" s="44"/>
      <c r="X791" s="44"/>
      <c r="Y791" s="44"/>
      <c r="Z791" s="353">
        <f>IF(G791=Precios!$DT$4,Precios!$DW$4,IF(G791=Precios!$DT$5,Precios!$DW$5,IF(G791=Precios!$DT$6,Precios!$DW$6,IF(G791=Precios!$DT$7,Precios!$DW$7,IF(G791=Precios!$DT$8,Precios!$DW$8,IF(G791=Precios!$DT$9,Precios!$DW$9,IF(G791=Precios!$DT$10,Precios!$DW$10,IF(G791=Precios!$DT$11,Precios!$DW$11,IF(G791=Precios!$DT$12,Precios!$DW$12,IF(G791=Precios!$DT$1139,Precios!$DW$1139,IF(G791=Precios!$DT$14,Precios!$DW$14,IF(G791=Precios!$DT$15,Precios!$DW$15,IF(G791=Precios!$DT$16,Precios!$DW$16,IF(G791=Precios!$DT$17,Precios!$DW$17,IF(G791=Precios!$DT$18,Precios!$DW$18,0)))))))))))))))*H791</f>
        <v>0</v>
      </c>
      <c r="AA791" s="47"/>
      <c r="AB791" s="330"/>
    </row>
    <row r="792" spans="1:28" x14ac:dyDescent="0.25">
      <c r="A792" s="291"/>
      <c r="B792" s="41"/>
      <c r="C792" s="42"/>
      <c r="D792" s="43"/>
      <c r="E792" s="43"/>
      <c r="F792" s="43"/>
      <c r="G792" s="49"/>
      <c r="H792" s="52"/>
      <c r="I792" s="217">
        <f>IF(G792=Precios!$DT$4,Precios!$DU$4,IF(G792=Precios!$DT$5,Precios!$DU$5,IF(G792=Precios!$DT$6,Precios!$DU$6,IF(G792=Precios!$DT$7,Precios!$DU$7,IF(G792=Precios!$DT$8,Precios!$DU$8,IF(G792=Precios!$DT$9,Precios!$DU$9,IF(G792=Precios!$DT$10,Precios!$DU$10,IF(G792=Precios!$DT$11,Precios!$DU$11,IF(G792=Precios!$DT$12,Precios!$DU$12,IF(G792=Precios!$DT$1139,Precios!$DU$1139,IF(G792=Precios!$DT$14,Precios!$DU$14,IF(G792=Precios!$DT$15,Precios!$DU$15,IF(G792=Precios!$DT$16,Precios!$DU$16,IF(G792=Precios!$DT$17,Precios!$DU$17,IF(G792=Precios!$DT$18,Precios!$DU$18,0)))))))))))))))</f>
        <v>0</v>
      </c>
      <c r="J792" s="52"/>
      <c r="K792" s="218">
        <f>+IF(J792=1,I792,IF(J792=2,I792*(1-Precios!$DZ$3),0))</f>
        <v>0</v>
      </c>
      <c r="L792" s="218">
        <f t="shared" si="138"/>
        <v>0</v>
      </c>
      <c r="M792" s="50"/>
      <c r="N792" s="44"/>
      <c r="O792" s="44"/>
      <c r="P792" s="44"/>
      <c r="Q792" s="44"/>
      <c r="R792" s="44"/>
      <c r="S792" s="44"/>
      <c r="T792" s="44"/>
      <c r="U792" s="44"/>
      <c r="V792" s="93"/>
      <c r="W792" s="44"/>
      <c r="X792" s="44"/>
      <c r="Y792" s="44"/>
      <c r="Z792" s="353">
        <f>IF(G792=Precios!$DT$4,Precios!$DW$4,IF(G792=Precios!$DT$5,Precios!$DW$5,IF(G792=Precios!$DT$6,Precios!$DW$6,IF(G792=Precios!$DT$7,Precios!$DW$7,IF(G792=Precios!$DT$8,Precios!$DW$8,IF(G792=Precios!$DT$9,Precios!$DW$9,IF(G792=Precios!$DT$10,Precios!$DW$10,IF(G792=Precios!$DT$11,Precios!$DW$11,IF(G792=Precios!$DT$12,Precios!$DW$12,IF(G792=Precios!$DT$1139,Precios!$DW$1139,IF(G792=Precios!$DT$14,Precios!$DW$14,IF(G792=Precios!$DT$15,Precios!$DW$15,IF(G792=Precios!$DT$16,Precios!$DW$16,IF(G792=Precios!$DT$17,Precios!$DW$17,IF(G792=Precios!$DT$18,Precios!$DW$18,0)))))))))))))))*H792</f>
        <v>0</v>
      </c>
      <c r="AA792" s="47"/>
      <c r="AB792" s="330"/>
    </row>
    <row r="793" spans="1:28" ht="15.75" thickBot="1" x14ac:dyDescent="0.3">
      <c r="A793" s="293"/>
      <c r="B793" s="294"/>
      <c r="C793" s="304"/>
      <c r="D793" s="296"/>
      <c r="E793" s="296"/>
      <c r="F793" s="296"/>
      <c r="G793" s="297"/>
      <c r="H793" s="298"/>
      <c r="I793" s="299">
        <f>IF(G793=Precios!$DT$4,Precios!$DU$4,IF(G793=Precios!$DT$5,Precios!$DU$5,IF(G793=Precios!$DT$6,Precios!$DU$6,IF(G793=Precios!$DT$7,Precios!$DU$7,IF(G793=Precios!$DT$8,Precios!$DU$8,IF(G793=Precios!$DT$9,Precios!$DU$9,IF(G793=Precios!$DT$10,Precios!$DU$10,IF(G793=Precios!$DT$11,Precios!$DU$11,IF(G793=Precios!$DT$12,Precios!$DU$12,IF(G793=Precios!$DT$1139,Precios!$DU$1139,IF(G793=Precios!$DT$14,Precios!$DU$14,IF(G793=Precios!$DT$15,Precios!$DU$15,IF(G793=Precios!$DT$16,Precios!$DU$16,IF(G793=Precios!$DT$17,Precios!$DU$17,IF(G793=Precios!$DT$18,Precios!$DU$18,0)))))))))))))))</f>
        <v>0</v>
      </c>
      <c r="J793" s="298"/>
      <c r="K793" s="300">
        <f>+IF(J793=1,I793,IF(J793=2,I793*(1-Precios!$DZ$3),0))</f>
        <v>0</v>
      </c>
      <c r="L793" s="300">
        <f t="shared" si="138"/>
        <v>0</v>
      </c>
      <c r="M793" s="331"/>
      <c r="N793" s="332"/>
      <c r="O793" s="332"/>
      <c r="P793" s="332"/>
      <c r="Q793" s="332"/>
      <c r="R793" s="332"/>
      <c r="S793" s="332"/>
      <c r="T793" s="332"/>
      <c r="U793" s="332"/>
      <c r="V793" s="333"/>
      <c r="W793" s="332"/>
      <c r="X793" s="332"/>
      <c r="Y793" s="332"/>
      <c r="Z793" s="354">
        <f>IF(G793=Precios!$DT$4,Precios!$DW$4,IF(G793=Precios!$DT$5,Precios!$DW$5,IF(G793=Precios!$DT$6,Precios!$DW$6,IF(G793=Precios!$DT$7,Precios!$DW$7,IF(G793=Precios!$DT$8,Precios!$DW$8,IF(G793=Precios!$DT$9,Precios!$DW$9,IF(G793=Precios!$DT$10,Precios!$DW$10,IF(G793=Precios!$DT$11,Precios!$DW$11,IF(G793=Precios!$DT$12,Precios!$DW$12,IF(G793=Precios!$DT$1139,Precios!$DW$1139,IF(G793=Precios!$DT$14,Precios!$DW$14,IF(G793=Precios!$DT$15,Precios!$DW$15,IF(G793=Precios!$DT$16,Precios!$DW$16,IF(G793=Precios!$DT$17,Precios!$DW$17,IF(G793=Precios!$DT$18,Precios!$DW$18,0)))))))))))))))*H793</f>
        <v>0</v>
      </c>
      <c r="AA793" s="334"/>
      <c r="AB793" s="335"/>
    </row>
    <row r="794" spans="1:28" x14ac:dyDescent="0.25">
      <c r="A794" s="282"/>
      <c r="B794" s="283"/>
      <c r="C794" s="284"/>
      <c r="D794" s="285"/>
      <c r="E794" s="285"/>
      <c r="F794" s="285"/>
      <c r="G794" s="287"/>
      <c r="H794" s="288"/>
      <c r="I794" s="289">
        <f>IF(G794=Precios!$DT$4,Precios!$DU$4,IF(G794=Precios!$DT$5,Precios!$DU$5,IF(G794=Precios!$DT$6,Precios!$DU$6,IF(G794=Precios!$DT$7,Precios!$DU$7,IF(G794=Precios!$DT$8,Precios!$DU$8,IF(G794=Precios!$DT$9,Precios!$DU$9,IF(G794=Precios!$DT$10,Precios!$DU$10,IF(G794=Precios!$DT$11,Precios!$DU$11,IF(G794=Precios!$DT$12,Precios!$DU$12,IF(G794=Precios!$DT$1139,Precios!$DU$1139,IF(G794=Precios!$DT$14,Precios!$DU$14,IF(G794=Precios!$DT$15,Precios!$DU$15,IF(G794=Precios!$DT$16,Precios!$DU$16,IF(G794=Precios!$DT$17,Precios!$DU$17,IF(G794=Precios!$DT$18,Precios!$DU$18,0)))))))))))))))</f>
        <v>0</v>
      </c>
      <c r="J794" s="287"/>
      <c r="K794" s="290">
        <f>+IF(J794=1,I794,IF(J794=2,I794*(1-Precios!$DZ$3),0))</f>
        <v>0</v>
      </c>
      <c r="L794" s="290">
        <f t="shared" si="138"/>
        <v>0</v>
      </c>
      <c r="M794" s="317">
        <f>+SUM(L794:L798)</f>
        <v>0</v>
      </c>
      <c r="N794" s="318">
        <f>+M794+Q794+S794+T794</f>
        <v>0</v>
      </c>
      <c r="O794" s="319">
        <f>+IF(J794=1,N794*$O$733,0)</f>
        <v>0</v>
      </c>
      <c r="P794" s="320">
        <f>+N794*$P$733</f>
        <v>0</v>
      </c>
      <c r="Q794" s="321"/>
      <c r="R794" s="322">
        <f>+N794-SUM(O794:Q794)</f>
        <v>0</v>
      </c>
      <c r="S794" s="321"/>
      <c r="T794" s="321"/>
      <c r="U794" s="321"/>
      <c r="V794" s="323" t="e">
        <f>+(+O794+P794)/M794</f>
        <v>#DIV/0!</v>
      </c>
      <c r="W794" s="324">
        <f>+R794-SUM(S794:U794)</f>
        <v>0</v>
      </c>
      <c r="X794" s="325">
        <f>IF(J794=2,W794,0)</f>
        <v>0</v>
      </c>
      <c r="Y794" s="326">
        <f>IF(J794=1,W794,0)</f>
        <v>0</v>
      </c>
      <c r="Z794" s="352">
        <f>IF(G794=Precios!$DT$4,Precios!$DW$4,IF(G794=Precios!$DT$5,Precios!$DW$5,IF(G794=Precios!$DT$6,Precios!$DW$6,IF(G794=Precios!$DT$7,Precios!$DW$7,IF(G794=Precios!$DT$8,Precios!$DW$8,IF(G794=Precios!$DT$9,Precios!$DW$9,IF(G794=Precios!$DT$10,Precios!$DW$10,IF(G794=Precios!$DT$11,Precios!$DW$11,IF(G794=Precios!$DT$12,Precios!$DW$12,IF(G794=Precios!$DT$1139,Precios!$DW$1139,IF(G794=Precios!$DT$14,Precios!$DW$14,IF(G794=Precios!$DT$15,Precios!$DW$15,IF(G794=Precios!$DT$16,Precios!$DW$16,IF(G794=Precios!$DT$17,Precios!$DW$17,IF(G794=Precios!$DT$18,Precios!$DW$18,0)))))))))))))))*H794</f>
        <v>0</v>
      </c>
      <c r="AA794" s="328">
        <f>+W794-SUM(Z794:Z798)</f>
        <v>0</v>
      </c>
      <c r="AB794" s="329" t="e">
        <f>+AA794/M794</f>
        <v>#DIV/0!</v>
      </c>
    </row>
    <row r="795" spans="1:28" x14ac:dyDescent="0.25">
      <c r="A795" s="291"/>
      <c r="B795" s="41"/>
      <c r="C795" s="42"/>
      <c r="D795" s="43"/>
      <c r="E795" s="43"/>
      <c r="F795" s="43"/>
      <c r="G795" s="49"/>
      <c r="H795" s="52"/>
      <c r="I795" s="217">
        <f>IF(G795=Precios!$DT$4,Precios!$DU$4,IF(G795=Precios!$DT$5,Precios!$DU$5,IF(G795=Precios!$DT$6,Precios!$DU$6,IF(G795=Precios!$DT$7,Precios!$DU$7,IF(G795=Precios!$DT$8,Precios!$DU$8,IF(G795=Precios!$DT$9,Precios!$DU$9,IF(G795=Precios!$DT$10,Precios!$DU$10,IF(G795=Precios!$DT$11,Precios!$DU$11,IF(G795=Precios!$DT$12,Precios!$DU$12,IF(G795=Precios!$DT$1139,Precios!$DU$1139,IF(G795=Precios!$DT$14,Precios!$DU$14,IF(G795=Precios!$DT$15,Precios!$DU$15,IF(G795=Precios!$DT$16,Precios!$DU$16,IF(G795=Precios!$DT$17,Precios!$DU$17,IF(G795=Precios!$DT$18,Precios!$DU$18,0)))))))))))))))</f>
        <v>0</v>
      </c>
      <c r="J795" s="52"/>
      <c r="K795" s="218">
        <f>+IF(J795=1,I795,IF(J795=2,I795*(1-Precios!$DZ$3),0))</f>
        <v>0</v>
      </c>
      <c r="L795" s="218">
        <f t="shared" si="138"/>
        <v>0</v>
      </c>
      <c r="M795" s="50"/>
      <c r="N795" s="44"/>
      <c r="O795" s="44"/>
      <c r="P795" s="44"/>
      <c r="Q795" s="44"/>
      <c r="R795" s="44"/>
      <c r="S795" s="44"/>
      <c r="T795" s="44"/>
      <c r="U795" s="44"/>
      <c r="V795" s="93"/>
      <c r="W795" s="44"/>
      <c r="X795" s="44"/>
      <c r="Y795" s="44"/>
      <c r="Z795" s="353">
        <f>IF(G795=Precios!$DT$4,Precios!$DW$4,IF(G795=Precios!$DT$5,Precios!$DW$5,IF(G795=Precios!$DT$6,Precios!$DW$6,IF(G795=Precios!$DT$7,Precios!$DW$7,IF(G795=Precios!$DT$8,Precios!$DW$8,IF(G795=Precios!$DT$9,Precios!$DW$9,IF(G795=Precios!$DT$10,Precios!$DW$10,IF(G795=Precios!$DT$11,Precios!$DW$11,IF(G795=Precios!$DT$12,Precios!$DW$12,IF(G795=Precios!$DT$1139,Precios!$DW$1139,IF(G795=Precios!$DT$14,Precios!$DW$14,IF(G795=Precios!$DT$15,Precios!$DW$15,IF(G795=Precios!$DT$16,Precios!$DW$16,IF(G795=Precios!$DT$17,Precios!$DW$17,IF(G795=Precios!$DT$18,Precios!$DW$18,0)))))))))))))))*H795</f>
        <v>0</v>
      </c>
      <c r="AA795" s="47"/>
      <c r="AB795" s="330"/>
    </row>
    <row r="796" spans="1:28" x14ac:dyDescent="0.25">
      <c r="A796" s="291"/>
      <c r="B796" s="41"/>
      <c r="C796" s="42"/>
      <c r="D796" s="43"/>
      <c r="E796" s="43"/>
      <c r="F796" s="43"/>
      <c r="G796" s="49"/>
      <c r="H796" s="52"/>
      <c r="I796" s="217">
        <f>IF(G796=Precios!$DT$4,Precios!$DU$4,IF(G796=Precios!$DT$5,Precios!$DU$5,IF(G796=Precios!$DT$6,Precios!$DU$6,IF(G796=Precios!$DT$7,Precios!$DU$7,IF(G796=Precios!$DT$8,Precios!$DU$8,IF(G796=Precios!$DT$9,Precios!$DU$9,IF(G796=Precios!$DT$10,Precios!$DU$10,IF(G796=Precios!$DT$11,Precios!$DU$11,IF(G796=Precios!$DT$12,Precios!$DU$12,IF(G796=Precios!$DT$1139,Precios!$DU$1139,IF(G796=Precios!$DT$14,Precios!$DU$14,IF(G796=Precios!$DT$15,Precios!$DU$15,IF(G796=Precios!$DT$16,Precios!$DU$16,IF(G796=Precios!$DT$17,Precios!$DU$17,IF(G796=Precios!$DT$18,Precios!$DU$18,0)))))))))))))))</f>
        <v>0</v>
      </c>
      <c r="J796" s="52"/>
      <c r="K796" s="218">
        <f>+IF(J796=1,I796,IF(J796=2,I796*(1-Precios!$DZ$3),0))</f>
        <v>0</v>
      </c>
      <c r="L796" s="218">
        <f t="shared" si="138"/>
        <v>0</v>
      </c>
      <c r="M796" s="50"/>
      <c r="N796" s="44"/>
      <c r="O796" s="44"/>
      <c r="P796" s="44"/>
      <c r="Q796" s="44"/>
      <c r="R796" s="44"/>
      <c r="S796" s="44"/>
      <c r="T796" s="44"/>
      <c r="U796" s="44"/>
      <c r="V796" s="93"/>
      <c r="W796" s="44"/>
      <c r="X796" s="44"/>
      <c r="Y796" s="44"/>
      <c r="Z796" s="353">
        <f>IF(G796=Precios!$DT$4,Precios!$DW$4,IF(G796=Precios!$DT$5,Precios!$DW$5,IF(G796=Precios!$DT$6,Precios!$DW$6,IF(G796=Precios!$DT$7,Precios!$DW$7,IF(G796=Precios!$DT$8,Precios!$DW$8,IF(G796=Precios!$DT$9,Precios!$DW$9,IF(G796=Precios!$DT$10,Precios!$DW$10,IF(G796=Precios!$DT$11,Precios!$DW$11,IF(G796=Precios!$DT$12,Precios!$DW$12,IF(G796=Precios!$DT$1139,Precios!$DW$1139,IF(G796=Precios!$DT$14,Precios!$DW$14,IF(G796=Precios!$DT$15,Precios!$DW$15,IF(G796=Precios!$DT$16,Precios!$DW$16,IF(G796=Precios!$DT$17,Precios!$DW$17,IF(G796=Precios!$DT$18,Precios!$DW$18,0)))))))))))))))*H796</f>
        <v>0</v>
      </c>
      <c r="AA796" s="47"/>
      <c r="AB796" s="330"/>
    </row>
    <row r="797" spans="1:28" x14ac:dyDescent="0.25">
      <c r="A797" s="291"/>
      <c r="B797" s="41"/>
      <c r="C797" s="42"/>
      <c r="D797" s="43"/>
      <c r="E797" s="43"/>
      <c r="F797" s="43"/>
      <c r="G797" s="49"/>
      <c r="H797" s="52"/>
      <c r="I797" s="217">
        <f>IF(G797=Precios!$DT$4,Precios!$DU$4,IF(G797=Precios!$DT$5,Precios!$DU$5,IF(G797=Precios!$DT$6,Precios!$DU$6,IF(G797=Precios!$DT$7,Precios!$DU$7,IF(G797=Precios!$DT$8,Precios!$DU$8,IF(G797=Precios!$DT$9,Precios!$DU$9,IF(G797=Precios!$DT$10,Precios!$DU$10,IF(G797=Precios!$DT$11,Precios!$DU$11,IF(G797=Precios!$DT$12,Precios!$DU$12,IF(G797=Precios!$DT$1139,Precios!$DU$1139,IF(G797=Precios!$DT$14,Precios!$DU$14,IF(G797=Precios!$DT$15,Precios!$DU$15,IF(G797=Precios!$DT$16,Precios!$DU$16,IF(G797=Precios!$DT$17,Precios!$DU$17,IF(G797=Precios!$DT$18,Precios!$DU$18,0)))))))))))))))</f>
        <v>0</v>
      </c>
      <c r="J797" s="52"/>
      <c r="K797" s="218">
        <f>+IF(J797=1,I797,IF(J797=2,I797*(1-Precios!$DZ$3),0))</f>
        <v>0</v>
      </c>
      <c r="L797" s="218">
        <f t="shared" si="138"/>
        <v>0</v>
      </c>
      <c r="M797" s="50"/>
      <c r="N797" s="44"/>
      <c r="O797" s="44"/>
      <c r="P797" s="44"/>
      <c r="Q797" s="44"/>
      <c r="R797" s="44"/>
      <c r="S797" s="44"/>
      <c r="T797" s="44"/>
      <c r="U797" s="44"/>
      <c r="V797" s="93"/>
      <c r="W797" s="44"/>
      <c r="X797" s="44"/>
      <c r="Y797" s="44"/>
      <c r="Z797" s="353">
        <f>IF(G797=Precios!$DT$4,Precios!$DW$4,IF(G797=Precios!$DT$5,Precios!$DW$5,IF(G797=Precios!$DT$6,Precios!$DW$6,IF(G797=Precios!$DT$7,Precios!$DW$7,IF(G797=Precios!$DT$8,Precios!$DW$8,IF(G797=Precios!$DT$9,Precios!$DW$9,IF(G797=Precios!$DT$10,Precios!$DW$10,IF(G797=Precios!$DT$11,Precios!$DW$11,IF(G797=Precios!$DT$12,Precios!$DW$12,IF(G797=Precios!$DT$1139,Precios!$DW$1139,IF(G797=Precios!$DT$14,Precios!$DW$14,IF(G797=Precios!$DT$15,Precios!$DW$15,IF(G797=Precios!$DT$16,Precios!$DW$16,IF(G797=Precios!$DT$17,Precios!$DW$17,IF(G797=Precios!$DT$18,Precios!$DW$18,0)))))))))))))))*H797</f>
        <v>0</v>
      </c>
      <c r="AA797" s="47"/>
      <c r="AB797" s="330"/>
    </row>
    <row r="798" spans="1:28" ht="15.75" thickBot="1" x14ac:dyDescent="0.3">
      <c r="A798" s="293"/>
      <c r="B798" s="294"/>
      <c r="C798" s="304"/>
      <c r="D798" s="296"/>
      <c r="E798" s="296"/>
      <c r="F798" s="296"/>
      <c r="G798" s="297"/>
      <c r="H798" s="298"/>
      <c r="I798" s="299">
        <f>IF(G798=Precios!$DT$4,Precios!$DU$4,IF(G798=Precios!$DT$5,Precios!$DU$5,IF(G798=Precios!$DT$6,Precios!$DU$6,IF(G798=Precios!$DT$7,Precios!$DU$7,IF(G798=Precios!$DT$8,Precios!$DU$8,IF(G798=Precios!$DT$9,Precios!$DU$9,IF(G798=Precios!$DT$10,Precios!$DU$10,IF(G798=Precios!$DT$11,Precios!$DU$11,IF(G798=Precios!$DT$12,Precios!$DU$12,IF(G798=Precios!$DT$1139,Precios!$DU$1139,IF(G798=Precios!$DT$14,Precios!$DU$14,IF(G798=Precios!$DT$15,Precios!$DU$15,IF(G798=Precios!$DT$16,Precios!$DU$16,IF(G798=Precios!$DT$17,Precios!$DU$17,IF(G798=Precios!$DT$18,Precios!$DU$18,0)))))))))))))))</f>
        <v>0</v>
      </c>
      <c r="J798" s="298"/>
      <c r="K798" s="300">
        <f>+IF(J798=1,I798,IF(J798=2,I798*(1-Precios!$DZ$3),0))</f>
        <v>0</v>
      </c>
      <c r="L798" s="300">
        <f t="shared" si="138"/>
        <v>0</v>
      </c>
      <c r="M798" s="331"/>
      <c r="N798" s="332"/>
      <c r="O798" s="332"/>
      <c r="P798" s="332"/>
      <c r="Q798" s="332"/>
      <c r="R798" s="332"/>
      <c r="S798" s="332"/>
      <c r="T798" s="332"/>
      <c r="U798" s="332"/>
      <c r="V798" s="333"/>
      <c r="W798" s="332"/>
      <c r="X798" s="332"/>
      <c r="Y798" s="332"/>
      <c r="Z798" s="354">
        <f>IF(G798=Precios!$DT$4,Precios!$DW$4,IF(G798=Precios!$DT$5,Precios!$DW$5,IF(G798=Precios!$DT$6,Precios!$DW$6,IF(G798=Precios!$DT$7,Precios!$DW$7,IF(G798=Precios!$DT$8,Precios!$DW$8,IF(G798=Precios!$DT$9,Precios!$DW$9,IF(G798=Precios!$DT$10,Precios!$DW$10,IF(G798=Precios!$DT$11,Precios!$DW$11,IF(G798=Precios!$DT$12,Precios!$DW$12,IF(G798=Precios!$DT$1139,Precios!$DW$1139,IF(G798=Precios!$DT$14,Precios!$DW$14,IF(G798=Precios!$DT$15,Precios!$DW$15,IF(G798=Precios!$DT$16,Precios!$DW$16,IF(G798=Precios!$DT$17,Precios!$DW$17,IF(G798=Precios!$DT$18,Precios!$DW$18,0)))))))))))))))*H798</f>
        <v>0</v>
      </c>
      <c r="AA798" s="334"/>
      <c r="AB798" s="335"/>
    </row>
    <row r="799" spans="1:28" x14ac:dyDescent="0.25">
      <c r="A799" s="282"/>
      <c r="B799" s="283"/>
      <c r="C799" s="284"/>
      <c r="D799" s="285"/>
      <c r="E799" s="285"/>
      <c r="F799" s="285"/>
      <c r="G799" s="287"/>
      <c r="H799" s="288"/>
      <c r="I799" s="289">
        <f>IF(G799=Precios!$DT$4,Precios!$DU$4,IF(G799=Precios!$DT$5,Precios!$DU$5,IF(G799=Precios!$DT$6,Precios!$DU$6,IF(G799=Precios!$DT$7,Precios!$DU$7,IF(G799=Precios!$DT$8,Precios!$DU$8,IF(G799=Precios!$DT$9,Precios!$DU$9,IF(G799=Precios!$DT$10,Precios!$DU$10,IF(G799=Precios!$DT$11,Precios!$DU$11,IF(G799=Precios!$DT$12,Precios!$DU$12,IF(G799=Precios!$DT$1139,Precios!$DU$1139,IF(G799=Precios!$DT$14,Precios!$DU$14,IF(G799=Precios!$DT$15,Precios!$DU$15,IF(G799=Precios!$DT$16,Precios!$DU$16,IF(G799=Precios!$DT$17,Precios!$DU$17,IF(G799=Precios!$DT$18,Precios!$DU$18,0)))))))))))))))</f>
        <v>0</v>
      </c>
      <c r="J799" s="287"/>
      <c r="K799" s="290">
        <f>+IF(J799=1,I799,IF(J799=2,I799*(1-Precios!$DZ$3),0))</f>
        <v>0</v>
      </c>
      <c r="L799" s="290">
        <f t="shared" si="138"/>
        <v>0</v>
      </c>
      <c r="M799" s="317">
        <f>+SUM(L799:L803)</f>
        <v>0</v>
      </c>
      <c r="N799" s="318">
        <f>+M799+Q799+S799+T799</f>
        <v>0</v>
      </c>
      <c r="O799" s="319">
        <f>+IF(J799=1,N799*$O$733,0)</f>
        <v>0</v>
      </c>
      <c r="P799" s="320">
        <f>+N799*$P$733</f>
        <v>0</v>
      </c>
      <c r="Q799" s="321"/>
      <c r="R799" s="322">
        <f>+N799-SUM(O799:Q799)</f>
        <v>0</v>
      </c>
      <c r="S799" s="321"/>
      <c r="T799" s="321"/>
      <c r="U799" s="321"/>
      <c r="V799" s="323" t="e">
        <f>+(+O799+P799)/M799</f>
        <v>#DIV/0!</v>
      </c>
      <c r="W799" s="324">
        <f>+R799-SUM(S799:U799)</f>
        <v>0</v>
      </c>
      <c r="X799" s="325">
        <f>IF(J799=2,W799,0)</f>
        <v>0</v>
      </c>
      <c r="Y799" s="326">
        <f>IF(J799=1,W799,0)</f>
        <v>0</v>
      </c>
      <c r="Z799" s="352">
        <f>IF(G799=Precios!$DT$4,Precios!$DW$4,IF(G799=Precios!$DT$5,Precios!$DW$5,IF(G799=Precios!$DT$6,Precios!$DW$6,IF(G799=Precios!$DT$7,Precios!$DW$7,IF(G799=Precios!$DT$8,Precios!$DW$8,IF(G799=Precios!$DT$9,Precios!$DW$9,IF(G799=Precios!$DT$10,Precios!$DW$10,IF(G799=Precios!$DT$11,Precios!$DW$11,IF(G799=Precios!$DT$12,Precios!$DW$12,IF(G799=Precios!$DT$1139,Precios!$DW$1139,IF(G799=Precios!$DT$14,Precios!$DW$14,IF(G799=Precios!$DT$15,Precios!$DW$15,IF(G799=Precios!$DT$16,Precios!$DW$16,IF(G799=Precios!$DT$17,Precios!$DW$17,IF(G799=Precios!$DT$18,Precios!$DW$18,0)))))))))))))))*H799</f>
        <v>0</v>
      </c>
      <c r="AA799" s="328">
        <f>+W799-SUM(Z799:Z803)</f>
        <v>0</v>
      </c>
      <c r="AB799" s="329" t="e">
        <f>+AA799/M799</f>
        <v>#DIV/0!</v>
      </c>
    </row>
    <row r="800" spans="1:28" x14ac:dyDescent="0.25">
      <c r="A800" s="291"/>
      <c r="B800" s="41"/>
      <c r="C800" s="42"/>
      <c r="D800" s="43"/>
      <c r="E800" s="43"/>
      <c r="F800" s="43"/>
      <c r="G800" s="49"/>
      <c r="H800" s="52"/>
      <c r="I800" s="217">
        <f>IF(G800=Precios!$DT$4,Precios!$DU$4,IF(G800=Precios!$DT$5,Precios!$DU$5,IF(G800=Precios!$DT$6,Precios!$DU$6,IF(G800=Precios!$DT$7,Precios!$DU$7,IF(G800=Precios!$DT$8,Precios!$DU$8,IF(G800=Precios!$DT$9,Precios!$DU$9,IF(G800=Precios!$DT$10,Precios!$DU$10,IF(G800=Precios!$DT$11,Precios!$DU$11,IF(G800=Precios!$DT$12,Precios!$DU$12,IF(G800=Precios!$DT$1139,Precios!$DU$1139,IF(G800=Precios!$DT$14,Precios!$DU$14,IF(G800=Precios!$DT$15,Precios!$DU$15,IF(G800=Precios!$DT$16,Precios!$DU$16,IF(G800=Precios!$DT$17,Precios!$DU$17,IF(G800=Precios!$DT$18,Precios!$DU$18,0)))))))))))))))</f>
        <v>0</v>
      </c>
      <c r="J800" s="52"/>
      <c r="K800" s="218">
        <f>+IF(J800=1,I800,IF(J800=2,I800*(1-Precios!$DZ$3),0))</f>
        <v>0</v>
      </c>
      <c r="L800" s="218">
        <f t="shared" si="138"/>
        <v>0</v>
      </c>
      <c r="M800" s="50"/>
      <c r="N800" s="44"/>
      <c r="O800" s="44"/>
      <c r="P800" s="44"/>
      <c r="Q800" s="44"/>
      <c r="R800" s="44"/>
      <c r="S800" s="44"/>
      <c r="T800" s="44"/>
      <c r="U800" s="44"/>
      <c r="V800" s="93"/>
      <c r="W800" s="44"/>
      <c r="X800" s="44"/>
      <c r="Y800" s="44"/>
      <c r="Z800" s="353">
        <f>IF(G800=Precios!$DT$4,Precios!$DW$4,IF(G800=Precios!$DT$5,Precios!$DW$5,IF(G800=Precios!$DT$6,Precios!$DW$6,IF(G800=Precios!$DT$7,Precios!$DW$7,IF(G800=Precios!$DT$8,Precios!$DW$8,IF(G800=Precios!$DT$9,Precios!$DW$9,IF(G800=Precios!$DT$10,Precios!$DW$10,IF(G800=Precios!$DT$11,Precios!$DW$11,IF(G800=Precios!$DT$12,Precios!$DW$12,IF(G800=Precios!$DT$1139,Precios!$DW$1139,IF(G800=Precios!$DT$14,Precios!$DW$14,IF(G800=Precios!$DT$15,Precios!$DW$15,IF(G800=Precios!$DT$16,Precios!$DW$16,IF(G800=Precios!$DT$17,Precios!$DW$17,IF(G800=Precios!$DT$18,Precios!$DW$18,0)))))))))))))))*H800</f>
        <v>0</v>
      </c>
      <c r="AA800" s="47"/>
      <c r="AB800" s="330"/>
    </row>
    <row r="801" spans="1:28" x14ac:dyDescent="0.25">
      <c r="A801" s="291"/>
      <c r="B801" s="41"/>
      <c r="C801" s="42"/>
      <c r="D801" s="43"/>
      <c r="E801" s="43"/>
      <c r="F801" s="43"/>
      <c r="G801" s="49"/>
      <c r="H801" s="52"/>
      <c r="I801" s="217">
        <f>IF(G801=Precios!$DT$4,Precios!$DU$4,IF(G801=Precios!$DT$5,Precios!$DU$5,IF(G801=Precios!$DT$6,Precios!$DU$6,IF(G801=Precios!$DT$7,Precios!$DU$7,IF(G801=Precios!$DT$8,Precios!$DU$8,IF(G801=Precios!$DT$9,Precios!$DU$9,IF(G801=Precios!$DT$10,Precios!$DU$10,IF(G801=Precios!$DT$11,Precios!$DU$11,IF(G801=Precios!$DT$12,Precios!$DU$12,IF(G801=Precios!$DT$1139,Precios!$DU$1139,IF(G801=Precios!$DT$14,Precios!$DU$14,IF(G801=Precios!$DT$15,Precios!$DU$15,IF(G801=Precios!$DT$16,Precios!$DU$16,IF(G801=Precios!$DT$17,Precios!$DU$17,IF(G801=Precios!$DT$18,Precios!$DU$18,0)))))))))))))))</f>
        <v>0</v>
      </c>
      <c r="J801" s="52"/>
      <c r="K801" s="218">
        <f>+IF(J801=1,I801,IF(J801=2,I801*(1-Precios!$DZ$3),0))</f>
        <v>0</v>
      </c>
      <c r="L801" s="218">
        <f t="shared" si="138"/>
        <v>0</v>
      </c>
      <c r="M801" s="50"/>
      <c r="N801" s="44"/>
      <c r="O801" s="44"/>
      <c r="P801" s="44"/>
      <c r="Q801" s="44"/>
      <c r="R801" s="44"/>
      <c r="S801" s="44"/>
      <c r="T801" s="44"/>
      <c r="U801" s="44"/>
      <c r="V801" s="93"/>
      <c r="W801" s="44"/>
      <c r="X801" s="44"/>
      <c r="Y801" s="44"/>
      <c r="Z801" s="353">
        <f>IF(G801=Precios!$DT$4,Precios!$DW$4,IF(G801=Precios!$DT$5,Precios!$DW$5,IF(G801=Precios!$DT$6,Precios!$DW$6,IF(G801=Precios!$DT$7,Precios!$DW$7,IF(G801=Precios!$DT$8,Precios!$DW$8,IF(G801=Precios!$DT$9,Precios!$DW$9,IF(G801=Precios!$DT$10,Precios!$DW$10,IF(G801=Precios!$DT$11,Precios!$DW$11,IF(G801=Precios!$DT$12,Precios!$DW$12,IF(G801=Precios!$DT$1139,Precios!$DW$1139,IF(G801=Precios!$DT$14,Precios!$DW$14,IF(G801=Precios!$DT$15,Precios!$DW$15,IF(G801=Precios!$DT$16,Precios!$DW$16,IF(G801=Precios!$DT$17,Precios!$DW$17,IF(G801=Precios!$DT$18,Precios!$DW$18,0)))))))))))))))*H801</f>
        <v>0</v>
      </c>
      <c r="AA801" s="47"/>
      <c r="AB801" s="330"/>
    </row>
    <row r="802" spans="1:28" x14ac:dyDescent="0.25">
      <c r="A802" s="291"/>
      <c r="B802" s="41"/>
      <c r="C802" s="42"/>
      <c r="D802" s="43"/>
      <c r="E802" s="43"/>
      <c r="F802" s="43"/>
      <c r="G802" s="49"/>
      <c r="H802" s="52"/>
      <c r="I802" s="217">
        <f>IF(G802=Precios!$DT$4,Precios!$DU$4,IF(G802=Precios!$DT$5,Precios!$DU$5,IF(G802=Precios!$DT$6,Precios!$DU$6,IF(G802=Precios!$DT$7,Precios!$DU$7,IF(G802=Precios!$DT$8,Precios!$DU$8,IF(G802=Precios!$DT$9,Precios!$DU$9,IF(G802=Precios!$DT$10,Precios!$DU$10,IF(G802=Precios!$DT$11,Precios!$DU$11,IF(G802=Precios!$DT$12,Precios!$DU$12,IF(G802=Precios!$DT$1139,Precios!$DU$1139,IF(G802=Precios!$DT$14,Precios!$DU$14,IF(G802=Precios!$DT$15,Precios!$DU$15,IF(G802=Precios!$DT$16,Precios!$DU$16,IF(G802=Precios!$DT$17,Precios!$DU$17,IF(G802=Precios!$DT$18,Precios!$DU$18,0)))))))))))))))</f>
        <v>0</v>
      </c>
      <c r="J802" s="52"/>
      <c r="K802" s="218">
        <f>+IF(J802=1,I802,IF(J802=2,I802*(1-Precios!$DZ$3),0))</f>
        <v>0</v>
      </c>
      <c r="L802" s="218">
        <f t="shared" si="138"/>
        <v>0</v>
      </c>
      <c r="M802" s="50"/>
      <c r="N802" s="44"/>
      <c r="O802" s="44"/>
      <c r="P802" s="44"/>
      <c r="Q802" s="44"/>
      <c r="R802" s="44"/>
      <c r="S802" s="44"/>
      <c r="T802" s="44"/>
      <c r="U802" s="44"/>
      <c r="V802" s="93"/>
      <c r="W802" s="44"/>
      <c r="X802" s="44"/>
      <c r="Y802" s="44"/>
      <c r="Z802" s="353">
        <f>IF(G802=Precios!$DT$4,Precios!$DW$4,IF(G802=Precios!$DT$5,Precios!$DW$5,IF(G802=Precios!$DT$6,Precios!$DW$6,IF(G802=Precios!$DT$7,Precios!$DW$7,IF(G802=Precios!$DT$8,Precios!$DW$8,IF(G802=Precios!$DT$9,Precios!$DW$9,IF(G802=Precios!$DT$10,Precios!$DW$10,IF(G802=Precios!$DT$11,Precios!$DW$11,IF(G802=Precios!$DT$12,Precios!$DW$12,IF(G802=Precios!$DT$1139,Precios!$DW$1139,IF(G802=Precios!$DT$14,Precios!$DW$14,IF(G802=Precios!$DT$15,Precios!$DW$15,IF(G802=Precios!$DT$16,Precios!$DW$16,IF(G802=Precios!$DT$17,Precios!$DW$17,IF(G802=Precios!$DT$18,Precios!$DW$18,0)))))))))))))))*H802</f>
        <v>0</v>
      </c>
      <c r="AA802" s="47"/>
      <c r="AB802" s="330"/>
    </row>
    <row r="803" spans="1:28" ht="15.75" thickBot="1" x14ac:dyDescent="0.3">
      <c r="A803" s="293"/>
      <c r="B803" s="294"/>
      <c r="C803" s="304"/>
      <c r="D803" s="296"/>
      <c r="E803" s="296"/>
      <c r="F803" s="296"/>
      <c r="G803" s="297"/>
      <c r="H803" s="298"/>
      <c r="I803" s="299">
        <f>IF(G803=Precios!$DT$4,Precios!$DU$4,IF(G803=Precios!$DT$5,Precios!$DU$5,IF(G803=Precios!$DT$6,Precios!$DU$6,IF(G803=Precios!$DT$7,Precios!$DU$7,IF(G803=Precios!$DT$8,Precios!$DU$8,IF(G803=Precios!$DT$9,Precios!$DU$9,IF(G803=Precios!$DT$10,Precios!$DU$10,IF(G803=Precios!$DT$11,Precios!$DU$11,IF(G803=Precios!$DT$12,Precios!$DU$12,IF(G803=Precios!$DT$1139,Precios!$DU$1139,IF(G803=Precios!$DT$14,Precios!$DU$14,IF(G803=Precios!$DT$15,Precios!$DU$15,IF(G803=Precios!$DT$16,Precios!$DU$16,IF(G803=Precios!$DT$17,Precios!$DU$17,IF(G803=Precios!$DT$18,Precios!$DU$18,0)))))))))))))))</f>
        <v>0</v>
      </c>
      <c r="J803" s="298"/>
      <c r="K803" s="300">
        <f>+IF(J803=1,I803,IF(J803=2,I803*(1-Precios!$DZ$3),0))</f>
        <v>0</v>
      </c>
      <c r="L803" s="300">
        <f t="shared" si="138"/>
        <v>0</v>
      </c>
      <c r="M803" s="331"/>
      <c r="N803" s="332"/>
      <c r="O803" s="332"/>
      <c r="P803" s="332"/>
      <c r="Q803" s="332"/>
      <c r="R803" s="332"/>
      <c r="S803" s="332"/>
      <c r="T803" s="332"/>
      <c r="U803" s="332"/>
      <c r="V803" s="333"/>
      <c r="W803" s="332"/>
      <c r="X803" s="332"/>
      <c r="Y803" s="332"/>
      <c r="Z803" s="354">
        <f>IF(G803=Precios!$DT$4,Precios!$DW$4,IF(G803=Precios!$DT$5,Precios!$DW$5,IF(G803=Precios!$DT$6,Precios!$DW$6,IF(G803=Precios!$DT$7,Precios!$DW$7,IF(G803=Precios!$DT$8,Precios!$DW$8,IF(G803=Precios!$DT$9,Precios!$DW$9,IF(G803=Precios!$DT$10,Precios!$DW$10,IF(G803=Precios!$DT$11,Precios!$DW$11,IF(G803=Precios!$DT$12,Precios!$DW$12,IF(G803=Precios!$DT$1139,Precios!$DW$1139,IF(G803=Precios!$DT$14,Precios!$DW$14,IF(G803=Precios!$DT$15,Precios!$DW$15,IF(G803=Precios!$DT$16,Precios!$DW$16,IF(G803=Precios!$DT$17,Precios!$DW$17,IF(G803=Precios!$DT$18,Precios!$DW$18,0)))))))))))))))*H803</f>
        <v>0</v>
      </c>
      <c r="AA803" s="334"/>
      <c r="AB803" s="335"/>
    </row>
    <row r="804" spans="1:28" x14ac:dyDescent="0.25">
      <c r="A804" s="282"/>
      <c r="B804" s="283"/>
      <c r="C804" s="284"/>
      <c r="D804" s="285"/>
      <c r="E804" s="285"/>
      <c r="F804" s="285"/>
      <c r="G804" s="287"/>
      <c r="H804" s="288"/>
      <c r="I804" s="289">
        <f>IF(G804=Precios!$DT$4,Precios!$DU$4,IF(G804=Precios!$DT$5,Precios!$DU$5,IF(G804=Precios!$DT$6,Precios!$DU$6,IF(G804=Precios!$DT$7,Precios!$DU$7,IF(G804=Precios!$DT$8,Precios!$DU$8,IF(G804=Precios!$DT$9,Precios!$DU$9,IF(G804=Precios!$DT$10,Precios!$DU$10,IF(G804=Precios!$DT$11,Precios!$DU$11,IF(G804=Precios!$DT$12,Precios!$DU$12,IF(G804=Precios!$DT$1139,Precios!$DU$1139,IF(G804=Precios!$DT$14,Precios!$DU$14,IF(G804=Precios!$DT$15,Precios!$DU$15,IF(G804=Precios!$DT$16,Precios!$DU$16,IF(G804=Precios!$DT$17,Precios!$DU$17,IF(G804=Precios!$DT$18,Precios!$DU$18,0)))))))))))))))</f>
        <v>0</v>
      </c>
      <c r="J804" s="287"/>
      <c r="K804" s="290">
        <f>+IF(J804=1,I804,IF(J804=2,I804*(1-Precios!$DZ$3),0))</f>
        <v>0</v>
      </c>
      <c r="L804" s="290">
        <f t="shared" si="137"/>
        <v>0</v>
      </c>
      <c r="M804" s="317">
        <f>+SUM(L804:L808)</f>
        <v>0</v>
      </c>
      <c r="N804" s="318">
        <f>+M804+Q804+S804+T804</f>
        <v>0</v>
      </c>
      <c r="O804" s="319">
        <f>+IF(J804=1,N804*$O$733,0)</f>
        <v>0</v>
      </c>
      <c r="P804" s="320">
        <f>+N804*$P$733</f>
        <v>0</v>
      </c>
      <c r="Q804" s="321"/>
      <c r="R804" s="322">
        <f>+N804-SUM(O804:Q804)</f>
        <v>0</v>
      </c>
      <c r="S804" s="321"/>
      <c r="T804" s="321"/>
      <c r="U804" s="321"/>
      <c r="V804" s="323" t="e">
        <f>+(+O804+P804)/M804</f>
        <v>#DIV/0!</v>
      </c>
      <c r="W804" s="324">
        <f>+R804-SUM(S804:U804)</f>
        <v>0</v>
      </c>
      <c r="X804" s="325">
        <f>IF(J804=2,W804,0)</f>
        <v>0</v>
      </c>
      <c r="Y804" s="326">
        <f>IF(J804=1,W804,0)</f>
        <v>0</v>
      </c>
      <c r="Z804" s="352">
        <f>IF(G804=Precios!$DT$4,Precios!$DW$4,IF(G804=Precios!$DT$5,Precios!$DW$5,IF(G804=Precios!$DT$6,Precios!$DW$6,IF(G804=Precios!$DT$7,Precios!$DW$7,IF(G804=Precios!$DT$8,Precios!$DW$8,IF(G804=Precios!$DT$9,Precios!$DW$9,IF(G804=Precios!$DT$10,Precios!$DW$10,IF(G804=Precios!$DT$11,Precios!$DW$11,IF(G804=Precios!$DT$12,Precios!$DW$12,IF(G804=Precios!$DT$1139,Precios!$DW$1139,IF(G804=Precios!$DT$14,Precios!$DW$14,IF(G804=Precios!$DT$15,Precios!$DW$15,IF(G804=Precios!$DT$16,Precios!$DW$16,IF(G804=Precios!$DT$17,Precios!$DW$17,IF(G804=Precios!$DT$18,Precios!$DW$18,0)))))))))))))))*H804</f>
        <v>0</v>
      </c>
      <c r="AA804" s="328">
        <f>+W804-SUM(Z804:Z808)</f>
        <v>0</v>
      </c>
      <c r="AB804" s="329" t="e">
        <f>+AA804/M804</f>
        <v>#DIV/0!</v>
      </c>
    </row>
    <row r="805" spans="1:28" x14ac:dyDescent="0.25">
      <c r="A805" s="291"/>
      <c r="B805" s="41"/>
      <c r="C805" s="42"/>
      <c r="D805" s="43"/>
      <c r="E805" s="43"/>
      <c r="F805" s="43"/>
      <c r="G805" s="49"/>
      <c r="H805" s="52"/>
      <c r="I805" s="217">
        <f>IF(G805=Precios!$DT$4,Precios!$DU$4,IF(G805=Precios!$DT$5,Precios!$DU$5,IF(G805=Precios!$DT$6,Precios!$DU$6,IF(G805=Precios!$DT$7,Precios!$DU$7,IF(G805=Precios!$DT$8,Precios!$DU$8,IF(G805=Precios!$DT$9,Precios!$DU$9,IF(G805=Precios!$DT$10,Precios!$DU$10,IF(G805=Precios!$DT$11,Precios!$DU$11,IF(G805=Precios!$DT$12,Precios!$DU$12,IF(G805=Precios!$DT$1139,Precios!$DU$1139,IF(G805=Precios!$DT$14,Precios!$DU$14,IF(G805=Precios!$DT$15,Precios!$DU$15,IF(G805=Precios!$DT$16,Precios!$DU$16,IF(G805=Precios!$DT$17,Precios!$DU$17,IF(G805=Precios!$DT$18,Precios!$DU$18,0)))))))))))))))</f>
        <v>0</v>
      </c>
      <c r="J805" s="52"/>
      <c r="K805" s="218">
        <f>+IF(J805=1,I805,IF(J805=2,I805*(1-Precios!$DZ$3),0))</f>
        <v>0</v>
      </c>
      <c r="L805" s="218">
        <f t="shared" si="137"/>
        <v>0</v>
      </c>
      <c r="M805" s="50"/>
      <c r="N805" s="44"/>
      <c r="O805" s="44"/>
      <c r="P805" s="44"/>
      <c r="Q805" s="44"/>
      <c r="R805" s="44"/>
      <c r="S805" s="44"/>
      <c r="T805" s="44"/>
      <c r="U805" s="44"/>
      <c r="V805" s="93"/>
      <c r="W805" s="44"/>
      <c r="X805" s="44"/>
      <c r="Y805" s="44"/>
      <c r="Z805" s="353">
        <f>IF(G805=Precios!$DT$4,Precios!$DW$4,IF(G805=Precios!$DT$5,Precios!$DW$5,IF(G805=Precios!$DT$6,Precios!$DW$6,IF(G805=Precios!$DT$7,Precios!$DW$7,IF(G805=Precios!$DT$8,Precios!$DW$8,IF(G805=Precios!$DT$9,Precios!$DW$9,IF(G805=Precios!$DT$10,Precios!$DW$10,IF(G805=Precios!$DT$11,Precios!$DW$11,IF(G805=Precios!$DT$12,Precios!$DW$12,IF(G805=Precios!$DT$1139,Precios!$DW$1139,IF(G805=Precios!$DT$14,Precios!$DW$14,IF(G805=Precios!$DT$15,Precios!$DW$15,IF(G805=Precios!$DT$16,Precios!$DW$16,IF(G805=Precios!$DT$17,Precios!$DW$17,IF(G805=Precios!$DT$18,Precios!$DW$18,0)))))))))))))))*H805</f>
        <v>0</v>
      </c>
      <c r="AA805" s="47"/>
      <c r="AB805" s="330"/>
    </row>
    <row r="806" spans="1:28" x14ac:dyDescent="0.25">
      <c r="A806" s="291"/>
      <c r="B806" s="41"/>
      <c r="C806" s="42"/>
      <c r="D806" s="43"/>
      <c r="E806" s="43"/>
      <c r="F806" s="43"/>
      <c r="G806" s="49"/>
      <c r="H806" s="52"/>
      <c r="I806" s="217">
        <f>IF(G806=Precios!$DT$4,Precios!$DU$4,IF(G806=Precios!$DT$5,Precios!$DU$5,IF(G806=Precios!$DT$6,Precios!$DU$6,IF(G806=Precios!$DT$7,Precios!$DU$7,IF(G806=Precios!$DT$8,Precios!$DU$8,IF(G806=Precios!$DT$9,Precios!$DU$9,IF(G806=Precios!$DT$10,Precios!$DU$10,IF(G806=Precios!$DT$11,Precios!$DU$11,IF(G806=Precios!$DT$12,Precios!$DU$12,IF(G806=Precios!$DT$1139,Precios!$DU$1139,IF(G806=Precios!$DT$14,Precios!$DU$14,IF(G806=Precios!$DT$15,Precios!$DU$15,IF(G806=Precios!$DT$16,Precios!$DU$16,IF(G806=Precios!$DT$17,Precios!$DU$17,IF(G806=Precios!$DT$18,Precios!$DU$18,0)))))))))))))))</f>
        <v>0</v>
      </c>
      <c r="J806" s="52"/>
      <c r="K806" s="218">
        <f>+IF(J806=1,I806,IF(J806=2,I806*(1-Precios!$DZ$3),0))</f>
        <v>0</v>
      </c>
      <c r="L806" s="218">
        <f t="shared" si="137"/>
        <v>0</v>
      </c>
      <c r="M806" s="50"/>
      <c r="N806" s="44"/>
      <c r="O806" s="44"/>
      <c r="P806" s="44"/>
      <c r="Q806" s="44"/>
      <c r="R806" s="44"/>
      <c r="S806" s="44"/>
      <c r="T806" s="44"/>
      <c r="U806" s="44"/>
      <c r="V806" s="93"/>
      <c r="W806" s="44"/>
      <c r="X806" s="44"/>
      <c r="Y806" s="44"/>
      <c r="Z806" s="353">
        <f>IF(G806=Precios!$DT$4,Precios!$DW$4,IF(G806=Precios!$DT$5,Precios!$DW$5,IF(G806=Precios!$DT$6,Precios!$DW$6,IF(G806=Precios!$DT$7,Precios!$DW$7,IF(G806=Precios!$DT$8,Precios!$DW$8,IF(G806=Precios!$DT$9,Precios!$DW$9,IF(G806=Precios!$DT$10,Precios!$DW$10,IF(G806=Precios!$DT$11,Precios!$DW$11,IF(G806=Precios!$DT$12,Precios!$DW$12,IF(G806=Precios!$DT$1139,Precios!$DW$1139,IF(G806=Precios!$DT$14,Precios!$DW$14,IF(G806=Precios!$DT$15,Precios!$DW$15,IF(G806=Precios!$DT$16,Precios!$DW$16,IF(G806=Precios!$DT$17,Precios!$DW$17,IF(G806=Precios!$DT$18,Precios!$DW$18,0)))))))))))))))*H806</f>
        <v>0</v>
      </c>
      <c r="AA806" s="47"/>
      <c r="AB806" s="330"/>
    </row>
    <row r="807" spans="1:28" x14ac:dyDescent="0.25">
      <c r="A807" s="291"/>
      <c r="B807" s="41"/>
      <c r="C807" s="42"/>
      <c r="D807" s="43"/>
      <c r="E807" s="43"/>
      <c r="F807" s="43"/>
      <c r="G807" s="49"/>
      <c r="H807" s="52"/>
      <c r="I807" s="217">
        <f>IF(G807=Precios!$DT$4,Precios!$DU$4,IF(G807=Precios!$DT$5,Precios!$DU$5,IF(G807=Precios!$DT$6,Precios!$DU$6,IF(G807=Precios!$DT$7,Precios!$DU$7,IF(G807=Precios!$DT$8,Precios!$DU$8,IF(G807=Precios!$DT$9,Precios!$DU$9,IF(G807=Precios!$DT$10,Precios!$DU$10,IF(G807=Precios!$DT$11,Precios!$DU$11,IF(G807=Precios!$DT$12,Precios!$DU$12,IF(G807=Precios!$DT$1139,Precios!$DU$1139,IF(G807=Precios!$DT$14,Precios!$DU$14,IF(G807=Precios!$DT$15,Precios!$DU$15,IF(G807=Precios!$DT$16,Precios!$DU$16,IF(G807=Precios!$DT$17,Precios!$DU$17,IF(G807=Precios!$DT$18,Precios!$DU$18,0)))))))))))))))</f>
        <v>0</v>
      </c>
      <c r="J807" s="52"/>
      <c r="K807" s="218">
        <f>+IF(J807=1,I807,IF(J807=2,I807*(1-Precios!$DZ$3),0))</f>
        <v>0</v>
      </c>
      <c r="L807" s="218">
        <f t="shared" si="137"/>
        <v>0</v>
      </c>
      <c r="M807" s="50"/>
      <c r="N807" s="44"/>
      <c r="O807" s="44"/>
      <c r="P807" s="44"/>
      <c r="Q807" s="44"/>
      <c r="R807" s="44"/>
      <c r="S807" s="44"/>
      <c r="T807" s="44"/>
      <c r="U807" s="44"/>
      <c r="V807" s="93"/>
      <c r="W807" s="44"/>
      <c r="X807" s="44"/>
      <c r="Y807" s="44"/>
      <c r="Z807" s="353">
        <f>IF(G807=Precios!$DT$4,Precios!$DW$4,IF(G807=Precios!$DT$5,Precios!$DW$5,IF(G807=Precios!$DT$6,Precios!$DW$6,IF(G807=Precios!$DT$7,Precios!$DW$7,IF(G807=Precios!$DT$8,Precios!$DW$8,IF(G807=Precios!$DT$9,Precios!$DW$9,IF(G807=Precios!$DT$10,Precios!$DW$10,IF(G807=Precios!$DT$11,Precios!$DW$11,IF(G807=Precios!$DT$12,Precios!$DW$12,IF(G807=Precios!$DT$1139,Precios!$DW$1139,IF(G807=Precios!$DT$14,Precios!$DW$14,IF(G807=Precios!$DT$15,Precios!$DW$15,IF(G807=Precios!$DT$16,Precios!$DW$16,IF(G807=Precios!$DT$17,Precios!$DW$17,IF(G807=Precios!$DT$18,Precios!$DW$18,0)))))))))))))))*H807</f>
        <v>0</v>
      </c>
      <c r="AA807" s="47"/>
      <c r="AB807" s="330"/>
    </row>
    <row r="808" spans="1:28" ht="15.75" thickBot="1" x14ac:dyDescent="0.3">
      <c r="A808" s="293"/>
      <c r="B808" s="294"/>
      <c r="C808" s="304"/>
      <c r="D808" s="296"/>
      <c r="E808" s="296"/>
      <c r="F808" s="296"/>
      <c r="G808" s="297"/>
      <c r="H808" s="298"/>
      <c r="I808" s="299">
        <f>IF(G808=Precios!$DT$4,Precios!$DU$4,IF(G808=Precios!$DT$5,Precios!$DU$5,IF(G808=Precios!$DT$6,Precios!$DU$6,IF(G808=Precios!$DT$7,Precios!$DU$7,IF(G808=Precios!$DT$8,Precios!$DU$8,IF(G808=Precios!$DT$9,Precios!$DU$9,IF(G808=Precios!$DT$10,Precios!$DU$10,IF(G808=Precios!$DT$11,Precios!$DU$11,IF(G808=Precios!$DT$12,Precios!$DU$12,IF(G808=Precios!$DT$1139,Precios!$DU$1139,IF(G808=Precios!$DT$14,Precios!$DU$14,IF(G808=Precios!$DT$15,Precios!$DU$15,IF(G808=Precios!$DT$16,Precios!$DU$16,IF(G808=Precios!$DT$17,Precios!$DU$17,IF(G808=Precios!$DT$18,Precios!$DU$18,0)))))))))))))))</f>
        <v>0</v>
      </c>
      <c r="J808" s="298"/>
      <c r="K808" s="300">
        <f>+IF(J808=1,I808,IF(J808=2,I808*(1-Precios!$DZ$3),0))</f>
        <v>0</v>
      </c>
      <c r="L808" s="300">
        <f t="shared" si="137"/>
        <v>0</v>
      </c>
      <c r="M808" s="331"/>
      <c r="N808" s="332"/>
      <c r="O808" s="332"/>
      <c r="P808" s="332"/>
      <c r="Q808" s="332"/>
      <c r="R808" s="332"/>
      <c r="S808" s="332"/>
      <c r="T808" s="332"/>
      <c r="U808" s="332"/>
      <c r="V808" s="333"/>
      <c r="W808" s="332"/>
      <c r="X808" s="332"/>
      <c r="Y808" s="332"/>
      <c r="Z808" s="354">
        <f>IF(G808=Precios!$DT$4,Precios!$DW$4,IF(G808=Precios!$DT$5,Precios!$DW$5,IF(G808=Precios!$DT$6,Precios!$DW$6,IF(G808=Precios!$DT$7,Precios!$DW$7,IF(G808=Precios!$DT$8,Precios!$DW$8,IF(G808=Precios!$DT$9,Precios!$DW$9,IF(G808=Precios!$DT$10,Precios!$DW$10,IF(G808=Precios!$DT$11,Precios!$DW$11,IF(G808=Precios!$DT$12,Precios!$DW$12,IF(G808=Precios!$DT$1139,Precios!$DW$1139,IF(G808=Precios!$DT$14,Precios!$DW$14,IF(G808=Precios!$DT$15,Precios!$DW$15,IF(G808=Precios!$DT$16,Precios!$DW$16,IF(G808=Precios!$DT$17,Precios!$DW$17,IF(G808=Precios!$DT$18,Precios!$DW$18,0)))))))))))))))*H808</f>
        <v>0</v>
      </c>
      <c r="AA808" s="334"/>
      <c r="AB808" s="335"/>
    </row>
    <row r="809" spans="1:28" x14ac:dyDescent="0.25">
      <c r="A809" s="282"/>
      <c r="B809" s="283"/>
      <c r="C809" s="284"/>
      <c r="D809" s="285"/>
      <c r="E809" s="285"/>
      <c r="F809" s="285"/>
      <c r="G809" s="287"/>
      <c r="H809" s="288"/>
      <c r="I809" s="289">
        <f>IF(G809=Precios!$DT$4,Precios!$DU$4,IF(G809=Precios!$DT$5,Precios!$DU$5,IF(G809=Precios!$DT$6,Precios!$DU$6,IF(G809=Precios!$DT$7,Precios!$DU$7,IF(G809=Precios!$DT$8,Precios!$DU$8,IF(G809=Precios!$DT$9,Precios!$DU$9,IF(G809=Precios!$DT$10,Precios!$DU$10,IF(G809=Precios!$DT$11,Precios!$DU$11,IF(G809=Precios!$DT$12,Precios!$DU$12,IF(G809=Precios!$DT$1139,Precios!$DU$1139,IF(G809=Precios!$DT$14,Precios!$DU$14,IF(G809=Precios!$DT$15,Precios!$DU$15,IF(G809=Precios!$DT$16,Precios!$DU$16,IF(G809=Precios!$DT$17,Precios!$DU$17,IF(G809=Precios!$DT$18,Precios!$DU$18,0)))))))))))))))</f>
        <v>0</v>
      </c>
      <c r="J809" s="287"/>
      <c r="K809" s="290">
        <f>+IF(J809=1,I809,IF(J809=2,I809*(1-Precios!$DZ$3),0))</f>
        <v>0</v>
      </c>
      <c r="L809" s="290">
        <f t="shared" si="137"/>
        <v>0</v>
      </c>
      <c r="M809" s="317">
        <f>+SUM(L809:L813)</f>
        <v>0</v>
      </c>
      <c r="N809" s="318">
        <f>+M809+Q809+S809+T809</f>
        <v>0</v>
      </c>
      <c r="O809" s="319">
        <f>+IF(J809=1,N809*$O$733,0)</f>
        <v>0</v>
      </c>
      <c r="P809" s="320">
        <f>+N809*$P$733</f>
        <v>0</v>
      </c>
      <c r="Q809" s="321"/>
      <c r="R809" s="322">
        <f>+N809-SUM(O809:Q809)</f>
        <v>0</v>
      </c>
      <c r="S809" s="321"/>
      <c r="T809" s="321"/>
      <c r="U809" s="321"/>
      <c r="V809" s="323" t="e">
        <f>+(+O809+P809)/M809</f>
        <v>#DIV/0!</v>
      </c>
      <c r="W809" s="324">
        <f>+R809-SUM(S809:U809)</f>
        <v>0</v>
      </c>
      <c r="X809" s="325">
        <f>IF(J809=2,W809,0)</f>
        <v>0</v>
      </c>
      <c r="Y809" s="326">
        <f>IF(J809=1,W809,0)</f>
        <v>0</v>
      </c>
      <c r="Z809" s="352">
        <f>IF(G809=Precios!$DT$4,Precios!$DW$4,IF(G809=Precios!$DT$5,Precios!$DW$5,IF(G809=Precios!$DT$6,Precios!$DW$6,IF(G809=Precios!$DT$7,Precios!$DW$7,IF(G809=Precios!$DT$8,Precios!$DW$8,IF(G809=Precios!$DT$9,Precios!$DW$9,IF(G809=Precios!$DT$10,Precios!$DW$10,IF(G809=Precios!$DT$11,Precios!$DW$11,IF(G809=Precios!$DT$12,Precios!$DW$12,IF(G809=Precios!$DT$1139,Precios!$DW$1139,IF(G809=Precios!$DT$14,Precios!$DW$14,IF(G809=Precios!$DT$15,Precios!$DW$15,IF(G809=Precios!$DT$16,Precios!$DW$16,IF(G809=Precios!$DT$17,Precios!$DW$17,IF(G809=Precios!$DT$18,Precios!$DW$18,0)))))))))))))))*H809</f>
        <v>0</v>
      </c>
      <c r="AA809" s="328">
        <f>+W809-SUM(Z809:Z813)</f>
        <v>0</v>
      </c>
      <c r="AB809" s="329" t="e">
        <f>+AA809/M809</f>
        <v>#DIV/0!</v>
      </c>
    </row>
    <row r="810" spans="1:28" x14ac:dyDescent="0.25">
      <c r="A810" s="291"/>
      <c r="B810" s="41"/>
      <c r="C810" s="42"/>
      <c r="D810" s="43"/>
      <c r="E810" s="43"/>
      <c r="F810" s="43"/>
      <c r="G810" s="49"/>
      <c r="H810" s="52"/>
      <c r="I810" s="217">
        <f>IF(G810=Precios!$DT$4,Precios!$DU$4,IF(G810=Precios!$DT$5,Precios!$DU$5,IF(G810=Precios!$DT$6,Precios!$DU$6,IF(G810=Precios!$DT$7,Precios!$DU$7,IF(G810=Precios!$DT$8,Precios!$DU$8,IF(G810=Precios!$DT$9,Precios!$DU$9,IF(G810=Precios!$DT$10,Precios!$DU$10,IF(G810=Precios!$DT$11,Precios!$DU$11,IF(G810=Precios!$DT$12,Precios!$DU$12,IF(G810=Precios!$DT$1139,Precios!$DU$1139,IF(G810=Precios!$DT$14,Precios!$DU$14,IF(G810=Precios!$DT$15,Precios!$DU$15,IF(G810=Precios!$DT$16,Precios!$DU$16,IF(G810=Precios!$DT$17,Precios!$DU$17,IF(G810=Precios!$DT$18,Precios!$DU$18,0)))))))))))))))</f>
        <v>0</v>
      </c>
      <c r="J810" s="52"/>
      <c r="K810" s="218">
        <f>+IF(J810=1,I810,IF(J810=2,I810*(1-Precios!$DZ$3),0))</f>
        <v>0</v>
      </c>
      <c r="L810" s="218">
        <f t="shared" si="137"/>
        <v>0</v>
      </c>
      <c r="M810" s="50"/>
      <c r="N810" s="44"/>
      <c r="O810" s="44"/>
      <c r="P810" s="44"/>
      <c r="Q810" s="44"/>
      <c r="R810" s="44"/>
      <c r="S810" s="44"/>
      <c r="T810" s="44"/>
      <c r="U810" s="44"/>
      <c r="V810" s="93"/>
      <c r="W810" s="44"/>
      <c r="X810" s="44"/>
      <c r="Y810" s="44"/>
      <c r="Z810" s="353">
        <f>IF(G810=Precios!$DT$4,Precios!$DW$4,IF(G810=Precios!$DT$5,Precios!$DW$5,IF(G810=Precios!$DT$6,Precios!$DW$6,IF(G810=Precios!$DT$7,Precios!$DW$7,IF(G810=Precios!$DT$8,Precios!$DW$8,IF(G810=Precios!$DT$9,Precios!$DW$9,IF(G810=Precios!$DT$10,Precios!$DW$10,IF(G810=Precios!$DT$11,Precios!$DW$11,IF(G810=Precios!$DT$12,Precios!$DW$12,IF(G810=Precios!$DT$1139,Precios!$DW$1139,IF(G810=Precios!$DT$14,Precios!$DW$14,IF(G810=Precios!$DT$15,Precios!$DW$15,IF(G810=Precios!$DT$16,Precios!$DW$16,IF(G810=Precios!$DT$17,Precios!$DW$17,IF(G810=Precios!$DT$18,Precios!$DW$18,0)))))))))))))))*H810</f>
        <v>0</v>
      </c>
      <c r="AA810" s="47"/>
      <c r="AB810" s="330"/>
    </row>
    <row r="811" spans="1:28" x14ac:dyDescent="0.25">
      <c r="A811" s="291"/>
      <c r="B811" s="41"/>
      <c r="C811" s="42"/>
      <c r="D811" s="43"/>
      <c r="E811" s="43"/>
      <c r="F811" s="43"/>
      <c r="G811" s="49"/>
      <c r="H811" s="52"/>
      <c r="I811" s="217">
        <f>IF(G811=Precios!$DT$4,Precios!$DU$4,IF(G811=Precios!$DT$5,Precios!$DU$5,IF(G811=Precios!$DT$6,Precios!$DU$6,IF(G811=Precios!$DT$7,Precios!$DU$7,IF(G811=Precios!$DT$8,Precios!$DU$8,IF(G811=Precios!$DT$9,Precios!$DU$9,IF(G811=Precios!$DT$10,Precios!$DU$10,IF(G811=Precios!$DT$11,Precios!$DU$11,IF(G811=Precios!$DT$12,Precios!$DU$12,IF(G811=Precios!$DT$1139,Precios!$DU$1139,IF(G811=Precios!$DT$14,Precios!$DU$14,IF(G811=Precios!$DT$15,Precios!$DU$15,IF(G811=Precios!$DT$16,Precios!$DU$16,IF(G811=Precios!$DT$17,Precios!$DU$17,IF(G811=Precios!$DT$18,Precios!$DU$18,0)))))))))))))))</f>
        <v>0</v>
      </c>
      <c r="J811" s="52"/>
      <c r="K811" s="218">
        <f>+IF(J811=1,I811,IF(J811=2,I811*(1-Precios!$DZ$3),0))</f>
        <v>0</v>
      </c>
      <c r="L811" s="218">
        <f t="shared" si="137"/>
        <v>0</v>
      </c>
      <c r="M811" s="50"/>
      <c r="N811" s="44"/>
      <c r="O811" s="44"/>
      <c r="P811" s="44"/>
      <c r="Q811" s="44"/>
      <c r="R811" s="44"/>
      <c r="S811" s="44"/>
      <c r="T811" s="44"/>
      <c r="U811" s="44"/>
      <c r="V811" s="93"/>
      <c r="W811" s="44"/>
      <c r="X811" s="44"/>
      <c r="Y811" s="44"/>
      <c r="Z811" s="353">
        <f>IF(G811=Precios!$DT$4,Precios!$DW$4,IF(G811=Precios!$DT$5,Precios!$DW$5,IF(G811=Precios!$DT$6,Precios!$DW$6,IF(G811=Precios!$DT$7,Precios!$DW$7,IF(G811=Precios!$DT$8,Precios!$DW$8,IF(G811=Precios!$DT$9,Precios!$DW$9,IF(G811=Precios!$DT$10,Precios!$DW$10,IF(G811=Precios!$DT$11,Precios!$DW$11,IF(G811=Precios!$DT$12,Precios!$DW$12,IF(G811=Precios!$DT$1139,Precios!$DW$1139,IF(G811=Precios!$DT$14,Precios!$DW$14,IF(G811=Precios!$DT$15,Precios!$DW$15,IF(G811=Precios!$DT$16,Precios!$DW$16,IF(G811=Precios!$DT$17,Precios!$DW$17,IF(G811=Precios!$DT$18,Precios!$DW$18,0)))))))))))))))*H811</f>
        <v>0</v>
      </c>
      <c r="AA811" s="47"/>
      <c r="AB811" s="330"/>
    </row>
    <row r="812" spans="1:28" x14ac:dyDescent="0.25">
      <c r="A812" s="291"/>
      <c r="B812" s="41"/>
      <c r="C812" s="42"/>
      <c r="D812" s="43"/>
      <c r="E812" s="43"/>
      <c r="F812" s="43"/>
      <c r="G812" s="49"/>
      <c r="H812" s="52"/>
      <c r="I812" s="217">
        <f>IF(G812=Precios!$DT$4,Precios!$DU$4,IF(G812=Precios!$DT$5,Precios!$DU$5,IF(G812=Precios!$DT$6,Precios!$DU$6,IF(G812=Precios!$DT$7,Precios!$DU$7,IF(G812=Precios!$DT$8,Precios!$DU$8,IF(G812=Precios!$DT$9,Precios!$DU$9,IF(G812=Precios!$DT$10,Precios!$DU$10,IF(G812=Precios!$DT$11,Precios!$DU$11,IF(G812=Precios!$DT$12,Precios!$DU$12,IF(G812=Precios!$DT$1139,Precios!$DU$1139,IF(G812=Precios!$DT$14,Precios!$DU$14,IF(G812=Precios!$DT$15,Precios!$DU$15,IF(G812=Precios!$DT$16,Precios!$DU$16,IF(G812=Precios!$DT$17,Precios!$DU$17,IF(G812=Precios!$DT$18,Precios!$DU$18,0)))))))))))))))</f>
        <v>0</v>
      </c>
      <c r="J812" s="52"/>
      <c r="K812" s="218">
        <f>+IF(J812=1,I812,IF(J812=2,I812*(1-Precios!$DZ$3),0))</f>
        <v>0</v>
      </c>
      <c r="L812" s="218">
        <f t="shared" si="137"/>
        <v>0</v>
      </c>
      <c r="M812" s="50"/>
      <c r="N812" s="44"/>
      <c r="O812" s="44"/>
      <c r="P812" s="44"/>
      <c r="Q812" s="44"/>
      <c r="R812" s="44"/>
      <c r="S812" s="44"/>
      <c r="T812" s="44"/>
      <c r="U812" s="44"/>
      <c r="V812" s="93"/>
      <c r="W812" s="44"/>
      <c r="X812" s="44"/>
      <c r="Y812" s="44"/>
      <c r="Z812" s="353">
        <f>IF(G812=Precios!$DT$4,Precios!$DW$4,IF(G812=Precios!$DT$5,Precios!$DW$5,IF(G812=Precios!$DT$6,Precios!$DW$6,IF(G812=Precios!$DT$7,Precios!$DW$7,IF(G812=Precios!$DT$8,Precios!$DW$8,IF(G812=Precios!$DT$9,Precios!$DW$9,IF(G812=Precios!$DT$10,Precios!$DW$10,IF(G812=Precios!$DT$11,Precios!$DW$11,IF(G812=Precios!$DT$12,Precios!$DW$12,IF(G812=Precios!$DT$1139,Precios!$DW$1139,IF(G812=Precios!$DT$14,Precios!$DW$14,IF(G812=Precios!$DT$15,Precios!$DW$15,IF(G812=Precios!$DT$16,Precios!$DW$16,IF(G812=Precios!$DT$17,Precios!$DW$17,IF(G812=Precios!$DT$18,Precios!$DW$18,0)))))))))))))))*H812</f>
        <v>0</v>
      </c>
      <c r="AA812" s="47"/>
      <c r="AB812" s="330"/>
    </row>
    <row r="813" spans="1:28" ht="15.75" thickBot="1" x14ac:dyDescent="0.3">
      <c r="A813" s="293"/>
      <c r="B813" s="294"/>
      <c r="C813" s="304"/>
      <c r="D813" s="296"/>
      <c r="E813" s="296"/>
      <c r="F813" s="296"/>
      <c r="G813" s="297"/>
      <c r="H813" s="298"/>
      <c r="I813" s="299">
        <f>IF(G813=Precios!$DT$4,Precios!$DU$4,IF(G813=Precios!$DT$5,Precios!$DU$5,IF(G813=Precios!$DT$6,Precios!$DU$6,IF(G813=Precios!$DT$7,Precios!$DU$7,IF(G813=Precios!$DT$8,Precios!$DU$8,IF(G813=Precios!$DT$9,Precios!$DU$9,IF(G813=Precios!$DT$10,Precios!$DU$10,IF(G813=Precios!$DT$11,Precios!$DU$11,IF(G813=Precios!$DT$12,Precios!$DU$12,IF(G813=Precios!$DT$1139,Precios!$DU$1139,IF(G813=Precios!$DT$14,Precios!$DU$14,IF(G813=Precios!$DT$15,Precios!$DU$15,IF(G813=Precios!$DT$16,Precios!$DU$16,IF(G813=Precios!$DT$17,Precios!$DU$17,IF(G813=Precios!$DT$18,Precios!$DU$18,0)))))))))))))))</f>
        <v>0</v>
      </c>
      <c r="J813" s="298"/>
      <c r="K813" s="300">
        <f>+IF(J813=1,I813,IF(J813=2,I813*(1-Precios!$DZ$3),0))</f>
        <v>0</v>
      </c>
      <c r="L813" s="300">
        <f t="shared" si="137"/>
        <v>0</v>
      </c>
      <c r="M813" s="331"/>
      <c r="N813" s="332"/>
      <c r="O813" s="332"/>
      <c r="P813" s="332"/>
      <c r="Q813" s="332"/>
      <c r="R813" s="332"/>
      <c r="S813" s="332"/>
      <c r="T813" s="332"/>
      <c r="U813" s="332"/>
      <c r="V813" s="333"/>
      <c r="W813" s="332"/>
      <c r="X813" s="332"/>
      <c r="Y813" s="332"/>
      <c r="Z813" s="354">
        <f>IF(G813=Precios!$DT$4,Precios!$DW$4,IF(G813=Precios!$DT$5,Precios!$DW$5,IF(G813=Precios!$DT$6,Precios!$DW$6,IF(G813=Precios!$DT$7,Precios!$DW$7,IF(G813=Precios!$DT$8,Precios!$DW$8,IF(G813=Precios!$DT$9,Precios!$DW$9,IF(G813=Precios!$DT$10,Precios!$DW$10,IF(G813=Precios!$DT$11,Precios!$DW$11,IF(G813=Precios!$DT$12,Precios!$DW$12,IF(G813=Precios!$DT$1139,Precios!$DW$1139,IF(G813=Precios!$DT$14,Precios!$DW$14,IF(G813=Precios!$DT$15,Precios!$DW$15,IF(G813=Precios!$DT$16,Precios!$DW$16,IF(G813=Precios!$DT$17,Precios!$DW$17,IF(G813=Precios!$DT$18,Precios!$DW$18,0)))))))))))))))*H813</f>
        <v>0</v>
      </c>
      <c r="AA813" s="334"/>
      <c r="AB813" s="335"/>
    </row>
    <row r="814" spans="1:28" x14ac:dyDescent="0.25">
      <c r="A814" s="282"/>
      <c r="B814" s="283"/>
      <c r="C814" s="284"/>
      <c r="D814" s="285"/>
      <c r="E814" s="285"/>
      <c r="F814" s="285"/>
      <c r="G814" s="287"/>
      <c r="H814" s="288"/>
      <c r="I814" s="289">
        <f>IF(G814=Precios!$DT$4,Precios!$DU$4,IF(G814=Precios!$DT$5,Precios!$DU$5,IF(G814=Precios!$DT$6,Precios!$DU$6,IF(G814=Precios!$DT$7,Precios!$DU$7,IF(G814=Precios!$DT$8,Precios!$DU$8,IF(G814=Precios!$DT$9,Precios!$DU$9,IF(G814=Precios!$DT$10,Precios!$DU$10,IF(G814=Precios!$DT$11,Precios!$DU$11,IF(G814=Precios!$DT$12,Precios!$DU$12,IF(G814=Precios!$DT$1139,Precios!$DU$1139,IF(G814=Precios!$DT$14,Precios!$DU$14,IF(G814=Precios!$DT$15,Precios!$DU$15,IF(G814=Precios!$DT$16,Precios!$DU$16,IF(G814=Precios!$DT$17,Precios!$DU$17,IF(G814=Precios!$DT$18,Precios!$DU$18,0)))))))))))))))</f>
        <v>0</v>
      </c>
      <c r="J814" s="287"/>
      <c r="K814" s="290">
        <f>+IF(J814=1,I814,IF(J814=2,I814*(1-Precios!$DZ$3),0))</f>
        <v>0</v>
      </c>
      <c r="L814" s="290">
        <f t="shared" ref="L814:L823" si="140">H814*K814</f>
        <v>0</v>
      </c>
      <c r="M814" s="317">
        <f>+SUM(L814:L818)</f>
        <v>0</v>
      </c>
      <c r="N814" s="318">
        <f>+M814+Q814+S814+T814</f>
        <v>0</v>
      </c>
      <c r="O814" s="319">
        <f>+IF(J814=1,N814*$O$733,0)</f>
        <v>0</v>
      </c>
      <c r="P814" s="320">
        <f>+N814*$P$733</f>
        <v>0</v>
      </c>
      <c r="Q814" s="321"/>
      <c r="R814" s="322">
        <f>+N814-SUM(O814:Q814)</f>
        <v>0</v>
      </c>
      <c r="S814" s="321"/>
      <c r="T814" s="321"/>
      <c r="U814" s="321"/>
      <c r="V814" s="323" t="e">
        <f>+(+O814+P814)/M814</f>
        <v>#DIV/0!</v>
      </c>
      <c r="W814" s="324">
        <f>+R814-SUM(S814:U814)</f>
        <v>0</v>
      </c>
      <c r="X814" s="325">
        <f>IF(J814=2,W814,0)</f>
        <v>0</v>
      </c>
      <c r="Y814" s="326">
        <f>IF(J814=1,W814,0)</f>
        <v>0</v>
      </c>
      <c r="Z814" s="352">
        <f>IF(G814=Precios!$DT$4,Precios!$DW$4,IF(G814=Precios!$DT$5,Precios!$DW$5,IF(G814=Precios!$DT$6,Precios!$DW$6,IF(G814=Precios!$DT$7,Precios!$DW$7,IF(G814=Precios!$DT$8,Precios!$DW$8,IF(G814=Precios!$DT$9,Precios!$DW$9,IF(G814=Precios!$DT$10,Precios!$DW$10,IF(G814=Precios!$DT$11,Precios!$DW$11,IF(G814=Precios!$DT$12,Precios!$DW$12,IF(G814=Precios!$DT$1139,Precios!$DW$1139,IF(G814=Precios!$DT$14,Precios!$DW$14,IF(G814=Precios!$DT$15,Precios!$DW$15,IF(G814=Precios!$DT$16,Precios!$DW$16,IF(G814=Precios!$DT$17,Precios!$DW$17,IF(G814=Precios!$DT$18,Precios!$DW$18,0)))))))))))))))*H814</f>
        <v>0</v>
      </c>
      <c r="AA814" s="328">
        <f>+W814-SUM(Z814:Z818)</f>
        <v>0</v>
      </c>
      <c r="AB814" s="329" t="e">
        <f>+AA814/M814</f>
        <v>#DIV/0!</v>
      </c>
    </row>
    <row r="815" spans="1:28" x14ac:dyDescent="0.25">
      <c r="A815" s="291"/>
      <c r="B815" s="41"/>
      <c r="C815" s="42"/>
      <c r="D815" s="43"/>
      <c r="E815" s="43"/>
      <c r="F815" s="43"/>
      <c r="G815" s="49"/>
      <c r="H815" s="52"/>
      <c r="I815" s="217">
        <f>IF(G815=Precios!$DT$4,Precios!$DU$4,IF(G815=Precios!$DT$5,Precios!$DU$5,IF(G815=Precios!$DT$6,Precios!$DU$6,IF(G815=Precios!$DT$7,Precios!$DU$7,IF(G815=Precios!$DT$8,Precios!$DU$8,IF(G815=Precios!$DT$9,Precios!$DU$9,IF(G815=Precios!$DT$10,Precios!$DU$10,IF(G815=Precios!$DT$11,Precios!$DU$11,IF(G815=Precios!$DT$12,Precios!$DU$12,IF(G815=Precios!$DT$1139,Precios!$DU$1139,IF(G815=Precios!$DT$14,Precios!$DU$14,IF(G815=Precios!$DT$15,Precios!$DU$15,IF(G815=Precios!$DT$16,Precios!$DU$16,IF(G815=Precios!$DT$17,Precios!$DU$17,IF(G815=Precios!$DT$18,Precios!$DU$18,0)))))))))))))))</f>
        <v>0</v>
      </c>
      <c r="J815" s="52"/>
      <c r="K815" s="218">
        <f>+IF(J815=1,I815,IF(J815=2,I815*(1-Precios!$DZ$3),0))</f>
        <v>0</v>
      </c>
      <c r="L815" s="218">
        <f t="shared" si="140"/>
        <v>0</v>
      </c>
      <c r="M815" s="50"/>
      <c r="N815" s="44"/>
      <c r="O815" s="44"/>
      <c r="P815" s="44"/>
      <c r="Q815" s="44"/>
      <c r="R815" s="44"/>
      <c r="S815" s="44"/>
      <c r="T815" s="44"/>
      <c r="U815" s="44"/>
      <c r="V815" s="93"/>
      <c r="W815" s="44"/>
      <c r="X815" s="44"/>
      <c r="Y815" s="44"/>
      <c r="Z815" s="353">
        <f>IF(G815=Precios!$DT$4,Precios!$DW$4,IF(G815=Precios!$DT$5,Precios!$DW$5,IF(G815=Precios!$DT$6,Precios!$DW$6,IF(G815=Precios!$DT$7,Precios!$DW$7,IF(G815=Precios!$DT$8,Precios!$DW$8,IF(G815=Precios!$DT$9,Precios!$DW$9,IF(G815=Precios!$DT$10,Precios!$DW$10,IF(G815=Precios!$DT$11,Precios!$DW$11,IF(G815=Precios!$DT$12,Precios!$DW$12,IF(G815=Precios!$DT$1139,Precios!$DW$1139,IF(G815=Precios!$DT$14,Precios!$DW$14,IF(G815=Precios!$DT$15,Precios!$DW$15,IF(G815=Precios!$DT$16,Precios!$DW$16,IF(G815=Precios!$DT$17,Precios!$DW$17,IF(G815=Precios!$DT$18,Precios!$DW$18,0)))))))))))))))*H815</f>
        <v>0</v>
      </c>
      <c r="AA815" s="47"/>
      <c r="AB815" s="330"/>
    </row>
    <row r="816" spans="1:28" x14ac:dyDescent="0.25">
      <c r="A816" s="291"/>
      <c r="B816" s="41"/>
      <c r="C816" s="42"/>
      <c r="D816" s="43"/>
      <c r="E816" s="43"/>
      <c r="F816" s="43"/>
      <c r="G816" s="49"/>
      <c r="H816" s="52"/>
      <c r="I816" s="217">
        <f>IF(G816=Precios!$DT$4,Precios!$DU$4,IF(G816=Precios!$DT$5,Precios!$DU$5,IF(G816=Precios!$DT$6,Precios!$DU$6,IF(G816=Precios!$DT$7,Precios!$DU$7,IF(G816=Precios!$DT$8,Precios!$DU$8,IF(G816=Precios!$DT$9,Precios!$DU$9,IF(G816=Precios!$DT$10,Precios!$DU$10,IF(G816=Precios!$DT$11,Precios!$DU$11,IF(G816=Precios!$DT$12,Precios!$DU$12,IF(G816=Precios!$DT$1139,Precios!$DU$1139,IF(G816=Precios!$DT$14,Precios!$DU$14,IF(G816=Precios!$DT$15,Precios!$DU$15,IF(G816=Precios!$DT$16,Precios!$DU$16,IF(G816=Precios!$DT$17,Precios!$DU$17,IF(G816=Precios!$DT$18,Precios!$DU$18,0)))))))))))))))</f>
        <v>0</v>
      </c>
      <c r="J816" s="52"/>
      <c r="K816" s="218">
        <f>+IF(J816=1,I816,IF(J816=2,I816*(1-Precios!$DZ$3),0))</f>
        <v>0</v>
      </c>
      <c r="L816" s="218">
        <f t="shared" si="140"/>
        <v>0</v>
      </c>
      <c r="M816" s="50"/>
      <c r="N816" s="44"/>
      <c r="O816" s="44"/>
      <c r="P816" s="44"/>
      <c r="Q816" s="44"/>
      <c r="R816" s="44"/>
      <c r="S816" s="44"/>
      <c r="T816" s="44"/>
      <c r="U816" s="44"/>
      <c r="V816" s="93"/>
      <c r="W816" s="44"/>
      <c r="X816" s="44"/>
      <c r="Y816" s="44"/>
      <c r="Z816" s="353">
        <f>IF(G816=Precios!$DT$4,Precios!$DW$4,IF(G816=Precios!$DT$5,Precios!$DW$5,IF(G816=Precios!$DT$6,Precios!$DW$6,IF(G816=Precios!$DT$7,Precios!$DW$7,IF(G816=Precios!$DT$8,Precios!$DW$8,IF(G816=Precios!$DT$9,Precios!$DW$9,IF(G816=Precios!$DT$10,Precios!$DW$10,IF(G816=Precios!$DT$11,Precios!$DW$11,IF(G816=Precios!$DT$12,Precios!$DW$12,IF(G816=Precios!$DT$1139,Precios!$DW$1139,IF(G816=Precios!$DT$14,Precios!$DW$14,IF(G816=Precios!$DT$15,Precios!$DW$15,IF(G816=Precios!$DT$16,Precios!$DW$16,IF(G816=Precios!$DT$17,Precios!$DW$17,IF(G816=Precios!$DT$18,Precios!$DW$18,0)))))))))))))))*H816</f>
        <v>0</v>
      </c>
      <c r="AA816" s="47"/>
      <c r="AB816" s="330"/>
    </row>
    <row r="817" spans="1:28" x14ac:dyDescent="0.25">
      <c r="A817" s="291"/>
      <c r="B817" s="41"/>
      <c r="C817" s="42"/>
      <c r="D817" s="43"/>
      <c r="E817" s="43"/>
      <c r="F817" s="43"/>
      <c r="G817" s="49"/>
      <c r="H817" s="52"/>
      <c r="I817" s="217">
        <f>IF(G817=Precios!$DT$4,Precios!$DU$4,IF(G817=Precios!$DT$5,Precios!$DU$5,IF(G817=Precios!$DT$6,Precios!$DU$6,IF(G817=Precios!$DT$7,Precios!$DU$7,IF(G817=Precios!$DT$8,Precios!$DU$8,IF(G817=Precios!$DT$9,Precios!$DU$9,IF(G817=Precios!$DT$10,Precios!$DU$10,IF(G817=Precios!$DT$11,Precios!$DU$11,IF(G817=Precios!$DT$12,Precios!$DU$12,IF(G817=Precios!$DT$1139,Precios!$DU$1139,IF(G817=Precios!$DT$14,Precios!$DU$14,IF(G817=Precios!$DT$15,Precios!$DU$15,IF(G817=Precios!$DT$16,Precios!$DU$16,IF(G817=Precios!$DT$17,Precios!$DU$17,IF(G817=Precios!$DT$18,Precios!$DU$18,0)))))))))))))))</f>
        <v>0</v>
      </c>
      <c r="J817" s="52"/>
      <c r="K817" s="218">
        <f>+IF(J817=1,I817,IF(J817=2,I817*(1-Precios!$DZ$3),0))</f>
        <v>0</v>
      </c>
      <c r="L817" s="218">
        <f t="shared" si="140"/>
        <v>0</v>
      </c>
      <c r="M817" s="50"/>
      <c r="N817" s="44"/>
      <c r="O817" s="44"/>
      <c r="P817" s="44"/>
      <c r="Q817" s="44"/>
      <c r="R817" s="44"/>
      <c r="S817" s="44"/>
      <c r="T817" s="44"/>
      <c r="U817" s="44"/>
      <c r="V817" s="93"/>
      <c r="W817" s="44"/>
      <c r="X817" s="44"/>
      <c r="Y817" s="44"/>
      <c r="Z817" s="353">
        <f>IF(G817=Precios!$DT$4,Precios!$DW$4,IF(G817=Precios!$DT$5,Precios!$DW$5,IF(G817=Precios!$DT$6,Precios!$DW$6,IF(G817=Precios!$DT$7,Precios!$DW$7,IF(G817=Precios!$DT$8,Precios!$DW$8,IF(G817=Precios!$DT$9,Precios!$DW$9,IF(G817=Precios!$DT$10,Precios!$DW$10,IF(G817=Precios!$DT$11,Precios!$DW$11,IF(G817=Precios!$DT$12,Precios!$DW$12,IF(G817=Precios!$DT$1139,Precios!$DW$1139,IF(G817=Precios!$DT$14,Precios!$DW$14,IF(G817=Precios!$DT$15,Precios!$DW$15,IF(G817=Precios!$DT$16,Precios!$DW$16,IF(G817=Precios!$DT$17,Precios!$DW$17,IF(G817=Precios!$DT$18,Precios!$DW$18,0)))))))))))))))*H817</f>
        <v>0</v>
      </c>
      <c r="AA817" s="47"/>
      <c r="AB817" s="330"/>
    </row>
    <row r="818" spans="1:28" ht="15.75" thickBot="1" x14ac:dyDescent="0.3">
      <c r="A818" s="293"/>
      <c r="B818" s="294"/>
      <c r="C818" s="304"/>
      <c r="D818" s="296"/>
      <c r="E818" s="296"/>
      <c r="F818" s="296"/>
      <c r="G818" s="297"/>
      <c r="H818" s="298"/>
      <c r="I818" s="299">
        <f>IF(G818=Precios!$DT$4,Precios!$DU$4,IF(G818=Precios!$DT$5,Precios!$DU$5,IF(G818=Precios!$DT$6,Precios!$DU$6,IF(G818=Precios!$DT$7,Precios!$DU$7,IF(G818=Precios!$DT$8,Precios!$DU$8,IF(G818=Precios!$DT$9,Precios!$DU$9,IF(G818=Precios!$DT$10,Precios!$DU$10,IF(G818=Precios!$DT$11,Precios!$DU$11,IF(G818=Precios!$DT$12,Precios!$DU$12,IF(G818=Precios!$DT$1139,Precios!$DU$1139,IF(G818=Precios!$DT$14,Precios!$DU$14,IF(G818=Precios!$DT$15,Precios!$DU$15,IF(G818=Precios!$DT$16,Precios!$DU$16,IF(G818=Precios!$DT$17,Precios!$DU$17,IF(G818=Precios!$DT$18,Precios!$DU$18,0)))))))))))))))</f>
        <v>0</v>
      </c>
      <c r="J818" s="298"/>
      <c r="K818" s="300">
        <f>+IF(J818=1,I818,IF(J818=2,I818*(1-Precios!$DZ$3),0))</f>
        <v>0</v>
      </c>
      <c r="L818" s="300">
        <f t="shared" si="140"/>
        <v>0</v>
      </c>
      <c r="M818" s="331"/>
      <c r="N818" s="332"/>
      <c r="O818" s="332"/>
      <c r="P818" s="332"/>
      <c r="Q818" s="332"/>
      <c r="R818" s="332"/>
      <c r="S818" s="332"/>
      <c r="T818" s="332"/>
      <c r="U818" s="332"/>
      <c r="V818" s="333"/>
      <c r="W818" s="332"/>
      <c r="X818" s="332"/>
      <c r="Y818" s="332"/>
      <c r="Z818" s="354">
        <f>IF(G818=Precios!$DT$4,Precios!$DW$4,IF(G818=Precios!$DT$5,Precios!$DW$5,IF(G818=Precios!$DT$6,Precios!$DW$6,IF(G818=Precios!$DT$7,Precios!$DW$7,IF(G818=Precios!$DT$8,Precios!$DW$8,IF(G818=Precios!$DT$9,Precios!$DW$9,IF(G818=Precios!$DT$10,Precios!$DW$10,IF(G818=Precios!$DT$11,Precios!$DW$11,IF(G818=Precios!$DT$12,Precios!$DW$12,IF(G818=Precios!$DT$1139,Precios!$DW$1139,IF(G818=Precios!$DT$14,Precios!$DW$14,IF(G818=Precios!$DT$15,Precios!$DW$15,IF(G818=Precios!$DT$16,Precios!$DW$16,IF(G818=Precios!$DT$17,Precios!$DW$17,IF(G818=Precios!$DT$18,Precios!$DW$18,0)))))))))))))))*H818</f>
        <v>0</v>
      </c>
      <c r="AA818" s="334"/>
      <c r="AB818" s="335"/>
    </row>
    <row r="819" spans="1:28" x14ac:dyDescent="0.25">
      <c r="A819" s="282"/>
      <c r="B819" s="283"/>
      <c r="C819" s="284"/>
      <c r="D819" s="285"/>
      <c r="E819" s="285"/>
      <c r="F819" s="285"/>
      <c r="G819" s="287"/>
      <c r="H819" s="288"/>
      <c r="I819" s="289">
        <f>IF(G819=Precios!$DT$4,Precios!$DU$4,IF(G819=Precios!$DT$5,Precios!$DU$5,IF(G819=Precios!$DT$6,Precios!$DU$6,IF(G819=Precios!$DT$7,Precios!$DU$7,IF(G819=Precios!$DT$8,Precios!$DU$8,IF(G819=Precios!$DT$9,Precios!$DU$9,IF(G819=Precios!$DT$10,Precios!$DU$10,IF(G819=Precios!$DT$11,Precios!$DU$11,IF(G819=Precios!$DT$12,Precios!$DU$12,IF(G819=Precios!$DT$1139,Precios!$DU$1139,IF(G819=Precios!$DT$14,Precios!$DU$14,IF(G819=Precios!$DT$15,Precios!$DU$15,IF(G819=Precios!$DT$16,Precios!$DU$16,IF(G819=Precios!$DT$17,Precios!$DU$17,IF(G819=Precios!$DT$18,Precios!$DU$18,0)))))))))))))))</f>
        <v>0</v>
      </c>
      <c r="J819" s="287"/>
      <c r="K819" s="290">
        <f>+IF(J819=1,I819,IF(J819=2,I819*(1-Precios!$DZ$3),0))</f>
        <v>0</v>
      </c>
      <c r="L819" s="290">
        <f t="shared" si="140"/>
        <v>0</v>
      </c>
      <c r="M819" s="317">
        <f>+SUM(L819:L823)</f>
        <v>0</v>
      </c>
      <c r="N819" s="318">
        <f>+M819+Q819+S819+T819</f>
        <v>0</v>
      </c>
      <c r="O819" s="319">
        <f>+IF(J819=1,N819*$O$733,0)</f>
        <v>0</v>
      </c>
      <c r="P819" s="320">
        <f>+N819*$P$733</f>
        <v>0</v>
      </c>
      <c r="Q819" s="321"/>
      <c r="R819" s="322">
        <f>+N819-SUM(O819:Q819)</f>
        <v>0</v>
      </c>
      <c r="S819" s="321"/>
      <c r="T819" s="321"/>
      <c r="U819" s="321"/>
      <c r="V819" s="323" t="e">
        <f>+(+O819+P819)/M819</f>
        <v>#DIV/0!</v>
      </c>
      <c r="W819" s="324">
        <f>+R819-SUM(S819:U819)</f>
        <v>0</v>
      </c>
      <c r="X819" s="325">
        <f>IF(J819=2,W819,0)</f>
        <v>0</v>
      </c>
      <c r="Y819" s="326">
        <f>IF(J819=1,W819,0)</f>
        <v>0</v>
      </c>
      <c r="Z819" s="352">
        <f>IF(G819=Precios!$DT$4,Precios!$DW$4,IF(G819=Precios!$DT$5,Precios!$DW$5,IF(G819=Precios!$DT$6,Precios!$DW$6,IF(G819=Precios!$DT$7,Precios!$DW$7,IF(G819=Precios!$DT$8,Precios!$DW$8,IF(G819=Precios!$DT$9,Precios!$DW$9,IF(G819=Precios!$DT$10,Precios!$DW$10,IF(G819=Precios!$DT$11,Precios!$DW$11,IF(G819=Precios!$DT$12,Precios!$DW$12,IF(G819=Precios!$DT$1139,Precios!$DW$1139,IF(G819=Precios!$DT$14,Precios!$DW$14,IF(G819=Precios!$DT$15,Precios!$DW$15,IF(G819=Precios!$DT$16,Precios!$DW$16,IF(G819=Precios!$DT$17,Precios!$DW$17,IF(G819=Precios!$DT$18,Precios!$DW$18,0)))))))))))))))*H819</f>
        <v>0</v>
      </c>
      <c r="AA819" s="328">
        <f>+W819-SUM(Z819:Z823)</f>
        <v>0</v>
      </c>
      <c r="AB819" s="329" t="e">
        <f>+AA819/M819</f>
        <v>#DIV/0!</v>
      </c>
    </row>
    <row r="820" spans="1:28" x14ac:dyDescent="0.25">
      <c r="A820" s="291"/>
      <c r="B820" s="41"/>
      <c r="C820" s="42"/>
      <c r="D820" s="43"/>
      <c r="E820" s="43"/>
      <c r="F820" s="43"/>
      <c r="G820" s="49"/>
      <c r="H820" s="52"/>
      <c r="I820" s="217">
        <f>IF(G820=Precios!$DT$4,Precios!$DU$4,IF(G820=Precios!$DT$5,Precios!$DU$5,IF(G820=Precios!$DT$6,Precios!$DU$6,IF(G820=Precios!$DT$7,Precios!$DU$7,IF(G820=Precios!$DT$8,Precios!$DU$8,IF(G820=Precios!$DT$9,Precios!$DU$9,IF(G820=Precios!$DT$10,Precios!$DU$10,IF(G820=Precios!$DT$11,Precios!$DU$11,IF(G820=Precios!$DT$12,Precios!$DU$12,IF(G820=Precios!$DT$1139,Precios!$DU$1139,IF(G820=Precios!$DT$14,Precios!$DU$14,IF(G820=Precios!$DT$15,Precios!$DU$15,IF(G820=Precios!$DT$16,Precios!$DU$16,IF(G820=Precios!$DT$17,Precios!$DU$17,IF(G820=Precios!$DT$18,Precios!$DU$18,0)))))))))))))))</f>
        <v>0</v>
      </c>
      <c r="J820" s="52"/>
      <c r="K820" s="218">
        <f>+IF(J820=1,I820,IF(J820=2,I820*(1-Precios!$DZ$3),0))</f>
        <v>0</v>
      </c>
      <c r="L820" s="218">
        <f t="shared" si="140"/>
        <v>0</v>
      </c>
      <c r="M820" s="50"/>
      <c r="N820" s="44"/>
      <c r="O820" s="44"/>
      <c r="P820" s="44"/>
      <c r="Q820" s="44"/>
      <c r="R820" s="44"/>
      <c r="S820" s="44"/>
      <c r="T820" s="44"/>
      <c r="U820" s="44"/>
      <c r="V820" s="93"/>
      <c r="W820" s="44"/>
      <c r="X820" s="44"/>
      <c r="Y820" s="44"/>
      <c r="Z820" s="353">
        <f>IF(G820=Precios!$DT$4,Precios!$DW$4,IF(G820=Precios!$DT$5,Precios!$DW$5,IF(G820=Precios!$DT$6,Precios!$DW$6,IF(G820=Precios!$DT$7,Precios!$DW$7,IF(G820=Precios!$DT$8,Precios!$DW$8,IF(G820=Precios!$DT$9,Precios!$DW$9,IF(G820=Precios!$DT$10,Precios!$DW$10,IF(G820=Precios!$DT$11,Precios!$DW$11,IF(G820=Precios!$DT$12,Precios!$DW$12,IF(G820=Precios!$DT$1139,Precios!$DW$1139,IF(G820=Precios!$DT$14,Precios!$DW$14,IF(G820=Precios!$DT$15,Precios!$DW$15,IF(G820=Precios!$DT$16,Precios!$DW$16,IF(G820=Precios!$DT$17,Precios!$DW$17,IF(G820=Precios!$DT$18,Precios!$DW$18,0)))))))))))))))*H820</f>
        <v>0</v>
      </c>
      <c r="AA820" s="47"/>
      <c r="AB820" s="330"/>
    </row>
    <row r="821" spans="1:28" x14ac:dyDescent="0.25">
      <c r="A821" s="291"/>
      <c r="B821" s="41"/>
      <c r="C821" s="42"/>
      <c r="D821" s="43"/>
      <c r="E821" s="43"/>
      <c r="F821" s="43"/>
      <c r="G821" s="49"/>
      <c r="H821" s="52"/>
      <c r="I821" s="217">
        <f>IF(G821=Precios!$DT$4,Precios!$DU$4,IF(G821=Precios!$DT$5,Precios!$DU$5,IF(G821=Precios!$DT$6,Precios!$DU$6,IF(G821=Precios!$DT$7,Precios!$DU$7,IF(G821=Precios!$DT$8,Precios!$DU$8,IF(G821=Precios!$DT$9,Precios!$DU$9,IF(G821=Precios!$DT$10,Precios!$DU$10,IF(G821=Precios!$DT$11,Precios!$DU$11,IF(G821=Precios!$DT$12,Precios!$DU$12,IF(G821=Precios!$DT$1139,Precios!$DU$1139,IF(G821=Precios!$DT$14,Precios!$DU$14,IF(G821=Precios!$DT$15,Precios!$DU$15,IF(G821=Precios!$DT$16,Precios!$DU$16,IF(G821=Precios!$DT$17,Precios!$DU$17,IF(G821=Precios!$DT$18,Precios!$DU$18,0)))))))))))))))</f>
        <v>0</v>
      </c>
      <c r="J821" s="52"/>
      <c r="K821" s="218">
        <f>+IF(J821=1,I821,IF(J821=2,I821*(1-Precios!$DZ$3),0))</f>
        <v>0</v>
      </c>
      <c r="L821" s="218">
        <f t="shared" si="140"/>
        <v>0</v>
      </c>
      <c r="M821" s="50"/>
      <c r="N821" s="44"/>
      <c r="O821" s="44"/>
      <c r="P821" s="44"/>
      <c r="Q821" s="44"/>
      <c r="R821" s="44"/>
      <c r="S821" s="44"/>
      <c r="T821" s="44"/>
      <c r="U821" s="44"/>
      <c r="V821" s="93"/>
      <c r="W821" s="44"/>
      <c r="X821" s="44"/>
      <c r="Y821" s="44"/>
      <c r="Z821" s="353">
        <f>IF(G821=Precios!$DT$4,Precios!$DW$4,IF(G821=Precios!$DT$5,Precios!$DW$5,IF(G821=Precios!$DT$6,Precios!$DW$6,IF(G821=Precios!$DT$7,Precios!$DW$7,IF(G821=Precios!$DT$8,Precios!$DW$8,IF(G821=Precios!$DT$9,Precios!$DW$9,IF(G821=Precios!$DT$10,Precios!$DW$10,IF(G821=Precios!$DT$11,Precios!$DW$11,IF(G821=Precios!$DT$12,Precios!$DW$12,IF(G821=Precios!$DT$1139,Precios!$DW$1139,IF(G821=Precios!$DT$14,Precios!$DW$14,IF(G821=Precios!$DT$15,Precios!$DW$15,IF(G821=Precios!$DT$16,Precios!$DW$16,IF(G821=Precios!$DT$17,Precios!$DW$17,IF(G821=Precios!$DT$18,Precios!$DW$18,0)))))))))))))))*H821</f>
        <v>0</v>
      </c>
      <c r="AA821" s="47"/>
      <c r="AB821" s="330"/>
    </row>
    <row r="822" spans="1:28" x14ac:dyDescent="0.25">
      <c r="A822" s="291"/>
      <c r="B822" s="41"/>
      <c r="C822" s="42"/>
      <c r="D822" s="43"/>
      <c r="E822" s="43"/>
      <c r="F822" s="43"/>
      <c r="G822" s="49"/>
      <c r="H822" s="52"/>
      <c r="I822" s="217">
        <f>IF(G822=Precios!$DT$4,Precios!$DU$4,IF(G822=Precios!$DT$5,Precios!$DU$5,IF(G822=Precios!$DT$6,Precios!$DU$6,IF(G822=Precios!$DT$7,Precios!$DU$7,IF(G822=Precios!$DT$8,Precios!$DU$8,IF(G822=Precios!$DT$9,Precios!$DU$9,IF(G822=Precios!$DT$10,Precios!$DU$10,IF(G822=Precios!$DT$11,Precios!$DU$11,IF(G822=Precios!$DT$12,Precios!$DU$12,IF(G822=Precios!$DT$1139,Precios!$DU$1139,IF(G822=Precios!$DT$14,Precios!$DU$14,IF(G822=Precios!$DT$15,Precios!$DU$15,IF(G822=Precios!$DT$16,Precios!$DU$16,IF(G822=Precios!$DT$17,Precios!$DU$17,IF(G822=Precios!$DT$18,Precios!$DU$18,0)))))))))))))))</f>
        <v>0</v>
      </c>
      <c r="J822" s="52"/>
      <c r="K822" s="218">
        <f>+IF(J822=1,I822,IF(J822=2,I822*(1-Precios!$DZ$3),0))</f>
        <v>0</v>
      </c>
      <c r="L822" s="218">
        <f t="shared" si="140"/>
        <v>0</v>
      </c>
      <c r="M822" s="50"/>
      <c r="N822" s="44"/>
      <c r="O822" s="44"/>
      <c r="P822" s="44"/>
      <c r="Q822" s="44"/>
      <c r="R822" s="44"/>
      <c r="S822" s="44"/>
      <c r="T822" s="44"/>
      <c r="U822" s="44"/>
      <c r="V822" s="93"/>
      <c r="W822" s="44"/>
      <c r="X822" s="44"/>
      <c r="Y822" s="44"/>
      <c r="Z822" s="353">
        <f>IF(G822=Precios!$DT$4,Precios!$DW$4,IF(G822=Precios!$DT$5,Precios!$DW$5,IF(G822=Precios!$DT$6,Precios!$DW$6,IF(G822=Precios!$DT$7,Precios!$DW$7,IF(G822=Precios!$DT$8,Precios!$DW$8,IF(G822=Precios!$DT$9,Precios!$DW$9,IF(G822=Precios!$DT$10,Precios!$DW$10,IF(G822=Precios!$DT$11,Precios!$DW$11,IF(G822=Precios!$DT$12,Precios!$DW$12,IF(G822=Precios!$DT$1139,Precios!$DW$1139,IF(G822=Precios!$DT$14,Precios!$DW$14,IF(G822=Precios!$DT$15,Precios!$DW$15,IF(G822=Precios!$DT$16,Precios!$DW$16,IF(G822=Precios!$DT$17,Precios!$DW$17,IF(G822=Precios!$DT$18,Precios!$DW$18,0)))))))))))))))*H822</f>
        <v>0</v>
      </c>
      <c r="AA822" s="47"/>
      <c r="AB822" s="330"/>
    </row>
    <row r="823" spans="1:28" ht="15.75" thickBot="1" x14ac:dyDescent="0.3">
      <c r="A823" s="293"/>
      <c r="B823" s="294"/>
      <c r="C823" s="304"/>
      <c r="D823" s="296"/>
      <c r="E823" s="296"/>
      <c r="F823" s="296"/>
      <c r="G823" s="297"/>
      <c r="H823" s="298"/>
      <c r="I823" s="299">
        <f>IF(G823=Precios!$DT$4,Precios!$DU$4,IF(G823=Precios!$DT$5,Precios!$DU$5,IF(G823=Precios!$DT$6,Precios!$DU$6,IF(G823=Precios!$DT$7,Precios!$DU$7,IF(G823=Precios!$DT$8,Precios!$DU$8,IF(G823=Precios!$DT$9,Precios!$DU$9,IF(G823=Precios!$DT$10,Precios!$DU$10,IF(G823=Precios!$DT$11,Precios!$DU$11,IF(G823=Precios!$DT$12,Precios!$DU$12,IF(G823=Precios!$DT$1139,Precios!$DU$1139,IF(G823=Precios!$DT$14,Precios!$DU$14,IF(G823=Precios!$DT$15,Precios!$DU$15,IF(G823=Precios!$DT$16,Precios!$DU$16,IF(G823=Precios!$DT$17,Precios!$DU$17,IF(G823=Precios!$DT$18,Precios!$DU$18,0)))))))))))))))</f>
        <v>0</v>
      </c>
      <c r="J823" s="298"/>
      <c r="K823" s="300">
        <f>+IF(J823=1,I823,IF(J823=2,I823*(1-Precios!$DZ$3),0))</f>
        <v>0</v>
      </c>
      <c r="L823" s="300">
        <f t="shared" si="140"/>
        <v>0</v>
      </c>
      <c r="M823" s="331"/>
      <c r="N823" s="332"/>
      <c r="O823" s="332"/>
      <c r="P823" s="332"/>
      <c r="Q823" s="332"/>
      <c r="R823" s="332"/>
      <c r="S823" s="332"/>
      <c r="T823" s="332"/>
      <c r="U823" s="332"/>
      <c r="V823" s="333"/>
      <c r="W823" s="332"/>
      <c r="X823" s="332"/>
      <c r="Y823" s="332"/>
      <c r="Z823" s="354">
        <f>IF(G823=Precios!$DT$4,Precios!$DW$4,IF(G823=Precios!$DT$5,Precios!$DW$5,IF(G823=Precios!$DT$6,Precios!$DW$6,IF(G823=Precios!$DT$7,Precios!$DW$7,IF(G823=Precios!$DT$8,Precios!$DW$8,IF(G823=Precios!$DT$9,Precios!$DW$9,IF(G823=Precios!$DT$10,Precios!$DW$10,IF(G823=Precios!$DT$11,Precios!$DW$11,IF(G823=Precios!$DT$12,Precios!$DW$12,IF(G823=Precios!$DT$1139,Precios!$DW$1139,IF(G823=Precios!$DT$14,Precios!$DW$14,IF(G823=Precios!$DT$15,Precios!$DW$15,IF(G823=Precios!$DT$16,Precios!$DW$16,IF(G823=Precios!$DT$17,Precios!$DW$17,IF(G823=Precios!$DT$18,Precios!$DW$18,0)))))))))))))))*H823</f>
        <v>0</v>
      </c>
      <c r="AA823" s="334"/>
      <c r="AB823" s="335"/>
    </row>
    <row r="824" spans="1:28" s="21" customFormat="1" x14ac:dyDescent="0.25">
      <c r="A824" s="305" t="s">
        <v>162</v>
      </c>
      <c r="B824" s="306">
        <f>COUNT(A734:A823)</f>
        <v>0</v>
      </c>
      <c r="C824" s="91"/>
      <c r="D824" s="91"/>
      <c r="E824" s="91"/>
      <c r="F824" s="91"/>
      <c r="G824" s="92"/>
      <c r="H824" s="92">
        <f>SUM(H734:H823)</f>
        <v>0</v>
      </c>
      <c r="I824" s="91"/>
      <c r="J824" s="92"/>
      <c r="K824" s="91"/>
      <c r="L824" s="91"/>
      <c r="M824" s="91">
        <f t="shared" ref="M824:U824" si="141">SUM(M734:M823)</f>
        <v>0</v>
      </c>
      <c r="N824" s="91">
        <f t="shared" si="141"/>
        <v>0</v>
      </c>
      <c r="O824" s="91">
        <f t="shared" si="141"/>
        <v>0</v>
      </c>
      <c r="P824" s="91">
        <f t="shared" si="141"/>
        <v>0</v>
      </c>
      <c r="Q824" s="91">
        <f t="shared" si="141"/>
        <v>0</v>
      </c>
      <c r="R824" s="91">
        <f t="shared" si="141"/>
        <v>0</v>
      </c>
      <c r="S824" s="91">
        <f t="shared" si="141"/>
        <v>0</v>
      </c>
      <c r="T824" s="91">
        <f t="shared" si="141"/>
        <v>0</v>
      </c>
      <c r="U824" s="91">
        <f t="shared" si="141"/>
        <v>0</v>
      </c>
      <c r="V824" s="336" t="e">
        <f>AVERAGE(V734:V823)</f>
        <v>#DIV/0!</v>
      </c>
      <c r="W824" s="91">
        <f>SUM(W734:W823)</f>
        <v>0</v>
      </c>
      <c r="X824" s="91">
        <f>SUM(X734:X823)</f>
        <v>0</v>
      </c>
      <c r="Y824" s="91">
        <f>SUM(Y734:Y823)</f>
        <v>0</v>
      </c>
      <c r="Z824" s="91">
        <f>SUM(Z734:Z823)</f>
        <v>0</v>
      </c>
      <c r="AA824" s="91">
        <f>SUM(AA734:AA823)</f>
        <v>0</v>
      </c>
      <c r="AB824" s="336" t="e">
        <f>AVERAGE(AB734:AB823)</f>
        <v>#DIV/0!</v>
      </c>
    </row>
    <row r="825" spans="1:28" s="55" customFormat="1" ht="15.75" thickBot="1" x14ac:dyDescent="0.3">
      <c r="A825" s="100" t="s">
        <v>163</v>
      </c>
      <c r="B825" s="70">
        <f>+B733+B824</f>
        <v>0</v>
      </c>
      <c r="C825" s="72"/>
      <c r="D825" s="71"/>
      <c r="E825" s="71"/>
      <c r="F825" s="190"/>
      <c r="G825" s="339"/>
      <c r="H825" s="70">
        <f>+H733+H824</f>
        <v>0</v>
      </c>
      <c r="I825" s="53"/>
      <c r="J825" s="213"/>
      <c r="K825" s="214"/>
      <c r="L825" s="214"/>
      <c r="M825" s="53">
        <f>+M733+M824</f>
        <v>0</v>
      </c>
      <c r="N825" s="53">
        <f>+N733+N824</f>
        <v>0</v>
      </c>
      <c r="O825" s="265">
        <v>2.41E-2</v>
      </c>
      <c r="P825" s="265">
        <v>0.02</v>
      </c>
      <c r="Q825" s="53">
        <f>+Q733+Q824</f>
        <v>0</v>
      </c>
      <c r="R825" s="53">
        <f>+R733+R824</f>
        <v>0</v>
      </c>
      <c r="S825" s="53">
        <f>+S733+S824</f>
        <v>0</v>
      </c>
      <c r="T825" s="53">
        <f>+T733+T824</f>
        <v>0</v>
      </c>
      <c r="U825" s="53">
        <f>+U733+U824</f>
        <v>0</v>
      </c>
      <c r="V825" s="233" t="e">
        <f>AVERAGE(V733,V824)</f>
        <v>#DIV/0!</v>
      </c>
      <c r="W825" s="53">
        <f>+W733+W824</f>
        <v>0</v>
      </c>
      <c r="X825" s="53">
        <f>+X733+X824</f>
        <v>0</v>
      </c>
      <c r="Y825" s="53">
        <f>+Y733+Y824</f>
        <v>0</v>
      </c>
      <c r="Z825" s="53">
        <f>+Z733+Z824</f>
        <v>0</v>
      </c>
      <c r="AA825" s="53">
        <f>+AA733+AA824</f>
        <v>0</v>
      </c>
      <c r="AB825" s="233" t="e">
        <f>AVERAGE(AB733,AB824)</f>
        <v>#DIV/0!</v>
      </c>
    </row>
    <row r="826" spans="1:28" x14ac:dyDescent="0.25">
      <c r="A826" s="282"/>
      <c r="B826" s="283"/>
      <c r="C826" s="284"/>
      <c r="D826" s="285"/>
      <c r="E826" s="285"/>
      <c r="F826" s="286"/>
      <c r="G826" s="287"/>
      <c r="H826" s="288"/>
      <c r="I826" s="289">
        <f>IF(G826=Precios!$EI$4,Precios!$EJ$4,IF(G826=Precios!$EI$5,Precios!$EJ$5,IF(G826=Precios!$EI$6,Precios!$EJ$6,IF(G826=Precios!$EI$7,Precios!$EJ$7,IF(G826=Precios!$EI$8,Precios!$EJ$8,IF(G826=Precios!$EI$9,Precios!$EJ$9,IF(G826=Precios!$EI$10,Precios!$EJ$10,IF(G826=Precios!$EI$11,Precios!$EJ$11,IF(G826=Precios!$EI$12,Precios!$EJ$12,IF(G826=Precios!$EI$1156,Precios!$EJ$1156,IF(G826=Precios!$EI$14,Precios!$EJ$14,IF(G826=Precios!$EI$15,Precios!$EJ$15,IF(G826=Precios!$EI$16,Precios!$EJ$16,IF(G826=Precios!$EI$17,Precios!$EJ$17,IF(G826=Precios!$EI$18,Precios!$EJ$18,0)))))))))))))))</f>
        <v>0</v>
      </c>
      <c r="J826" s="287"/>
      <c r="K826" s="290">
        <f>+IF(J826=1,I826,IF(J826=2,I826*(1-Precios!$EO$3),0))</f>
        <v>0</v>
      </c>
      <c r="L826" s="290">
        <f>H826*K826</f>
        <v>0</v>
      </c>
      <c r="M826" s="317">
        <f>+SUM(L826:L830)</f>
        <v>0</v>
      </c>
      <c r="N826" s="318">
        <f>+M826+Q826+S826+T826</f>
        <v>0</v>
      </c>
      <c r="O826" s="319">
        <f>+IF(J826=1,N826*$O$825,0)</f>
        <v>0</v>
      </c>
      <c r="P826" s="320">
        <f>+N826*$P$825</f>
        <v>0</v>
      </c>
      <c r="Q826" s="321"/>
      <c r="R826" s="322">
        <f>+N826-SUM(O826:Q826)</f>
        <v>0</v>
      </c>
      <c r="S826" s="321"/>
      <c r="T826" s="321"/>
      <c r="U826" s="321"/>
      <c r="V826" s="323" t="e">
        <f>+(+O826+P826)/M826</f>
        <v>#DIV/0!</v>
      </c>
      <c r="W826" s="324">
        <f>+R826-SUM(S826:U826)</f>
        <v>0</v>
      </c>
      <c r="X826" s="325">
        <f>IF(J826=2,W826,0)</f>
        <v>0</v>
      </c>
      <c r="Y826" s="326">
        <f>IF(J826=1,W826,0)</f>
        <v>0</v>
      </c>
      <c r="Z826" s="327">
        <f>IF(G826=Precios!$EI$4,Precios!$EL$4,IF(G826=Precios!$EI$5,Precios!$EL$5,IF(G826=Precios!$EI$6,Precios!$EL$6,IF(G826=Precios!$EI$7,Precios!$EL$7,IF(G826=Precios!$EI$8,Precios!$EL$8,IF(G826=Precios!$EI$9,Precios!$EL$9,IF(G826=Precios!$EI$10,Precios!$EL$10,IF(G826=Precios!$EI$11,Precios!$EL$11,IF(G826=Precios!$EI$12,Precios!$EL$12,IF(G826=Precios!$EI$1156,Precios!$EL$1156,IF(G826=Precios!$EI$14,Precios!$EL$14,IF(G826=Precios!$EI$15,Precios!$EL$15,IF(G826=Precios!$EI$16,Precios!$EL$16,IF(G826=Precios!$EI$17,Precios!$EL$17,IF(G826=Precios!$EI$18,Precios!$EL$18,0)))))))))))))))*H826</f>
        <v>0</v>
      </c>
      <c r="AA826" s="328">
        <f>+W826-SUM(Z826:Z830)</f>
        <v>0</v>
      </c>
      <c r="AB826" s="329" t="e">
        <f>+AA826/M826</f>
        <v>#DIV/0!</v>
      </c>
    </row>
    <row r="827" spans="1:28" x14ac:dyDescent="0.25">
      <c r="A827" s="291"/>
      <c r="B827" s="41"/>
      <c r="C827" s="292"/>
      <c r="D827" s="43"/>
      <c r="E827" s="43"/>
      <c r="F827" s="43"/>
      <c r="G827" s="49"/>
      <c r="H827" s="52"/>
      <c r="I827" s="217">
        <f>IF(G827=Precios!$EI$4,Precios!$EJ$4,IF(G827=Precios!$EI$5,Precios!$EJ$5,IF(G827=Precios!$EI$6,Precios!$EJ$6,IF(G827=Precios!$EI$7,Precios!$EJ$7,IF(G827=Precios!$EI$8,Precios!$EJ$8,IF(G827=Precios!$EI$9,Precios!$EJ$9,IF(G827=Precios!$EI$10,Precios!$EJ$10,IF(G827=Precios!$EI$11,Precios!$EJ$11,IF(G827=Precios!$EI$12,Precios!$EJ$12,IF(G827=Precios!$EI$1156,Precios!$EJ$1156,IF(G827=Precios!$EI$14,Precios!$EJ$14,IF(G827=Precios!$EI$15,Precios!$EJ$15,IF(G827=Precios!$EI$16,Precios!$EJ$16,IF(G827=Precios!$EI$17,Precios!$EJ$17,IF(G827=Precios!$EI$18,Precios!$EJ$18,0)))))))))))))))</f>
        <v>0</v>
      </c>
      <c r="J827" s="52"/>
      <c r="K827" s="218">
        <f>+IF(J827=1,I827,IF(J827=2,I827*(1-Precios!$EO$3),0))</f>
        <v>0</v>
      </c>
      <c r="L827" s="218">
        <f t="shared" ref="L827:L828" si="142">H827*K827</f>
        <v>0</v>
      </c>
      <c r="M827" s="50"/>
      <c r="N827" s="44"/>
      <c r="O827" s="44"/>
      <c r="P827" s="44"/>
      <c r="Q827" s="44"/>
      <c r="R827" s="44"/>
      <c r="S827" s="44"/>
      <c r="T827" s="44"/>
      <c r="U827" s="44"/>
      <c r="V827" s="93"/>
      <c r="W827" s="44"/>
      <c r="X827" s="44"/>
      <c r="Y827" s="44"/>
      <c r="Z827" s="39">
        <f>IF(G827=Precios!$EI$4,Precios!$EL$4,IF(G827=Precios!$EI$5,Precios!$EL$5,IF(G827=Precios!$EI$6,Precios!$EL$6,IF(G827=Precios!$EI$7,Precios!$EL$7,IF(G827=Precios!$EI$8,Precios!$EL$8,IF(G827=Precios!$EI$9,Precios!$EL$9,IF(G827=Precios!$EI$10,Precios!$EL$10,IF(G827=Precios!$EI$11,Precios!$EL$11,IF(G827=Precios!$EI$12,Precios!$EL$12,IF(G827=Precios!$EI$1156,Precios!$EL$1156,IF(G827=Precios!$EI$14,Precios!$EL$14,IF(G827=Precios!$EI$15,Precios!$EL$15,IF(G827=Precios!$EI$16,Precios!$EL$16,IF(G827=Precios!$EI$17,Precios!$EL$17,IF(G827=Precios!$EI$18,Precios!$EL$18,0)))))))))))))))*H827</f>
        <v>0</v>
      </c>
      <c r="AA827" s="47"/>
      <c r="AB827" s="330"/>
    </row>
    <row r="828" spans="1:28" x14ac:dyDescent="0.25">
      <c r="A828" s="291"/>
      <c r="B828" s="41"/>
      <c r="C828" s="292"/>
      <c r="D828" s="43"/>
      <c r="E828" s="43"/>
      <c r="F828" s="43"/>
      <c r="G828" s="49"/>
      <c r="H828" s="52"/>
      <c r="I828" s="217">
        <f>IF(G828=Precios!$EI$4,Precios!$EJ$4,IF(G828=Precios!$EI$5,Precios!$EJ$5,IF(G828=Precios!$EI$6,Precios!$EJ$6,IF(G828=Precios!$EI$7,Precios!$EJ$7,IF(G828=Precios!$EI$8,Precios!$EJ$8,IF(G828=Precios!$EI$9,Precios!$EJ$9,IF(G828=Precios!$EI$10,Precios!$EJ$10,IF(G828=Precios!$EI$11,Precios!$EJ$11,IF(G828=Precios!$EI$12,Precios!$EJ$12,IF(G828=Precios!$EI$1156,Precios!$EJ$1156,IF(G828=Precios!$EI$14,Precios!$EJ$14,IF(G828=Precios!$EI$15,Precios!$EJ$15,IF(G828=Precios!$EI$16,Precios!$EJ$16,IF(G828=Precios!$EI$17,Precios!$EJ$17,IF(G828=Precios!$EI$18,Precios!$EJ$18,0)))))))))))))))</f>
        <v>0</v>
      </c>
      <c r="J828" s="52"/>
      <c r="K828" s="218">
        <f>+IF(J828=1,I828,IF(J828=2,I828*(1-Precios!$EO$3),0))</f>
        <v>0</v>
      </c>
      <c r="L828" s="218">
        <f t="shared" si="142"/>
        <v>0</v>
      </c>
      <c r="M828" s="50"/>
      <c r="N828" s="44"/>
      <c r="O828" s="44"/>
      <c r="P828" s="44"/>
      <c r="Q828" s="44"/>
      <c r="R828" s="44"/>
      <c r="S828" s="44"/>
      <c r="T828" s="44"/>
      <c r="U828" s="44"/>
      <c r="V828" s="93"/>
      <c r="W828" s="44"/>
      <c r="X828" s="44"/>
      <c r="Y828" s="44"/>
      <c r="Z828" s="39">
        <f>IF(G828=Precios!$EI$4,Precios!$EL$4,IF(G828=Precios!$EI$5,Precios!$EL$5,IF(G828=Precios!$EI$6,Precios!$EL$6,IF(G828=Precios!$EI$7,Precios!$EL$7,IF(G828=Precios!$EI$8,Precios!$EL$8,IF(G828=Precios!$EI$9,Precios!$EL$9,IF(G828=Precios!$EI$10,Precios!$EL$10,IF(G828=Precios!$EI$11,Precios!$EL$11,IF(G828=Precios!$EI$12,Precios!$EL$12,IF(G828=Precios!$EI$1156,Precios!$EL$1156,IF(G828=Precios!$EI$14,Precios!$EL$14,IF(G828=Precios!$EI$15,Precios!$EL$15,IF(G828=Precios!$EI$16,Precios!$EL$16,IF(G828=Precios!$EI$17,Precios!$EL$17,IF(G828=Precios!$EI$18,Precios!$EL$18,0)))))))))))))))*H828</f>
        <v>0</v>
      </c>
      <c r="AA828" s="47"/>
      <c r="AB828" s="330"/>
    </row>
    <row r="829" spans="1:28" x14ac:dyDescent="0.25">
      <c r="A829" s="291"/>
      <c r="B829" s="41"/>
      <c r="C829" s="292"/>
      <c r="D829" s="43"/>
      <c r="E829" s="43"/>
      <c r="F829" s="43"/>
      <c r="G829" s="49"/>
      <c r="H829" s="52"/>
      <c r="I829" s="217">
        <f>IF(G829=Precios!$EI$4,Precios!$EJ$4,IF(G829=Precios!$EI$5,Precios!$EJ$5,IF(G829=Precios!$EI$6,Precios!$EJ$6,IF(G829=Precios!$EI$7,Precios!$EJ$7,IF(G829=Precios!$EI$8,Precios!$EJ$8,IF(G829=Precios!$EI$9,Precios!$EJ$9,IF(G829=Precios!$EI$10,Precios!$EJ$10,IF(G829=Precios!$EI$11,Precios!$EJ$11,IF(G829=Precios!$EI$12,Precios!$EJ$12,IF(G829=Precios!$EI$1156,Precios!$EJ$1156,IF(G829=Precios!$EI$14,Precios!$EJ$14,IF(G829=Precios!$EI$15,Precios!$EJ$15,IF(G829=Precios!$EI$16,Precios!$EJ$16,IF(G829=Precios!$EI$17,Precios!$EJ$17,IF(G829=Precios!$EI$18,Precios!$EJ$18,0)))))))))))))))</f>
        <v>0</v>
      </c>
      <c r="J829" s="52"/>
      <c r="K829" s="218">
        <f>+IF(J829=1,I829,IF(J829=2,I829*(1-Precios!$EO$3),0))</f>
        <v>0</v>
      </c>
      <c r="L829" s="218">
        <f t="shared" ref="L829:L915" si="143">H829*K829</f>
        <v>0</v>
      </c>
      <c r="M829" s="50"/>
      <c r="N829" s="44"/>
      <c r="O829" s="44"/>
      <c r="P829" s="44"/>
      <c r="Q829" s="44"/>
      <c r="R829" s="44"/>
      <c r="S829" s="44"/>
      <c r="T829" s="44"/>
      <c r="U829" s="44"/>
      <c r="V829" s="93"/>
      <c r="W829" s="44"/>
      <c r="X829" s="44"/>
      <c r="Y829" s="44"/>
      <c r="Z829" s="39">
        <f>IF(G829=Precios!$EI$4,Precios!$EL$4,IF(G829=Precios!$EI$5,Precios!$EL$5,IF(G829=Precios!$EI$6,Precios!$EL$6,IF(G829=Precios!$EI$7,Precios!$EL$7,IF(G829=Precios!$EI$8,Precios!$EL$8,IF(G829=Precios!$EI$9,Precios!$EL$9,IF(G829=Precios!$EI$10,Precios!$EL$10,IF(G829=Precios!$EI$11,Precios!$EL$11,IF(G829=Precios!$EI$12,Precios!$EL$12,IF(G829=Precios!$EI$1156,Precios!$EL$1156,IF(G829=Precios!$EI$14,Precios!$EL$14,IF(G829=Precios!$EI$15,Precios!$EL$15,IF(G829=Precios!$EI$16,Precios!$EL$16,IF(G829=Precios!$EI$17,Precios!$EL$17,IF(G829=Precios!$EI$18,Precios!$EL$18,0)))))))))))))))*H829</f>
        <v>0</v>
      </c>
      <c r="AA829" s="47"/>
      <c r="AB829" s="330"/>
    </row>
    <row r="830" spans="1:28" ht="15.75" thickBot="1" x14ac:dyDescent="0.3">
      <c r="A830" s="293"/>
      <c r="B830" s="294"/>
      <c r="C830" s="295"/>
      <c r="D830" s="296"/>
      <c r="E830" s="296"/>
      <c r="F830" s="296"/>
      <c r="G830" s="297"/>
      <c r="H830" s="298"/>
      <c r="I830" s="299">
        <f>IF(G830=Precios!$EI$4,Precios!$EJ$4,IF(G830=Precios!$EI$5,Precios!$EJ$5,IF(G830=Precios!$EI$6,Precios!$EJ$6,IF(G830=Precios!$EI$7,Precios!$EJ$7,IF(G830=Precios!$EI$8,Precios!$EJ$8,IF(G830=Precios!$EI$9,Precios!$EJ$9,IF(G830=Precios!$EI$10,Precios!$EJ$10,IF(G830=Precios!$EI$11,Precios!$EJ$11,IF(G830=Precios!$EI$12,Precios!$EJ$12,IF(G830=Precios!$EI$1156,Precios!$EJ$1156,IF(G830=Precios!$EI$14,Precios!$EJ$14,IF(G830=Precios!$EI$15,Precios!$EJ$15,IF(G830=Precios!$EI$16,Precios!$EJ$16,IF(G830=Precios!$EI$17,Precios!$EJ$17,IF(G830=Precios!$EI$18,Precios!$EJ$18,0)))))))))))))))</f>
        <v>0</v>
      </c>
      <c r="J830" s="298"/>
      <c r="K830" s="300">
        <f>+IF(J830=1,I830,IF(J830=2,I830*(1-Precios!$EO$3),0))</f>
        <v>0</v>
      </c>
      <c r="L830" s="300">
        <f t="shared" si="143"/>
        <v>0</v>
      </c>
      <c r="M830" s="331"/>
      <c r="N830" s="332"/>
      <c r="O830" s="332"/>
      <c r="P830" s="332"/>
      <c r="Q830" s="332"/>
      <c r="R830" s="332"/>
      <c r="S830" s="332"/>
      <c r="T830" s="332"/>
      <c r="U830" s="332"/>
      <c r="V830" s="333"/>
      <c r="W830" s="332"/>
      <c r="X830" s="332"/>
      <c r="Y830" s="332"/>
      <c r="Z830" s="340">
        <f>IF(G830=Precios!$EI$4,Precios!$EL$4,IF(G830=Precios!$EI$5,Precios!$EL$5,IF(G830=Precios!$EI$6,Precios!$EL$6,IF(G830=Precios!$EI$7,Precios!$EL$7,IF(G830=Precios!$EI$8,Precios!$EL$8,IF(G830=Precios!$EI$9,Precios!$EL$9,IF(G830=Precios!$EI$10,Precios!$EL$10,IF(G830=Precios!$EI$11,Precios!$EL$11,IF(G830=Precios!$EI$12,Precios!$EL$12,IF(G830=Precios!$EI$1156,Precios!$EL$1156,IF(G830=Precios!$EI$14,Precios!$EL$14,IF(G830=Precios!$EI$15,Precios!$EL$15,IF(G830=Precios!$EI$16,Precios!$EL$16,IF(G830=Precios!$EI$17,Precios!$EL$17,IF(G830=Precios!$EI$18,Precios!$EL$18,0)))))))))))))))*H830</f>
        <v>0</v>
      </c>
      <c r="AA830" s="334"/>
      <c r="AB830" s="335"/>
    </row>
    <row r="831" spans="1:28" x14ac:dyDescent="0.25">
      <c r="A831" s="337"/>
      <c r="B831" s="257"/>
      <c r="C831" s="276"/>
      <c r="D831" s="277"/>
      <c r="E831" s="277"/>
      <c r="F831" s="278"/>
      <c r="G831" s="279"/>
      <c r="H831" s="280"/>
      <c r="I831" s="289">
        <f>IF(G831=Precios!$EI$4,Precios!$EJ$4,IF(G831=Precios!$EI$5,Precios!$EJ$5,IF(G831=Precios!$EI$6,Precios!$EJ$6,IF(G831=Precios!$EI$7,Precios!$EJ$7,IF(G831=Precios!$EI$8,Precios!$EJ$8,IF(G831=Precios!$EI$9,Precios!$EJ$9,IF(G831=Precios!$EI$10,Precios!$EJ$10,IF(G831=Precios!$EI$11,Precios!$EJ$11,IF(G831=Precios!$EI$12,Precios!$EJ$12,IF(G831=Precios!$EI$1156,Precios!$EJ$1156,IF(G831=Precios!$EI$14,Precios!$EJ$14,IF(G831=Precios!$EI$15,Precios!$EJ$15,IF(G831=Precios!$EI$16,Precios!$EJ$16,IF(G831=Precios!$EI$17,Precios!$EJ$17,IF(G831=Precios!$EI$18,Precios!$EJ$18,0)))))))))))))))</f>
        <v>0</v>
      </c>
      <c r="J831" s="279"/>
      <c r="K831" s="281">
        <f>+IF(J831=1,I831,IF(J831=2,I831*(1-Precios!$EO$3),0))</f>
        <v>0</v>
      </c>
      <c r="L831" s="281">
        <f t="shared" si="143"/>
        <v>0</v>
      </c>
      <c r="M831" s="308">
        <f>+SUM(L831:L835)</f>
        <v>0</v>
      </c>
      <c r="N831" s="309">
        <f>+M831+Q831+S831+T831</f>
        <v>0</v>
      </c>
      <c r="O831" s="310">
        <f>+IF(J831=1,N831*$O$825,0)</f>
        <v>0</v>
      </c>
      <c r="P831" s="311">
        <f>+N831*$P$825</f>
        <v>0</v>
      </c>
      <c r="Q831" s="40"/>
      <c r="R831" s="29">
        <f>+N831-SUM(O831:Q831)</f>
        <v>0</v>
      </c>
      <c r="S831" s="40"/>
      <c r="T831" s="40"/>
      <c r="U831" s="40"/>
      <c r="V831" s="312" t="e">
        <f>+(+O831+P831)/M831</f>
        <v>#DIV/0!</v>
      </c>
      <c r="W831" s="313">
        <f>+R831-SUM(S831:U831)</f>
        <v>0</v>
      </c>
      <c r="X831" s="314">
        <f>IF(J831=2,W831,0)</f>
        <v>0</v>
      </c>
      <c r="Y831" s="315">
        <f>IF(J831=1,W831,0)</f>
        <v>0</v>
      </c>
      <c r="Z831" s="327">
        <f>IF(G831=Precios!$EI$4,Precios!$EL$4,IF(G831=Precios!$EI$5,Precios!$EL$5,IF(G831=Precios!$EI$6,Precios!$EL$6,IF(G831=Precios!$EI$7,Precios!$EL$7,IF(G831=Precios!$EI$8,Precios!$EL$8,IF(G831=Precios!$EI$9,Precios!$EL$9,IF(G831=Precios!$EI$10,Precios!$EL$10,IF(G831=Precios!$EI$11,Precios!$EL$11,IF(G831=Precios!$EI$12,Precios!$EL$12,IF(G831=Precios!$EI$1156,Precios!$EL$1156,IF(G831=Precios!$EI$14,Precios!$EL$14,IF(G831=Precios!$EI$15,Precios!$EL$15,IF(G831=Precios!$EI$16,Precios!$EL$16,IF(G831=Precios!$EI$17,Precios!$EL$17,IF(G831=Precios!$EI$18,Precios!$EL$18,0)))))))))))))))*H831</f>
        <v>0</v>
      </c>
      <c r="AA831" s="316">
        <f>+W831-SUM(Z831:Z835)</f>
        <v>0</v>
      </c>
      <c r="AB831" s="338" t="e">
        <f>+AA831/M831</f>
        <v>#DIV/0!</v>
      </c>
    </row>
    <row r="832" spans="1:28" x14ac:dyDescent="0.25">
      <c r="A832" s="291"/>
      <c r="B832" s="41"/>
      <c r="C832" s="42"/>
      <c r="D832" s="43"/>
      <c r="E832" s="43"/>
      <c r="F832" s="43"/>
      <c r="G832" s="49"/>
      <c r="H832" s="52"/>
      <c r="I832" s="217">
        <f>IF(G832=Precios!$EI$4,Precios!$EJ$4,IF(G832=Precios!$EI$5,Precios!$EJ$5,IF(G832=Precios!$EI$6,Precios!$EJ$6,IF(G832=Precios!$EI$7,Precios!$EJ$7,IF(G832=Precios!$EI$8,Precios!$EJ$8,IF(G832=Precios!$EI$9,Precios!$EJ$9,IF(G832=Precios!$EI$10,Precios!$EJ$10,IF(G832=Precios!$EI$11,Precios!$EJ$11,IF(G832=Precios!$EI$12,Precios!$EJ$12,IF(G832=Precios!$EI$1156,Precios!$EJ$1156,IF(G832=Precios!$EI$14,Precios!$EJ$14,IF(G832=Precios!$EI$15,Precios!$EJ$15,IF(G832=Precios!$EI$16,Precios!$EJ$16,IF(G832=Precios!$EI$17,Precios!$EJ$17,IF(G832=Precios!$EI$18,Precios!$EJ$18,0)))))))))))))))</f>
        <v>0</v>
      </c>
      <c r="J832" s="52"/>
      <c r="K832" s="218">
        <f>+IF(J832=1,I832,IF(J832=2,I832*(1-Precios!$EO$3),0))</f>
        <v>0</v>
      </c>
      <c r="L832" s="218">
        <f t="shared" ref="L832:L833" si="144">H832*K832</f>
        <v>0</v>
      </c>
      <c r="M832" s="50"/>
      <c r="N832" s="44"/>
      <c r="O832" s="44"/>
      <c r="P832" s="44"/>
      <c r="Q832" s="44"/>
      <c r="R832" s="44"/>
      <c r="S832" s="44"/>
      <c r="T832" s="44"/>
      <c r="U832" s="44"/>
      <c r="V832" s="93"/>
      <c r="W832" s="44"/>
      <c r="X832" s="44"/>
      <c r="Y832" s="44"/>
      <c r="Z832" s="39">
        <f>IF(G832=Precios!$EI$4,Precios!$EL$4,IF(G832=Precios!$EI$5,Precios!$EL$5,IF(G832=Precios!$EI$6,Precios!$EL$6,IF(G832=Precios!$EI$7,Precios!$EL$7,IF(G832=Precios!$EI$8,Precios!$EL$8,IF(G832=Precios!$EI$9,Precios!$EL$9,IF(G832=Precios!$EI$10,Precios!$EL$10,IF(G832=Precios!$EI$11,Precios!$EL$11,IF(G832=Precios!$EI$12,Precios!$EL$12,IF(G832=Precios!$EI$1156,Precios!$EL$1156,IF(G832=Precios!$EI$14,Precios!$EL$14,IF(G832=Precios!$EI$15,Precios!$EL$15,IF(G832=Precios!$EI$16,Precios!$EL$16,IF(G832=Precios!$EI$17,Precios!$EL$17,IF(G832=Precios!$EI$18,Precios!$EL$18,0)))))))))))))))*H832</f>
        <v>0</v>
      </c>
      <c r="AA832" s="47"/>
      <c r="AB832" s="330"/>
    </row>
    <row r="833" spans="1:28" x14ac:dyDescent="0.25">
      <c r="A833" s="291"/>
      <c r="B833" s="41"/>
      <c r="C833" s="42"/>
      <c r="D833" s="43"/>
      <c r="E833" s="43"/>
      <c r="F833" s="43"/>
      <c r="G833" s="49"/>
      <c r="H833" s="52"/>
      <c r="I833" s="217">
        <f>IF(G833=Precios!$EI$4,Precios!$EJ$4,IF(G833=Precios!$EI$5,Precios!$EJ$5,IF(G833=Precios!$EI$6,Precios!$EJ$6,IF(G833=Precios!$EI$7,Precios!$EJ$7,IF(G833=Precios!$EI$8,Precios!$EJ$8,IF(G833=Precios!$EI$9,Precios!$EJ$9,IF(G833=Precios!$EI$10,Precios!$EJ$10,IF(G833=Precios!$EI$11,Precios!$EJ$11,IF(G833=Precios!$EI$12,Precios!$EJ$12,IF(G833=Precios!$EI$1156,Precios!$EJ$1156,IF(G833=Precios!$EI$14,Precios!$EJ$14,IF(G833=Precios!$EI$15,Precios!$EJ$15,IF(G833=Precios!$EI$16,Precios!$EJ$16,IF(G833=Precios!$EI$17,Precios!$EJ$17,IF(G833=Precios!$EI$18,Precios!$EJ$18,0)))))))))))))))</f>
        <v>0</v>
      </c>
      <c r="J833" s="52"/>
      <c r="K833" s="218">
        <f>+IF(J833=1,I833,IF(J833=2,I833*(1-Precios!$EO$3),0))</f>
        <v>0</v>
      </c>
      <c r="L833" s="218">
        <f t="shared" si="144"/>
        <v>0</v>
      </c>
      <c r="M833" s="50"/>
      <c r="N833" s="44"/>
      <c r="O833" s="44"/>
      <c r="P833" s="44"/>
      <c r="Q833" s="44"/>
      <c r="R833" s="44"/>
      <c r="S833" s="44"/>
      <c r="T833" s="44"/>
      <c r="U833" s="44"/>
      <c r="V833" s="93"/>
      <c r="W833" s="44"/>
      <c r="X833" s="44"/>
      <c r="Y833" s="44"/>
      <c r="Z833" s="39">
        <f>IF(G833=Precios!$EI$4,Precios!$EL$4,IF(G833=Precios!$EI$5,Precios!$EL$5,IF(G833=Precios!$EI$6,Precios!$EL$6,IF(G833=Precios!$EI$7,Precios!$EL$7,IF(G833=Precios!$EI$8,Precios!$EL$8,IF(G833=Precios!$EI$9,Precios!$EL$9,IF(G833=Precios!$EI$10,Precios!$EL$10,IF(G833=Precios!$EI$11,Precios!$EL$11,IF(G833=Precios!$EI$12,Precios!$EL$12,IF(G833=Precios!$EI$1156,Precios!$EL$1156,IF(G833=Precios!$EI$14,Precios!$EL$14,IF(G833=Precios!$EI$15,Precios!$EL$15,IF(G833=Precios!$EI$16,Precios!$EL$16,IF(G833=Precios!$EI$17,Precios!$EL$17,IF(G833=Precios!$EI$18,Precios!$EL$18,0)))))))))))))))*H833</f>
        <v>0</v>
      </c>
      <c r="AA833" s="47"/>
      <c r="AB833" s="330"/>
    </row>
    <row r="834" spans="1:28" x14ac:dyDescent="0.25">
      <c r="A834" s="291"/>
      <c r="B834" s="41"/>
      <c r="C834" s="42"/>
      <c r="D834" s="43"/>
      <c r="E834" s="43"/>
      <c r="F834" s="43"/>
      <c r="G834" s="49"/>
      <c r="H834" s="52"/>
      <c r="I834" s="217">
        <f>IF(G834=Precios!$EI$4,Precios!$EJ$4,IF(G834=Precios!$EI$5,Precios!$EJ$5,IF(G834=Precios!$EI$6,Precios!$EJ$6,IF(G834=Precios!$EI$7,Precios!$EJ$7,IF(G834=Precios!$EI$8,Precios!$EJ$8,IF(G834=Precios!$EI$9,Precios!$EJ$9,IF(G834=Precios!$EI$10,Precios!$EJ$10,IF(G834=Precios!$EI$11,Precios!$EJ$11,IF(G834=Precios!$EI$12,Precios!$EJ$12,IF(G834=Precios!$EI$1156,Precios!$EJ$1156,IF(G834=Precios!$EI$14,Precios!$EJ$14,IF(G834=Precios!$EI$15,Precios!$EJ$15,IF(G834=Precios!$EI$16,Precios!$EJ$16,IF(G834=Precios!$EI$17,Precios!$EJ$17,IF(G834=Precios!$EI$18,Precios!$EJ$18,0)))))))))))))))</f>
        <v>0</v>
      </c>
      <c r="J834" s="52"/>
      <c r="K834" s="218">
        <f>+IF(J834=1,I834,IF(J834=2,I834*(1-Precios!$EO$3),0))</f>
        <v>0</v>
      </c>
      <c r="L834" s="218">
        <f t="shared" si="143"/>
        <v>0</v>
      </c>
      <c r="M834" s="50"/>
      <c r="N834" s="44"/>
      <c r="O834" s="44"/>
      <c r="P834" s="44"/>
      <c r="Q834" s="44"/>
      <c r="R834" s="44"/>
      <c r="S834" s="44"/>
      <c r="T834" s="44"/>
      <c r="U834" s="44"/>
      <c r="V834" s="93"/>
      <c r="W834" s="44"/>
      <c r="X834" s="44"/>
      <c r="Y834" s="44"/>
      <c r="Z834" s="39">
        <f>IF(G834=Precios!$EI$4,Precios!$EL$4,IF(G834=Precios!$EI$5,Precios!$EL$5,IF(G834=Precios!$EI$6,Precios!$EL$6,IF(G834=Precios!$EI$7,Precios!$EL$7,IF(G834=Precios!$EI$8,Precios!$EL$8,IF(G834=Precios!$EI$9,Precios!$EL$9,IF(G834=Precios!$EI$10,Precios!$EL$10,IF(G834=Precios!$EI$11,Precios!$EL$11,IF(G834=Precios!$EI$12,Precios!$EL$12,IF(G834=Precios!$EI$1156,Precios!$EL$1156,IF(G834=Precios!$EI$14,Precios!$EL$14,IF(G834=Precios!$EI$15,Precios!$EL$15,IF(G834=Precios!$EI$16,Precios!$EL$16,IF(G834=Precios!$EI$17,Precios!$EL$17,IF(G834=Precios!$EI$18,Precios!$EL$18,0)))))))))))))))*H834</f>
        <v>0</v>
      </c>
      <c r="AA834" s="47"/>
      <c r="AB834" s="330"/>
    </row>
    <row r="835" spans="1:28" ht="15.75" thickBot="1" x14ac:dyDescent="0.3">
      <c r="A835" s="291"/>
      <c r="B835" s="41"/>
      <c r="C835" s="42"/>
      <c r="D835" s="43"/>
      <c r="E835" s="43"/>
      <c r="F835" s="43"/>
      <c r="G835" s="301"/>
      <c r="H835" s="302"/>
      <c r="I835" s="299">
        <f>IF(G835=Precios!$EI$4,Precios!$EJ$4,IF(G835=Precios!$EI$5,Precios!$EJ$5,IF(G835=Precios!$EI$6,Precios!$EJ$6,IF(G835=Precios!$EI$7,Precios!$EJ$7,IF(G835=Precios!$EI$8,Precios!$EJ$8,IF(G835=Precios!$EI$9,Precios!$EJ$9,IF(G835=Precios!$EI$10,Precios!$EJ$10,IF(G835=Precios!$EI$11,Precios!$EJ$11,IF(G835=Precios!$EI$12,Precios!$EJ$12,IF(G835=Precios!$EI$1156,Precios!$EJ$1156,IF(G835=Precios!$EI$14,Precios!$EJ$14,IF(G835=Precios!$EI$15,Precios!$EJ$15,IF(G835=Precios!$EI$16,Precios!$EJ$16,IF(G835=Precios!$EI$17,Precios!$EJ$17,IF(G835=Precios!$EI$18,Precios!$EJ$18,0)))))))))))))))</f>
        <v>0</v>
      </c>
      <c r="J835" s="302"/>
      <c r="K835" s="303">
        <f>+IF(J835=1,I835,IF(J835=2,I835*(1-Precios!$EO$3),0))</f>
        <v>0</v>
      </c>
      <c r="L835" s="303">
        <f t="shared" si="143"/>
        <v>0</v>
      </c>
      <c r="M835" s="50"/>
      <c r="N835" s="44"/>
      <c r="O835" s="44"/>
      <c r="P835" s="44"/>
      <c r="Q835" s="44"/>
      <c r="R835" s="44"/>
      <c r="S835" s="44"/>
      <c r="T835" s="44"/>
      <c r="U835" s="44"/>
      <c r="V835" s="93"/>
      <c r="W835" s="44"/>
      <c r="X835" s="44"/>
      <c r="Y835" s="44"/>
      <c r="Z835" s="340">
        <f>IF(G835=Precios!$EI$4,Precios!$EL$4,IF(G835=Precios!$EI$5,Precios!$EL$5,IF(G835=Precios!$EI$6,Precios!$EL$6,IF(G835=Precios!$EI$7,Precios!$EL$7,IF(G835=Precios!$EI$8,Precios!$EL$8,IF(G835=Precios!$EI$9,Precios!$EL$9,IF(G835=Precios!$EI$10,Precios!$EL$10,IF(G835=Precios!$EI$11,Precios!$EL$11,IF(G835=Precios!$EI$12,Precios!$EL$12,IF(G835=Precios!$EI$1156,Precios!$EL$1156,IF(G835=Precios!$EI$14,Precios!$EL$14,IF(G835=Precios!$EI$15,Precios!$EL$15,IF(G835=Precios!$EI$16,Precios!$EL$16,IF(G835=Precios!$EI$17,Precios!$EL$17,IF(G835=Precios!$EI$18,Precios!$EL$18,0)))))))))))))))*H835</f>
        <v>0</v>
      </c>
      <c r="AA835" s="47"/>
      <c r="AB835" s="330"/>
    </row>
    <row r="836" spans="1:28" x14ac:dyDescent="0.25">
      <c r="A836" s="282"/>
      <c r="B836" s="283"/>
      <c r="C836" s="284"/>
      <c r="D836" s="285"/>
      <c r="E836" s="285"/>
      <c r="F836" s="285"/>
      <c r="G836" s="287"/>
      <c r="H836" s="288"/>
      <c r="I836" s="289">
        <f>IF(G836=Precios!$EI$4,Precios!$EJ$4,IF(G836=Precios!$EI$5,Precios!$EJ$5,IF(G836=Precios!$EI$6,Precios!$EJ$6,IF(G836=Precios!$EI$7,Precios!$EJ$7,IF(G836=Precios!$EI$8,Precios!$EJ$8,IF(G836=Precios!$EI$9,Precios!$EJ$9,IF(G836=Precios!$EI$10,Precios!$EJ$10,IF(G836=Precios!$EI$11,Precios!$EJ$11,IF(G836=Precios!$EI$12,Precios!$EJ$12,IF(G836=Precios!$EI$1156,Precios!$EJ$1156,IF(G836=Precios!$EI$14,Precios!$EJ$14,IF(G836=Precios!$EI$15,Precios!$EJ$15,IF(G836=Precios!$EI$16,Precios!$EJ$16,IF(G836=Precios!$EI$17,Precios!$EJ$17,IF(G836=Precios!$EI$18,Precios!$EJ$18,0)))))))))))))))</f>
        <v>0</v>
      </c>
      <c r="J836" s="287"/>
      <c r="K836" s="290">
        <f>+IF(J836=1,I836,IF(J836=2,I836*(1-Precios!$EO$3),0))</f>
        <v>0</v>
      </c>
      <c r="L836" s="290">
        <f t="shared" si="143"/>
        <v>0</v>
      </c>
      <c r="M836" s="317">
        <f>+SUM(L836:L840)</f>
        <v>0</v>
      </c>
      <c r="N836" s="318">
        <f>+M836+Q836+S836+T836</f>
        <v>0</v>
      </c>
      <c r="O836" s="319">
        <f>+IF(J836=1,N836*$O$825,0)</f>
        <v>0</v>
      </c>
      <c r="P836" s="320">
        <f>+N836*$P$825</f>
        <v>0</v>
      </c>
      <c r="Q836" s="321"/>
      <c r="R836" s="322">
        <f>+N836-SUM(O836:Q836)</f>
        <v>0</v>
      </c>
      <c r="S836" s="321"/>
      <c r="T836" s="321"/>
      <c r="U836" s="321"/>
      <c r="V836" s="323" t="e">
        <f>+(+O836+P836)/M836</f>
        <v>#DIV/0!</v>
      </c>
      <c r="W836" s="324">
        <f>+R836-SUM(S836:U836)</f>
        <v>0</v>
      </c>
      <c r="X836" s="325">
        <f>IF(J836=2,W836,0)</f>
        <v>0</v>
      </c>
      <c r="Y836" s="326">
        <f>IF(J836=1,W836,0)</f>
        <v>0</v>
      </c>
      <c r="Z836" s="327">
        <f>IF(G836=Precios!$EI$4,Precios!$EL$4,IF(G836=Precios!$EI$5,Precios!$EL$5,IF(G836=Precios!$EI$6,Precios!$EL$6,IF(G836=Precios!$EI$7,Precios!$EL$7,IF(G836=Precios!$EI$8,Precios!$EL$8,IF(G836=Precios!$EI$9,Precios!$EL$9,IF(G836=Precios!$EI$10,Precios!$EL$10,IF(G836=Precios!$EI$11,Precios!$EL$11,IF(G836=Precios!$EI$12,Precios!$EL$12,IF(G836=Precios!$EI$1156,Precios!$EL$1156,IF(G836=Precios!$EI$14,Precios!$EL$14,IF(G836=Precios!$EI$15,Precios!$EL$15,IF(G836=Precios!$EI$16,Precios!$EL$16,IF(G836=Precios!$EI$17,Precios!$EL$17,IF(G836=Precios!$EI$18,Precios!$EL$18,0)))))))))))))))*H836</f>
        <v>0</v>
      </c>
      <c r="AA836" s="328">
        <f>+W836-SUM(Z836:Z840)</f>
        <v>0</v>
      </c>
      <c r="AB836" s="329" t="e">
        <f>+AA836/M836</f>
        <v>#DIV/0!</v>
      </c>
    </row>
    <row r="837" spans="1:28" x14ac:dyDescent="0.25">
      <c r="A837" s="291"/>
      <c r="B837" s="41"/>
      <c r="C837" s="42"/>
      <c r="D837" s="43"/>
      <c r="E837" s="43"/>
      <c r="F837" s="43"/>
      <c r="G837" s="49"/>
      <c r="H837" s="52"/>
      <c r="I837" s="217">
        <f>IF(G837=Precios!$EI$4,Precios!$EJ$4,IF(G837=Precios!$EI$5,Precios!$EJ$5,IF(G837=Precios!$EI$6,Precios!$EJ$6,IF(G837=Precios!$EI$7,Precios!$EJ$7,IF(G837=Precios!$EI$8,Precios!$EJ$8,IF(G837=Precios!$EI$9,Precios!$EJ$9,IF(G837=Precios!$EI$10,Precios!$EJ$10,IF(G837=Precios!$EI$11,Precios!$EJ$11,IF(G837=Precios!$EI$12,Precios!$EJ$12,IF(G837=Precios!$EI$1156,Precios!$EJ$1156,IF(G837=Precios!$EI$14,Precios!$EJ$14,IF(G837=Precios!$EI$15,Precios!$EJ$15,IF(G837=Precios!$EI$16,Precios!$EJ$16,IF(G837=Precios!$EI$17,Precios!$EJ$17,IF(G837=Precios!$EI$18,Precios!$EJ$18,0)))))))))))))))</f>
        <v>0</v>
      </c>
      <c r="J837" s="52"/>
      <c r="K837" s="218">
        <f>+IF(J837=1,I837,IF(J837=2,I837*(1-Precios!$EO$3),0))</f>
        <v>0</v>
      </c>
      <c r="L837" s="218">
        <f t="shared" ref="L837:L838" si="145">H837*K837</f>
        <v>0</v>
      </c>
      <c r="M837" s="50"/>
      <c r="N837" s="44"/>
      <c r="O837" s="44"/>
      <c r="P837" s="44"/>
      <c r="Q837" s="44"/>
      <c r="R837" s="44"/>
      <c r="S837" s="44"/>
      <c r="T837" s="44"/>
      <c r="U837" s="44"/>
      <c r="V837" s="93"/>
      <c r="W837" s="44"/>
      <c r="X837" s="44"/>
      <c r="Y837" s="44"/>
      <c r="Z837" s="39">
        <f>IF(G837=Precios!$EI$4,Precios!$EL$4,IF(G837=Precios!$EI$5,Precios!$EL$5,IF(G837=Precios!$EI$6,Precios!$EL$6,IF(G837=Precios!$EI$7,Precios!$EL$7,IF(G837=Precios!$EI$8,Precios!$EL$8,IF(G837=Precios!$EI$9,Precios!$EL$9,IF(G837=Precios!$EI$10,Precios!$EL$10,IF(G837=Precios!$EI$11,Precios!$EL$11,IF(G837=Precios!$EI$12,Precios!$EL$12,IF(G837=Precios!$EI$1156,Precios!$EL$1156,IF(G837=Precios!$EI$14,Precios!$EL$14,IF(G837=Precios!$EI$15,Precios!$EL$15,IF(G837=Precios!$EI$16,Precios!$EL$16,IF(G837=Precios!$EI$17,Precios!$EL$17,IF(G837=Precios!$EI$18,Precios!$EL$18,0)))))))))))))))*H837</f>
        <v>0</v>
      </c>
      <c r="AA837" s="47"/>
      <c r="AB837" s="330"/>
    </row>
    <row r="838" spans="1:28" x14ac:dyDescent="0.25">
      <c r="A838" s="291"/>
      <c r="B838" s="41"/>
      <c r="C838" s="42"/>
      <c r="D838" s="43"/>
      <c r="E838" s="43"/>
      <c r="F838" s="43"/>
      <c r="G838" s="49"/>
      <c r="H838" s="52"/>
      <c r="I838" s="217">
        <f>IF(G838=Precios!$EI$4,Precios!$EJ$4,IF(G838=Precios!$EI$5,Precios!$EJ$5,IF(G838=Precios!$EI$6,Precios!$EJ$6,IF(G838=Precios!$EI$7,Precios!$EJ$7,IF(G838=Precios!$EI$8,Precios!$EJ$8,IF(G838=Precios!$EI$9,Precios!$EJ$9,IF(G838=Precios!$EI$10,Precios!$EJ$10,IF(G838=Precios!$EI$11,Precios!$EJ$11,IF(G838=Precios!$EI$12,Precios!$EJ$12,IF(G838=Precios!$EI$1156,Precios!$EJ$1156,IF(G838=Precios!$EI$14,Precios!$EJ$14,IF(G838=Precios!$EI$15,Precios!$EJ$15,IF(G838=Precios!$EI$16,Precios!$EJ$16,IF(G838=Precios!$EI$17,Precios!$EJ$17,IF(G838=Precios!$EI$18,Precios!$EJ$18,0)))))))))))))))</f>
        <v>0</v>
      </c>
      <c r="J838" s="52"/>
      <c r="K838" s="218">
        <f>+IF(J838=1,I838,IF(J838=2,I838*(1-Precios!$EO$3),0))</f>
        <v>0</v>
      </c>
      <c r="L838" s="218">
        <f t="shared" si="145"/>
        <v>0</v>
      </c>
      <c r="M838" s="50"/>
      <c r="N838" s="44"/>
      <c r="O838" s="44"/>
      <c r="P838" s="44"/>
      <c r="Q838" s="44"/>
      <c r="R838" s="44"/>
      <c r="S838" s="44"/>
      <c r="T838" s="44"/>
      <c r="U838" s="44"/>
      <c r="V838" s="93"/>
      <c r="W838" s="44"/>
      <c r="X838" s="44"/>
      <c r="Y838" s="44"/>
      <c r="Z838" s="39">
        <f>IF(G838=Precios!$EI$4,Precios!$EL$4,IF(G838=Precios!$EI$5,Precios!$EL$5,IF(G838=Precios!$EI$6,Precios!$EL$6,IF(G838=Precios!$EI$7,Precios!$EL$7,IF(G838=Precios!$EI$8,Precios!$EL$8,IF(G838=Precios!$EI$9,Precios!$EL$9,IF(G838=Precios!$EI$10,Precios!$EL$10,IF(G838=Precios!$EI$11,Precios!$EL$11,IF(G838=Precios!$EI$12,Precios!$EL$12,IF(G838=Precios!$EI$1156,Precios!$EL$1156,IF(G838=Precios!$EI$14,Precios!$EL$14,IF(G838=Precios!$EI$15,Precios!$EL$15,IF(G838=Precios!$EI$16,Precios!$EL$16,IF(G838=Precios!$EI$17,Precios!$EL$17,IF(G838=Precios!$EI$18,Precios!$EL$18,0)))))))))))))))*H838</f>
        <v>0</v>
      </c>
      <c r="AA838" s="47"/>
      <c r="AB838" s="330"/>
    </row>
    <row r="839" spans="1:28" x14ac:dyDescent="0.25">
      <c r="A839" s="291"/>
      <c r="B839" s="41"/>
      <c r="C839" s="42"/>
      <c r="D839" s="43"/>
      <c r="E839" s="43"/>
      <c r="F839" s="43"/>
      <c r="G839" s="49"/>
      <c r="H839" s="52"/>
      <c r="I839" s="217">
        <f>IF(G839=Precios!$EI$4,Precios!$EJ$4,IF(G839=Precios!$EI$5,Precios!$EJ$5,IF(G839=Precios!$EI$6,Precios!$EJ$6,IF(G839=Precios!$EI$7,Precios!$EJ$7,IF(G839=Precios!$EI$8,Precios!$EJ$8,IF(G839=Precios!$EI$9,Precios!$EJ$9,IF(G839=Precios!$EI$10,Precios!$EJ$10,IF(G839=Precios!$EI$11,Precios!$EJ$11,IF(G839=Precios!$EI$12,Precios!$EJ$12,IF(G839=Precios!$EI$1156,Precios!$EJ$1156,IF(G839=Precios!$EI$14,Precios!$EJ$14,IF(G839=Precios!$EI$15,Precios!$EJ$15,IF(G839=Precios!$EI$16,Precios!$EJ$16,IF(G839=Precios!$EI$17,Precios!$EJ$17,IF(G839=Precios!$EI$18,Precios!$EJ$18,0)))))))))))))))</f>
        <v>0</v>
      </c>
      <c r="J839" s="52"/>
      <c r="K839" s="218">
        <f>+IF(J839=1,I839,IF(J839=2,I839*(1-Precios!$EO$3),0))</f>
        <v>0</v>
      </c>
      <c r="L839" s="218">
        <f t="shared" si="143"/>
        <v>0</v>
      </c>
      <c r="M839" s="50"/>
      <c r="N839" s="44"/>
      <c r="O839" s="44"/>
      <c r="P839" s="44"/>
      <c r="Q839" s="44"/>
      <c r="R839" s="44"/>
      <c r="S839" s="44"/>
      <c r="T839" s="44"/>
      <c r="U839" s="44"/>
      <c r="V839" s="93"/>
      <c r="W839" s="44"/>
      <c r="X839" s="44"/>
      <c r="Y839" s="44"/>
      <c r="Z839" s="39">
        <f>IF(G839=Precios!$EI$4,Precios!$EL$4,IF(G839=Precios!$EI$5,Precios!$EL$5,IF(G839=Precios!$EI$6,Precios!$EL$6,IF(G839=Precios!$EI$7,Precios!$EL$7,IF(G839=Precios!$EI$8,Precios!$EL$8,IF(G839=Precios!$EI$9,Precios!$EL$9,IF(G839=Precios!$EI$10,Precios!$EL$10,IF(G839=Precios!$EI$11,Precios!$EL$11,IF(G839=Precios!$EI$12,Precios!$EL$12,IF(G839=Precios!$EI$1156,Precios!$EL$1156,IF(G839=Precios!$EI$14,Precios!$EL$14,IF(G839=Precios!$EI$15,Precios!$EL$15,IF(G839=Precios!$EI$16,Precios!$EL$16,IF(G839=Precios!$EI$17,Precios!$EL$17,IF(G839=Precios!$EI$18,Precios!$EL$18,0)))))))))))))))*H839</f>
        <v>0</v>
      </c>
      <c r="AA839" s="47"/>
      <c r="AB839" s="330"/>
    </row>
    <row r="840" spans="1:28" ht="15.75" thickBot="1" x14ac:dyDescent="0.3">
      <c r="A840" s="293"/>
      <c r="B840" s="294"/>
      <c r="C840" s="304"/>
      <c r="D840" s="296"/>
      <c r="E840" s="296"/>
      <c r="F840" s="296"/>
      <c r="G840" s="297"/>
      <c r="H840" s="298"/>
      <c r="I840" s="299">
        <f>IF(G840=Precios!$EI$4,Precios!$EJ$4,IF(G840=Precios!$EI$5,Precios!$EJ$5,IF(G840=Precios!$EI$6,Precios!$EJ$6,IF(G840=Precios!$EI$7,Precios!$EJ$7,IF(G840=Precios!$EI$8,Precios!$EJ$8,IF(G840=Precios!$EI$9,Precios!$EJ$9,IF(G840=Precios!$EI$10,Precios!$EJ$10,IF(G840=Precios!$EI$11,Precios!$EJ$11,IF(G840=Precios!$EI$12,Precios!$EJ$12,IF(G840=Precios!$EI$1156,Precios!$EJ$1156,IF(G840=Precios!$EI$14,Precios!$EJ$14,IF(G840=Precios!$EI$15,Precios!$EJ$15,IF(G840=Precios!$EI$16,Precios!$EJ$16,IF(G840=Precios!$EI$17,Precios!$EJ$17,IF(G840=Precios!$EI$18,Precios!$EJ$18,0)))))))))))))))</f>
        <v>0</v>
      </c>
      <c r="J840" s="298"/>
      <c r="K840" s="300">
        <f>+IF(J840=1,I840,IF(J840=2,I840*(1-Precios!$EO$3),0))</f>
        <v>0</v>
      </c>
      <c r="L840" s="300">
        <f t="shared" si="143"/>
        <v>0</v>
      </c>
      <c r="M840" s="331"/>
      <c r="N840" s="332"/>
      <c r="O840" s="332"/>
      <c r="P840" s="332"/>
      <c r="Q840" s="332"/>
      <c r="R840" s="332"/>
      <c r="S840" s="332"/>
      <c r="T840" s="332"/>
      <c r="U840" s="332"/>
      <c r="V840" s="333"/>
      <c r="W840" s="332"/>
      <c r="X840" s="332"/>
      <c r="Y840" s="332"/>
      <c r="Z840" s="340">
        <f>IF(G840=Precios!$EI$4,Precios!$EL$4,IF(G840=Precios!$EI$5,Precios!$EL$5,IF(G840=Precios!$EI$6,Precios!$EL$6,IF(G840=Precios!$EI$7,Precios!$EL$7,IF(G840=Precios!$EI$8,Precios!$EL$8,IF(G840=Precios!$EI$9,Precios!$EL$9,IF(G840=Precios!$EI$10,Precios!$EL$10,IF(G840=Precios!$EI$11,Precios!$EL$11,IF(G840=Precios!$EI$12,Precios!$EL$12,IF(G840=Precios!$EI$1156,Precios!$EL$1156,IF(G840=Precios!$EI$14,Precios!$EL$14,IF(G840=Precios!$EI$15,Precios!$EL$15,IF(G840=Precios!$EI$16,Precios!$EL$16,IF(G840=Precios!$EI$17,Precios!$EL$17,IF(G840=Precios!$EI$18,Precios!$EL$18,0)))))))))))))))*H840</f>
        <v>0</v>
      </c>
      <c r="AA840" s="334"/>
      <c r="AB840" s="335"/>
    </row>
    <row r="841" spans="1:28" x14ac:dyDescent="0.25">
      <c r="A841" s="337"/>
      <c r="B841" s="257"/>
      <c r="C841" s="276"/>
      <c r="D841" s="277"/>
      <c r="E841" s="277"/>
      <c r="F841" s="277"/>
      <c r="G841" s="279"/>
      <c r="H841" s="280"/>
      <c r="I841" s="289">
        <f>IF(G841=Precios!$EI$4,Precios!$EJ$4,IF(G841=Precios!$EI$5,Precios!$EJ$5,IF(G841=Precios!$EI$6,Precios!$EJ$6,IF(G841=Precios!$EI$7,Precios!$EJ$7,IF(G841=Precios!$EI$8,Precios!$EJ$8,IF(G841=Precios!$EI$9,Precios!$EJ$9,IF(G841=Precios!$EI$10,Precios!$EJ$10,IF(G841=Precios!$EI$11,Precios!$EJ$11,IF(G841=Precios!$EI$12,Precios!$EJ$12,IF(G841=Precios!$EI$1156,Precios!$EJ$1156,IF(G841=Precios!$EI$14,Precios!$EJ$14,IF(G841=Precios!$EI$15,Precios!$EJ$15,IF(G841=Precios!$EI$16,Precios!$EJ$16,IF(G841=Precios!$EI$17,Precios!$EJ$17,IF(G841=Precios!$EI$18,Precios!$EJ$18,0)))))))))))))))</f>
        <v>0</v>
      </c>
      <c r="J841" s="279"/>
      <c r="K841" s="281">
        <f>+IF(J841=1,I841,IF(J841=2,I841*(1-Precios!$EO$3),0))</f>
        <v>0</v>
      </c>
      <c r="L841" s="281">
        <f t="shared" si="143"/>
        <v>0</v>
      </c>
      <c r="M841" s="308">
        <f>+SUM(L841:L845)</f>
        <v>0</v>
      </c>
      <c r="N841" s="309">
        <f>+M841+Q841+S841+T841</f>
        <v>0</v>
      </c>
      <c r="O841" s="310">
        <f>+IF(J841=1,N841*$O$825,0)</f>
        <v>0</v>
      </c>
      <c r="P841" s="311">
        <f>+N841*$P$825</f>
        <v>0</v>
      </c>
      <c r="Q841" s="40"/>
      <c r="R841" s="29">
        <f>+N841-SUM(O841:Q841)</f>
        <v>0</v>
      </c>
      <c r="S841" s="40"/>
      <c r="T841" s="40"/>
      <c r="U841" s="40"/>
      <c r="V841" s="312" t="e">
        <f>+(+O841+P841)/M841</f>
        <v>#DIV/0!</v>
      </c>
      <c r="W841" s="313">
        <f>+R841-SUM(S841:U841)</f>
        <v>0</v>
      </c>
      <c r="X841" s="314">
        <f>IF(J841=2,W841,0)</f>
        <v>0</v>
      </c>
      <c r="Y841" s="315">
        <f>IF(J841=1,W841,0)</f>
        <v>0</v>
      </c>
      <c r="Z841" s="327">
        <f>IF(G841=Precios!$EI$4,Precios!$EL$4,IF(G841=Precios!$EI$5,Precios!$EL$5,IF(G841=Precios!$EI$6,Precios!$EL$6,IF(G841=Precios!$EI$7,Precios!$EL$7,IF(G841=Precios!$EI$8,Precios!$EL$8,IF(G841=Precios!$EI$9,Precios!$EL$9,IF(G841=Precios!$EI$10,Precios!$EL$10,IF(G841=Precios!$EI$11,Precios!$EL$11,IF(G841=Precios!$EI$12,Precios!$EL$12,IF(G841=Precios!$EI$1156,Precios!$EL$1156,IF(G841=Precios!$EI$14,Precios!$EL$14,IF(G841=Precios!$EI$15,Precios!$EL$15,IF(G841=Precios!$EI$16,Precios!$EL$16,IF(G841=Precios!$EI$17,Precios!$EL$17,IF(G841=Precios!$EI$18,Precios!$EL$18,0)))))))))))))))*H841</f>
        <v>0</v>
      </c>
      <c r="AA841" s="316">
        <f>+W841-SUM(Z841:Z845)</f>
        <v>0</v>
      </c>
      <c r="AB841" s="338" t="e">
        <f>+AA841/M841</f>
        <v>#DIV/0!</v>
      </c>
    </row>
    <row r="842" spans="1:28" x14ac:dyDescent="0.25">
      <c r="A842" s="291"/>
      <c r="B842" s="41"/>
      <c r="C842" s="42"/>
      <c r="D842" s="43"/>
      <c r="E842" s="43"/>
      <c r="F842" s="43"/>
      <c r="G842" s="49"/>
      <c r="H842" s="52"/>
      <c r="I842" s="217">
        <f>IF(G842=Precios!$EI$4,Precios!$EJ$4,IF(G842=Precios!$EI$5,Precios!$EJ$5,IF(G842=Precios!$EI$6,Precios!$EJ$6,IF(G842=Precios!$EI$7,Precios!$EJ$7,IF(G842=Precios!$EI$8,Precios!$EJ$8,IF(G842=Precios!$EI$9,Precios!$EJ$9,IF(G842=Precios!$EI$10,Precios!$EJ$10,IF(G842=Precios!$EI$11,Precios!$EJ$11,IF(G842=Precios!$EI$12,Precios!$EJ$12,IF(G842=Precios!$EI$1156,Precios!$EJ$1156,IF(G842=Precios!$EI$14,Precios!$EJ$14,IF(G842=Precios!$EI$15,Precios!$EJ$15,IF(G842=Precios!$EI$16,Precios!$EJ$16,IF(G842=Precios!$EI$17,Precios!$EJ$17,IF(G842=Precios!$EI$18,Precios!$EJ$18,0)))))))))))))))</f>
        <v>0</v>
      </c>
      <c r="J842" s="52"/>
      <c r="K842" s="218">
        <f>+IF(J842=1,I842,IF(J842=2,I842*(1-Precios!$EO$3),0))</f>
        <v>0</v>
      </c>
      <c r="L842" s="218">
        <f t="shared" ref="L842:L843" si="146">H842*K842</f>
        <v>0</v>
      </c>
      <c r="M842" s="50"/>
      <c r="N842" s="44"/>
      <c r="O842" s="44"/>
      <c r="P842" s="44"/>
      <c r="Q842" s="44"/>
      <c r="R842" s="44"/>
      <c r="S842" s="44"/>
      <c r="T842" s="44"/>
      <c r="U842" s="44"/>
      <c r="V842" s="93"/>
      <c r="W842" s="44"/>
      <c r="X842" s="44"/>
      <c r="Y842" s="44"/>
      <c r="Z842" s="39">
        <f>IF(G842=Precios!$EI$4,Precios!$EL$4,IF(G842=Precios!$EI$5,Precios!$EL$5,IF(G842=Precios!$EI$6,Precios!$EL$6,IF(G842=Precios!$EI$7,Precios!$EL$7,IF(G842=Precios!$EI$8,Precios!$EL$8,IF(G842=Precios!$EI$9,Precios!$EL$9,IF(G842=Precios!$EI$10,Precios!$EL$10,IF(G842=Precios!$EI$11,Precios!$EL$11,IF(G842=Precios!$EI$12,Precios!$EL$12,IF(G842=Precios!$EI$1156,Precios!$EL$1156,IF(G842=Precios!$EI$14,Precios!$EL$14,IF(G842=Precios!$EI$15,Precios!$EL$15,IF(G842=Precios!$EI$16,Precios!$EL$16,IF(G842=Precios!$EI$17,Precios!$EL$17,IF(G842=Precios!$EI$18,Precios!$EL$18,0)))))))))))))))*H842</f>
        <v>0</v>
      </c>
      <c r="AA842" s="47"/>
      <c r="AB842" s="330"/>
    </row>
    <row r="843" spans="1:28" x14ac:dyDescent="0.25">
      <c r="A843" s="291"/>
      <c r="B843" s="41"/>
      <c r="C843" s="42"/>
      <c r="D843" s="43"/>
      <c r="E843" s="43"/>
      <c r="F843" s="43"/>
      <c r="G843" s="49"/>
      <c r="H843" s="52"/>
      <c r="I843" s="217">
        <f>IF(G843=Precios!$EI$4,Precios!$EJ$4,IF(G843=Precios!$EI$5,Precios!$EJ$5,IF(G843=Precios!$EI$6,Precios!$EJ$6,IF(G843=Precios!$EI$7,Precios!$EJ$7,IF(G843=Precios!$EI$8,Precios!$EJ$8,IF(G843=Precios!$EI$9,Precios!$EJ$9,IF(G843=Precios!$EI$10,Precios!$EJ$10,IF(G843=Precios!$EI$11,Precios!$EJ$11,IF(G843=Precios!$EI$12,Precios!$EJ$12,IF(G843=Precios!$EI$1156,Precios!$EJ$1156,IF(G843=Precios!$EI$14,Precios!$EJ$14,IF(G843=Precios!$EI$15,Precios!$EJ$15,IF(G843=Precios!$EI$16,Precios!$EJ$16,IF(G843=Precios!$EI$17,Precios!$EJ$17,IF(G843=Precios!$EI$18,Precios!$EJ$18,0)))))))))))))))</f>
        <v>0</v>
      </c>
      <c r="J843" s="52"/>
      <c r="K843" s="218">
        <f>+IF(J843=1,I843,IF(J843=2,I843*(1-Precios!$EO$3),0))</f>
        <v>0</v>
      </c>
      <c r="L843" s="218">
        <f t="shared" si="146"/>
        <v>0</v>
      </c>
      <c r="M843" s="50"/>
      <c r="N843" s="44"/>
      <c r="O843" s="44"/>
      <c r="P843" s="44"/>
      <c r="Q843" s="44"/>
      <c r="R843" s="44"/>
      <c r="S843" s="44"/>
      <c r="T843" s="44"/>
      <c r="U843" s="44"/>
      <c r="V843" s="93"/>
      <c r="W843" s="44"/>
      <c r="X843" s="44"/>
      <c r="Y843" s="44"/>
      <c r="Z843" s="39">
        <f>IF(G843=Precios!$EI$4,Precios!$EL$4,IF(G843=Precios!$EI$5,Precios!$EL$5,IF(G843=Precios!$EI$6,Precios!$EL$6,IF(G843=Precios!$EI$7,Precios!$EL$7,IF(G843=Precios!$EI$8,Precios!$EL$8,IF(G843=Precios!$EI$9,Precios!$EL$9,IF(G843=Precios!$EI$10,Precios!$EL$10,IF(G843=Precios!$EI$11,Precios!$EL$11,IF(G843=Precios!$EI$12,Precios!$EL$12,IF(G843=Precios!$EI$1156,Precios!$EL$1156,IF(G843=Precios!$EI$14,Precios!$EL$14,IF(G843=Precios!$EI$15,Precios!$EL$15,IF(G843=Precios!$EI$16,Precios!$EL$16,IF(G843=Precios!$EI$17,Precios!$EL$17,IF(G843=Precios!$EI$18,Precios!$EL$18,0)))))))))))))))*H843</f>
        <v>0</v>
      </c>
      <c r="AA843" s="47"/>
      <c r="AB843" s="330"/>
    </row>
    <row r="844" spans="1:28" x14ac:dyDescent="0.25">
      <c r="A844" s="291"/>
      <c r="B844" s="41"/>
      <c r="C844" s="42"/>
      <c r="D844" s="43"/>
      <c r="E844" s="43"/>
      <c r="F844" s="43"/>
      <c r="G844" s="49"/>
      <c r="H844" s="52"/>
      <c r="I844" s="217">
        <f>IF(G844=Precios!$EI$4,Precios!$EJ$4,IF(G844=Precios!$EI$5,Precios!$EJ$5,IF(G844=Precios!$EI$6,Precios!$EJ$6,IF(G844=Precios!$EI$7,Precios!$EJ$7,IF(G844=Precios!$EI$8,Precios!$EJ$8,IF(G844=Precios!$EI$9,Precios!$EJ$9,IF(G844=Precios!$EI$10,Precios!$EJ$10,IF(G844=Precios!$EI$11,Precios!$EJ$11,IF(G844=Precios!$EI$12,Precios!$EJ$12,IF(G844=Precios!$EI$1156,Precios!$EJ$1156,IF(G844=Precios!$EI$14,Precios!$EJ$14,IF(G844=Precios!$EI$15,Precios!$EJ$15,IF(G844=Precios!$EI$16,Precios!$EJ$16,IF(G844=Precios!$EI$17,Precios!$EJ$17,IF(G844=Precios!$EI$18,Precios!$EJ$18,0)))))))))))))))</f>
        <v>0</v>
      </c>
      <c r="J844" s="52"/>
      <c r="K844" s="218">
        <f>+IF(J844=1,I844,IF(J844=2,I844*(1-Precios!$EO$3),0))</f>
        <v>0</v>
      </c>
      <c r="L844" s="218">
        <f t="shared" si="143"/>
        <v>0</v>
      </c>
      <c r="M844" s="50"/>
      <c r="N844" s="44"/>
      <c r="O844" s="44"/>
      <c r="P844" s="44"/>
      <c r="Q844" s="44"/>
      <c r="R844" s="44"/>
      <c r="S844" s="44"/>
      <c r="T844" s="44"/>
      <c r="U844" s="44"/>
      <c r="V844" s="93"/>
      <c r="W844" s="44"/>
      <c r="X844" s="44"/>
      <c r="Y844" s="44"/>
      <c r="Z844" s="39">
        <f>IF(G844=Precios!$EI$4,Precios!$EL$4,IF(G844=Precios!$EI$5,Precios!$EL$5,IF(G844=Precios!$EI$6,Precios!$EL$6,IF(G844=Precios!$EI$7,Precios!$EL$7,IF(G844=Precios!$EI$8,Precios!$EL$8,IF(G844=Precios!$EI$9,Precios!$EL$9,IF(G844=Precios!$EI$10,Precios!$EL$10,IF(G844=Precios!$EI$11,Precios!$EL$11,IF(G844=Precios!$EI$12,Precios!$EL$12,IF(G844=Precios!$EI$1156,Precios!$EL$1156,IF(G844=Precios!$EI$14,Precios!$EL$14,IF(G844=Precios!$EI$15,Precios!$EL$15,IF(G844=Precios!$EI$16,Precios!$EL$16,IF(G844=Precios!$EI$17,Precios!$EL$17,IF(G844=Precios!$EI$18,Precios!$EL$18,0)))))))))))))))*H844</f>
        <v>0</v>
      </c>
      <c r="AA844" s="47"/>
      <c r="AB844" s="330"/>
    </row>
    <row r="845" spans="1:28" ht="15.75" thickBot="1" x14ac:dyDescent="0.3">
      <c r="A845" s="291"/>
      <c r="B845" s="41"/>
      <c r="C845" s="42"/>
      <c r="D845" s="43"/>
      <c r="E845" s="43"/>
      <c r="F845" s="43"/>
      <c r="G845" s="301"/>
      <c r="H845" s="302"/>
      <c r="I845" s="299">
        <f>IF(G845=Precios!$EI$4,Precios!$EJ$4,IF(G845=Precios!$EI$5,Precios!$EJ$5,IF(G845=Precios!$EI$6,Precios!$EJ$6,IF(G845=Precios!$EI$7,Precios!$EJ$7,IF(G845=Precios!$EI$8,Precios!$EJ$8,IF(G845=Precios!$EI$9,Precios!$EJ$9,IF(G845=Precios!$EI$10,Precios!$EJ$10,IF(G845=Precios!$EI$11,Precios!$EJ$11,IF(G845=Precios!$EI$12,Precios!$EJ$12,IF(G845=Precios!$EI$1156,Precios!$EJ$1156,IF(G845=Precios!$EI$14,Precios!$EJ$14,IF(G845=Precios!$EI$15,Precios!$EJ$15,IF(G845=Precios!$EI$16,Precios!$EJ$16,IF(G845=Precios!$EI$17,Precios!$EJ$17,IF(G845=Precios!$EI$18,Precios!$EJ$18,0)))))))))))))))</f>
        <v>0</v>
      </c>
      <c r="J845" s="302"/>
      <c r="K845" s="303">
        <f>+IF(J845=1,I845,IF(J845=2,I845*(1-Precios!$EO$3),0))</f>
        <v>0</v>
      </c>
      <c r="L845" s="303">
        <f t="shared" si="143"/>
        <v>0</v>
      </c>
      <c r="M845" s="50"/>
      <c r="N845" s="44"/>
      <c r="O845" s="44"/>
      <c r="P845" s="44"/>
      <c r="Q845" s="44"/>
      <c r="R845" s="44"/>
      <c r="S845" s="44"/>
      <c r="T845" s="44"/>
      <c r="U845" s="44"/>
      <c r="V845" s="93"/>
      <c r="W845" s="44"/>
      <c r="X845" s="44"/>
      <c r="Y845" s="44"/>
      <c r="Z845" s="340">
        <f>IF(G845=Precios!$EI$4,Precios!$EL$4,IF(G845=Precios!$EI$5,Precios!$EL$5,IF(G845=Precios!$EI$6,Precios!$EL$6,IF(G845=Precios!$EI$7,Precios!$EL$7,IF(G845=Precios!$EI$8,Precios!$EL$8,IF(G845=Precios!$EI$9,Precios!$EL$9,IF(G845=Precios!$EI$10,Precios!$EL$10,IF(G845=Precios!$EI$11,Precios!$EL$11,IF(G845=Precios!$EI$12,Precios!$EL$12,IF(G845=Precios!$EI$1156,Precios!$EL$1156,IF(G845=Precios!$EI$14,Precios!$EL$14,IF(G845=Precios!$EI$15,Precios!$EL$15,IF(G845=Precios!$EI$16,Precios!$EL$16,IF(G845=Precios!$EI$17,Precios!$EL$17,IF(G845=Precios!$EI$18,Precios!$EL$18,0)))))))))))))))*H845</f>
        <v>0</v>
      </c>
      <c r="AA845" s="47"/>
      <c r="AB845" s="330"/>
    </row>
    <row r="846" spans="1:28" x14ac:dyDescent="0.25">
      <c r="A846" s="282"/>
      <c r="B846" s="283"/>
      <c r="C846" s="284"/>
      <c r="D846" s="285"/>
      <c r="E846" s="285"/>
      <c r="F846" s="285"/>
      <c r="G846" s="287"/>
      <c r="H846" s="288"/>
      <c r="I846" s="289">
        <f>IF(G846=Precios!$EI$4,Precios!$EJ$4,IF(G846=Precios!$EI$5,Precios!$EJ$5,IF(G846=Precios!$EI$6,Precios!$EJ$6,IF(G846=Precios!$EI$7,Precios!$EJ$7,IF(G846=Precios!$EI$8,Precios!$EJ$8,IF(G846=Precios!$EI$9,Precios!$EJ$9,IF(G846=Precios!$EI$10,Precios!$EJ$10,IF(G846=Precios!$EI$11,Precios!$EJ$11,IF(G846=Precios!$EI$12,Precios!$EJ$12,IF(G846=Precios!$EI$1156,Precios!$EJ$1156,IF(G846=Precios!$EI$14,Precios!$EJ$14,IF(G846=Precios!$EI$15,Precios!$EJ$15,IF(G846=Precios!$EI$16,Precios!$EJ$16,IF(G846=Precios!$EI$17,Precios!$EJ$17,IF(G846=Precios!$EI$18,Precios!$EJ$18,0)))))))))))))))</f>
        <v>0</v>
      </c>
      <c r="J846" s="287"/>
      <c r="K846" s="290">
        <f>+IF(J846=1,I846,IF(J846=2,I846*(1-Precios!$EO$3),0))</f>
        <v>0</v>
      </c>
      <c r="L846" s="290">
        <f t="shared" ref="L846:L910" si="147">H846*K846</f>
        <v>0</v>
      </c>
      <c r="M846" s="317">
        <f>+SUM(L846:L850)</f>
        <v>0</v>
      </c>
      <c r="N846" s="318">
        <f>+M846+Q846+S846+T846</f>
        <v>0</v>
      </c>
      <c r="O846" s="319">
        <f>+IF(J846=1,N846*$O$825,0)</f>
        <v>0</v>
      </c>
      <c r="P846" s="320">
        <f>+N846*$P$825</f>
        <v>0</v>
      </c>
      <c r="Q846" s="321"/>
      <c r="R846" s="322">
        <f>+N846-SUM(O846:Q846)</f>
        <v>0</v>
      </c>
      <c r="S846" s="321"/>
      <c r="T846" s="321"/>
      <c r="U846" s="321"/>
      <c r="V846" s="323" t="e">
        <f>+(+O846+P846)/M846</f>
        <v>#DIV/0!</v>
      </c>
      <c r="W846" s="324">
        <f>+R846-SUM(S846:U846)</f>
        <v>0</v>
      </c>
      <c r="X846" s="325">
        <f>IF(J846=2,W846,0)</f>
        <v>0</v>
      </c>
      <c r="Y846" s="326">
        <f>IF(J846=1,W846,0)</f>
        <v>0</v>
      </c>
      <c r="Z846" s="327">
        <f>IF(G846=Precios!$EI$4,Precios!$EL$4,IF(G846=Precios!$EI$5,Precios!$EL$5,IF(G846=Precios!$EI$6,Precios!$EL$6,IF(G846=Precios!$EI$7,Precios!$EL$7,IF(G846=Precios!$EI$8,Precios!$EL$8,IF(G846=Precios!$EI$9,Precios!$EL$9,IF(G846=Precios!$EI$10,Precios!$EL$10,IF(G846=Precios!$EI$11,Precios!$EL$11,IF(G846=Precios!$EI$12,Precios!$EL$12,IF(G846=Precios!$EI$1156,Precios!$EL$1156,IF(G846=Precios!$EI$14,Precios!$EL$14,IF(G846=Precios!$EI$15,Precios!$EL$15,IF(G846=Precios!$EI$16,Precios!$EL$16,IF(G846=Precios!$EI$17,Precios!$EL$17,IF(G846=Precios!$EI$18,Precios!$EL$18,0)))))))))))))))*H846</f>
        <v>0</v>
      </c>
      <c r="AA846" s="328">
        <f>+W846-SUM(Z846:Z850)</f>
        <v>0</v>
      </c>
      <c r="AB846" s="329" t="e">
        <f>+AA846/M846</f>
        <v>#DIV/0!</v>
      </c>
    </row>
    <row r="847" spans="1:28" x14ac:dyDescent="0.25">
      <c r="A847" s="291"/>
      <c r="B847" s="41"/>
      <c r="C847" s="42"/>
      <c r="D847" s="43"/>
      <c r="E847" s="43"/>
      <c r="F847" s="43"/>
      <c r="G847" s="49"/>
      <c r="H847" s="52"/>
      <c r="I847" s="217">
        <f>IF(G847=Precios!$EI$4,Precios!$EJ$4,IF(G847=Precios!$EI$5,Precios!$EJ$5,IF(G847=Precios!$EI$6,Precios!$EJ$6,IF(G847=Precios!$EI$7,Precios!$EJ$7,IF(G847=Precios!$EI$8,Precios!$EJ$8,IF(G847=Precios!$EI$9,Precios!$EJ$9,IF(G847=Precios!$EI$10,Precios!$EJ$10,IF(G847=Precios!$EI$11,Precios!$EJ$11,IF(G847=Precios!$EI$12,Precios!$EJ$12,IF(G847=Precios!$EI$1156,Precios!$EJ$1156,IF(G847=Precios!$EI$14,Precios!$EJ$14,IF(G847=Precios!$EI$15,Precios!$EJ$15,IF(G847=Precios!$EI$16,Precios!$EJ$16,IF(G847=Precios!$EI$17,Precios!$EJ$17,IF(G847=Precios!$EI$18,Precios!$EJ$18,0)))))))))))))))</f>
        <v>0</v>
      </c>
      <c r="J847" s="52"/>
      <c r="K847" s="218">
        <f>+IF(J847=1,I847,IF(J847=2,I847*(1-Precios!$EO$3),0))</f>
        <v>0</v>
      </c>
      <c r="L847" s="218">
        <f t="shared" si="147"/>
        <v>0</v>
      </c>
      <c r="M847" s="50"/>
      <c r="N847" s="44"/>
      <c r="O847" s="44"/>
      <c r="P847" s="44"/>
      <c r="Q847" s="44"/>
      <c r="R847" s="44"/>
      <c r="S847" s="44"/>
      <c r="T847" s="44"/>
      <c r="U847" s="44"/>
      <c r="V847" s="93"/>
      <c r="W847" s="44"/>
      <c r="X847" s="44"/>
      <c r="Y847" s="44"/>
      <c r="Z847" s="39">
        <f>IF(G847=Precios!$EI$4,Precios!$EL$4,IF(G847=Precios!$EI$5,Precios!$EL$5,IF(G847=Precios!$EI$6,Precios!$EL$6,IF(G847=Precios!$EI$7,Precios!$EL$7,IF(G847=Precios!$EI$8,Precios!$EL$8,IF(G847=Precios!$EI$9,Precios!$EL$9,IF(G847=Precios!$EI$10,Precios!$EL$10,IF(G847=Precios!$EI$11,Precios!$EL$11,IF(G847=Precios!$EI$12,Precios!$EL$12,IF(G847=Precios!$EI$1156,Precios!$EL$1156,IF(G847=Precios!$EI$14,Precios!$EL$14,IF(G847=Precios!$EI$15,Precios!$EL$15,IF(G847=Precios!$EI$16,Precios!$EL$16,IF(G847=Precios!$EI$17,Precios!$EL$17,IF(G847=Precios!$EI$18,Precios!$EL$18,0)))))))))))))))*H847</f>
        <v>0</v>
      </c>
      <c r="AA847" s="47"/>
      <c r="AB847" s="330"/>
    </row>
    <row r="848" spans="1:28" x14ac:dyDescent="0.25">
      <c r="A848" s="291"/>
      <c r="B848" s="41"/>
      <c r="C848" s="42"/>
      <c r="D848" s="43"/>
      <c r="E848" s="43"/>
      <c r="F848" s="43"/>
      <c r="G848" s="49"/>
      <c r="H848" s="52"/>
      <c r="I848" s="217">
        <f>IF(G848=Precios!$EI$4,Precios!$EJ$4,IF(G848=Precios!$EI$5,Precios!$EJ$5,IF(G848=Precios!$EI$6,Precios!$EJ$6,IF(G848=Precios!$EI$7,Precios!$EJ$7,IF(G848=Precios!$EI$8,Precios!$EJ$8,IF(G848=Precios!$EI$9,Precios!$EJ$9,IF(G848=Precios!$EI$10,Precios!$EJ$10,IF(G848=Precios!$EI$11,Precios!$EJ$11,IF(G848=Precios!$EI$12,Precios!$EJ$12,IF(G848=Precios!$EI$1156,Precios!$EJ$1156,IF(G848=Precios!$EI$14,Precios!$EJ$14,IF(G848=Precios!$EI$15,Precios!$EJ$15,IF(G848=Precios!$EI$16,Precios!$EJ$16,IF(G848=Precios!$EI$17,Precios!$EJ$17,IF(G848=Precios!$EI$18,Precios!$EJ$18,0)))))))))))))))</f>
        <v>0</v>
      </c>
      <c r="J848" s="52"/>
      <c r="K848" s="218">
        <f>+IF(J848=1,I848,IF(J848=2,I848*(1-Precios!$EO$3),0))</f>
        <v>0</v>
      </c>
      <c r="L848" s="218">
        <f t="shared" si="147"/>
        <v>0</v>
      </c>
      <c r="M848" s="50"/>
      <c r="N848" s="44"/>
      <c r="O848" s="44"/>
      <c r="P848" s="44"/>
      <c r="Q848" s="44"/>
      <c r="R848" s="44"/>
      <c r="S848" s="44"/>
      <c r="T848" s="44"/>
      <c r="U848" s="44"/>
      <c r="V848" s="93"/>
      <c r="W848" s="44"/>
      <c r="X848" s="44"/>
      <c r="Y848" s="44"/>
      <c r="Z848" s="39">
        <f>IF(G848=Precios!$EI$4,Precios!$EL$4,IF(G848=Precios!$EI$5,Precios!$EL$5,IF(G848=Precios!$EI$6,Precios!$EL$6,IF(G848=Precios!$EI$7,Precios!$EL$7,IF(G848=Precios!$EI$8,Precios!$EL$8,IF(G848=Precios!$EI$9,Precios!$EL$9,IF(G848=Precios!$EI$10,Precios!$EL$10,IF(G848=Precios!$EI$11,Precios!$EL$11,IF(G848=Precios!$EI$12,Precios!$EL$12,IF(G848=Precios!$EI$1156,Precios!$EL$1156,IF(G848=Precios!$EI$14,Precios!$EL$14,IF(G848=Precios!$EI$15,Precios!$EL$15,IF(G848=Precios!$EI$16,Precios!$EL$16,IF(G848=Precios!$EI$17,Precios!$EL$17,IF(G848=Precios!$EI$18,Precios!$EL$18,0)))))))))))))))*H848</f>
        <v>0</v>
      </c>
      <c r="AA848" s="47"/>
      <c r="AB848" s="330"/>
    </row>
    <row r="849" spans="1:28" x14ac:dyDescent="0.25">
      <c r="A849" s="291"/>
      <c r="B849" s="41"/>
      <c r="C849" s="42"/>
      <c r="D849" s="43"/>
      <c r="E849" s="43"/>
      <c r="F849" s="43"/>
      <c r="G849" s="49"/>
      <c r="H849" s="52"/>
      <c r="I849" s="217">
        <f>IF(G849=Precios!$EI$4,Precios!$EJ$4,IF(G849=Precios!$EI$5,Precios!$EJ$5,IF(G849=Precios!$EI$6,Precios!$EJ$6,IF(G849=Precios!$EI$7,Precios!$EJ$7,IF(G849=Precios!$EI$8,Precios!$EJ$8,IF(G849=Precios!$EI$9,Precios!$EJ$9,IF(G849=Precios!$EI$10,Precios!$EJ$10,IF(G849=Precios!$EI$11,Precios!$EJ$11,IF(G849=Precios!$EI$12,Precios!$EJ$12,IF(G849=Precios!$EI$1156,Precios!$EJ$1156,IF(G849=Precios!$EI$14,Precios!$EJ$14,IF(G849=Precios!$EI$15,Precios!$EJ$15,IF(G849=Precios!$EI$16,Precios!$EJ$16,IF(G849=Precios!$EI$17,Precios!$EJ$17,IF(G849=Precios!$EI$18,Precios!$EJ$18,0)))))))))))))))</f>
        <v>0</v>
      </c>
      <c r="J849" s="52"/>
      <c r="K849" s="218">
        <f>+IF(J849=1,I849,IF(J849=2,I849*(1-Precios!$EO$3),0))</f>
        <v>0</v>
      </c>
      <c r="L849" s="218">
        <f t="shared" si="147"/>
        <v>0</v>
      </c>
      <c r="M849" s="50"/>
      <c r="N849" s="44"/>
      <c r="O849" s="44"/>
      <c r="P849" s="44"/>
      <c r="Q849" s="44"/>
      <c r="R849" s="44"/>
      <c r="S849" s="44"/>
      <c r="T849" s="44"/>
      <c r="U849" s="44"/>
      <c r="V849" s="93"/>
      <c r="W849" s="44"/>
      <c r="X849" s="44"/>
      <c r="Y849" s="44"/>
      <c r="Z849" s="39">
        <f>IF(G849=Precios!$EI$4,Precios!$EL$4,IF(G849=Precios!$EI$5,Precios!$EL$5,IF(G849=Precios!$EI$6,Precios!$EL$6,IF(G849=Precios!$EI$7,Precios!$EL$7,IF(G849=Precios!$EI$8,Precios!$EL$8,IF(G849=Precios!$EI$9,Precios!$EL$9,IF(G849=Precios!$EI$10,Precios!$EL$10,IF(G849=Precios!$EI$11,Precios!$EL$11,IF(G849=Precios!$EI$12,Precios!$EL$12,IF(G849=Precios!$EI$1156,Precios!$EL$1156,IF(G849=Precios!$EI$14,Precios!$EL$14,IF(G849=Precios!$EI$15,Precios!$EL$15,IF(G849=Precios!$EI$16,Precios!$EL$16,IF(G849=Precios!$EI$17,Precios!$EL$17,IF(G849=Precios!$EI$18,Precios!$EL$18,0)))))))))))))))*H849</f>
        <v>0</v>
      </c>
      <c r="AA849" s="47"/>
      <c r="AB849" s="330"/>
    </row>
    <row r="850" spans="1:28" ht="15.75" thickBot="1" x14ac:dyDescent="0.3">
      <c r="A850" s="293"/>
      <c r="B850" s="294"/>
      <c r="C850" s="304"/>
      <c r="D850" s="296"/>
      <c r="E850" s="296"/>
      <c r="F850" s="296"/>
      <c r="G850" s="297"/>
      <c r="H850" s="298"/>
      <c r="I850" s="299">
        <f>IF(G850=Precios!$EI$4,Precios!$EJ$4,IF(G850=Precios!$EI$5,Precios!$EJ$5,IF(G850=Precios!$EI$6,Precios!$EJ$6,IF(G850=Precios!$EI$7,Precios!$EJ$7,IF(G850=Precios!$EI$8,Precios!$EJ$8,IF(G850=Precios!$EI$9,Precios!$EJ$9,IF(G850=Precios!$EI$10,Precios!$EJ$10,IF(G850=Precios!$EI$11,Precios!$EJ$11,IF(G850=Precios!$EI$12,Precios!$EJ$12,IF(G850=Precios!$EI$1156,Precios!$EJ$1156,IF(G850=Precios!$EI$14,Precios!$EJ$14,IF(G850=Precios!$EI$15,Precios!$EJ$15,IF(G850=Precios!$EI$16,Precios!$EJ$16,IF(G850=Precios!$EI$17,Precios!$EJ$17,IF(G850=Precios!$EI$18,Precios!$EJ$18,0)))))))))))))))</f>
        <v>0</v>
      </c>
      <c r="J850" s="298"/>
      <c r="K850" s="300">
        <f>+IF(J850=1,I850,IF(J850=2,I850*(1-Precios!$EO$3),0))</f>
        <v>0</v>
      </c>
      <c r="L850" s="300">
        <f t="shared" si="147"/>
        <v>0</v>
      </c>
      <c r="M850" s="331"/>
      <c r="N850" s="332"/>
      <c r="O850" s="332"/>
      <c r="P850" s="332"/>
      <c r="Q850" s="332"/>
      <c r="R850" s="332"/>
      <c r="S850" s="332"/>
      <c r="T850" s="332"/>
      <c r="U850" s="332"/>
      <c r="V850" s="333"/>
      <c r="W850" s="332"/>
      <c r="X850" s="332"/>
      <c r="Y850" s="332"/>
      <c r="Z850" s="340">
        <f>IF(G850=Precios!$EI$4,Precios!$EL$4,IF(G850=Precios!$EI$5,Precios!$EL$5,IF(G850=Precios!$EI$6,Precios!$EL$6,IF(G850=Precios!$EI$7,Precios!$EL$7,IF(G850=Precios!$EI$8,Precios!$EL$8,IF(G850=Precios!$EI$9,Precios!$EL$9,IF(G850=Precios!$EI$10,Precios!$EL$10,IF(G850=Precios!$EI$11,Precios!$EL$11,IF(G850=Precios!$EI$12,Precios!$EL$12,IF(G850=Precios!$EI$1156,Precios!$EL$1156,IF(G850=Precios!$EI$14,Precios!$EL$14,IF(G850=Precios!$EI$15,Precios!$EL$15,IF(G850=Precios!$EI$16,Precios!$EL$16,IF(G850=Precios!$EI$17,Precios!$EL$17,IF(G850=Precios!$EI$18,Precios!$EL$18,0)))))))))))))))*H850</f>
        <v>0</v>
      </c>
      <c r="AA850" s="334"/>
      <c r="AB850" s="335"/>
    </row>
    <row r="851" spans="1:28" x14ac:dyDescent="0.25">
      <c r="A851" s="282"/>
      <c r="B851" s="283"/>
      <c r="C851" s="284"/>
      <c r="D851" s="285"/>
      <c r="E851" s="285"/>
      <c r="F851" s="285"/>
      <c r="G851" s="287"/>
      <c r="H851" s="288"/>
      <c r="I851" s="289">
        <f>IF(G851=Precios!$EI$4,Precios!$EJ$4,IF(G851=Precios!$EI$5,Precios!$EJ$5,IF(G851=Precios!$EI$6,Precios!$EJ$6,IF(G851=Precios!$EI$7,Precios!$EJ$7,IF(G851=Precios!$EI$8,Precios!$EJ$8,IF(G851=Precios!$EI$9,Precios!$EJ$9,IF(G851=Precios!$EI$10,Precios!$EJ$10,IF(G851=Precios!$EI$11,Precios!$EJ$11,IF(G851=Precios!$EI$12,Precios!$EJ$12,IF(G851=Precios!$EI$1156,Precios!$EJ$1156,IF(G851=Precios!$EI$14,Precios!$EJ$14,IF(G851=Precios!$EI$15,Precios!$EJ$15,IF(G851=Precios!$EI$16,Precios!$EJ$16,IF(G851=Precios!$EI$17,Precios!$EJ$17,IF(G851=Precios!$EI$18,Precios!$EJ$18,0)))))))))))))))</f>
        <v>0</v>
      </c>
      <c r="J851" s="287"/>
      <c r="K851" s="290">
        <f>+IF(J851=1,I851,IF(J851=2,I851*(1-Precios!$EO$3),0))</f>
        <v>0</v>
      </c>
      <c r="L851" s="290">
        <f t="shared" ref="L851:L870" si="148">H851*K851</f>
        <v>0</v>
      </c>
      <c r="M851" s="317">
        <f>+SUM(L851:L855)</f>
        <v>0</v>
      </c>
      <c r="N851" s="318">
        <f>+M851+Q851+S851+T851</f>
        <v>0</v>
      </c>
      <c r="O851" s="319">
        <f>+IF(J851=1,N851*$O$825,0)</f>
        <v>0</v>
      </c>
      <c r="P851" s="320">
        <f>+N851*$P$825</f>
        <v>0</v>
      </c>
      <c r="Q851" s="321"/>
      <c r="R851" s="322">
        <f>+N851-SUM(O851:Q851)</f>
        <v>0</v>
      </c>
      <c r="S851" s="321"/>
      <c r="T851" s="321"/>
      <c r="U851" s="321"/>
      <c r="V851" s="323" t="e">
        <f>+(+O851+P851)/M851</f>
        <v>#DIV/0!</v>
      </c>
      <c r="W851" s="324">
        <f>+R851-SUM(S851:U851)</f>
        <v>0</v>
      </c>
      <c r="X851" s="325">
        <f>IF(J851=2,W851,0)</f>
        <v>0</v>
      </c>
      <c r="Y851" s="326">
        <f>IF(J851=1,W851,0)</f>
        <v>0</v>
      </c>
      <c r="Z851" s="327">
        <f>IF(G851=Precios!$EI$4,Precios!$EL$4,IF(G851=Precios!$EI$5,Precios!$EL$5,IF(G851=Precios!$EI$6,Precios!$EL$6,IF(G851=Precios!$EI$7,Precios!$EL$7,IF(G851=Precios!$EI$8,Precios!$EL$8,IF(G851=Precios!$EI$9,Precios!$EL$9,IF(G851=Precios!$EI$10,Precios!$EL$10,IF(G851=Precios!$EI$11,Precios!$EL$11,IF(G851=Precios!$EI$12,Precios!$EL$12,IF(G851=Precios!$EI$1156,Precios!$EL$1156,IF(G851=Precios!$EI$14,Precios!$EL$14,IF(G851=Precios!$EI$15,Precios!$EL$15,IF(G851=Precios!$EI$16,Precios!$EL$16,IF(G851=Precios!$EI$17,Precios!$EL$17,IF(G851=Precios!$EI$18,Precios!$EL$18,0)))))))))))))))*H851</f>
        <v>0</v>
      </c>
      <c r="AA851" s="328">
        <f>+W851-SUM(Z851:Z855)</f>
        <v>0</v>
      </c>
      <c r="AB851" s="329" t="e">
        <f>+AA851/M851</f>
        <v>#DIV/0!</v>
      </c>
    </row>
    <row r="852" spans="1:28" x14ac:dyDescent="0.25">
      <c r="A852" s="291"/>
      <c r="B852" s="41"/>
      <c r="C852" s="42"/>
      <c r="D852" s="43"/>
      <c r="E852" s="43"/>
      <c r="F852" s="43"/>
      <c r="G852" s="49"/>
      <c r="H852" s="52"/>
      <c r="I852" s="217">
        <f>IF(G852=Precios!$EI$4,Precios!$EJ$4,IF(G852=Precios!$EI$5,Precios!$EJ$5,IF(G852=Precios!$EI$6,Precios!$EJ$6,IF(G852=Precios!$EI$7,Precios!$EJ$7,IF(G852=Precios!$EI$8,Precios!$EJ$8,IF(G852=Precios!$EI$9,Precios!$EJ$9,IF(G852=Precios!$EI$10,Precios!$EJ$10,IF(G852=Precios!$EI$11,Precios!$EJ$11,IF(G852=Precios!$EI$12,Precios!$EJ$12,IF(G852=Precios!$EI$1156,Precios!$EJ$1156,IF(G852=Precios!$EI$14,Precios!$EJ$14,IF(G852=Precios!$EI$15,Precios!$EJ$15,IF(G852=Precios!$EI$16,Precios!$EJ$16,IF(G852=Precios!$EI$17,Precios!$EJ$17,IF(G852=Precios!$EI$18,Precios!$EJ$18,0)))))))))))))))</f>
        <v>0</v>
      </c>
      <c r="J852" s="52"/>
      <c r="K852" s="218">
        <f>+IF(J852=1,I852,IF(J852=2,I852*(1-Precios!$EO$3),0))</f>
        <v>0</v>
      </c>
      <c r="L852" s="218">
        <f t="shared" si="148"/>
        <v>0</v>
      </c>
      <c r="M852" s="50"/>
      <c r="N852" s="44"/>
      <c r="O852" s="44"/>
      <c r="P852" s="44"/>
      <c r="Q852" s="44"/>
      <c r="R852" s="44"/>
      <c r="S852" s="44"/>
      <c r="T852" s="44"/>
      <c r="U852" s="44"/>
      <c r="V852" s="93"/>
      <c r="W852" s="44"/>
      <c r="X852" s="44"/>
      <c r="Y852" s="44"/>
      <c r="Z852" s="39">
        <f>IF(G852=Precios!$EI$4,Precios!$EL$4,IF(G852=Precios!$EI$5,Precios!$EL$5,IF(G852=Precios!$EI$6,Precios!$EL$6,IF(G852=Precios!$EI$7,Precios!$EL$7,IF(G852=Precios!$EI$8,Precios!$EL$8,IF(G852=Precios!$EI$9,Precios!$EL$9,IF(G852=Precios!$EI$10,Precios!$EL$10,IF(G852=Precios!$EI$11,Precios!$EL$11,IF(G852=Precios!$EI$12,Precios!$EL$12,IF(G852=Precios!$EI$1156,Precios!$EL$1156,IF(G852=Precios!$EI$14,Precios!$EL$14,IF(G852=Precios!$EI$15,Precios!$EL$15,IF(G852=Precios!$EI$16,Precios!$EL$16,IF(G852=Precios!$EI$17,Precios!$EL$17,IF(G852=Precios!$EI$18,Precios!$EL$18,0)))))))))))))))*H852</f>
        <v>0</v>
      </c>
      <c r="AA852" s="47"/>
      <c r="AB852" s="330"/>
    </row>
    <row r="853" spans="1:28" x14ac:dyDescent="0.25">
      <c r="A853" s="291"/>
      <c r="B853" s="41"/>
      <c r="C853" s="42"/>
      <c r="D853" s="43"/>
      <c r="E853" s="43"/>
      <c r="F853" s="43"/>
      <c r="G853" s="49"/>
      <c r="H853" s="52"/>
      <c r="I853" s="217">
        <f>IF(G853=Precios!$EI$4,Precios!$EJ$4,IF(G853=Precios!$EI$5,Precios!$EJ$5,IF(G853=Precios!$EI$6,Precios!$EJ$6,IF(G853=Precios!$EI$7,Precios!$EJ$7,IF(G853=Precios!$EI$8,Precios!$EJ$8,IF(G853=Precios!$EI$9,Precios!$EJ$9,IF(G853=Precios!$EI$10,Precios!$EJ$10,IF(G853=Precios!$EI$11,Precios!$EJ$11,IF(G853=Precios!$EI$12,Precios!$EJ$12,IF(G853=Precios!$EI$1156,Precios!$EJ$1156,IF(G853=Precios!$EI$14,Precios!$EJ$14,IF(G853=Precios!$EI$15,Precios!$EJ$15,IF(G853=Precios!$EI$16,Precios!$EJ$16,IF(G853=Precios!$EI$17,Precios!$EJ$17,IF(G853=Precios!$EI$18,Precios!$EJ$18,0)))))))))))))))</f>
        <v>0</v>
      </c>
      <c r="J853" s="52"/>
      <c r="K853" s="218">
        <f>+IF(J853=1,I853,IF(J853=2,I853*(1-Precios!$EO$3),0))</f>
        <v>0</v>
      </c>
      <c r="L853" s="218">
        <f t="shared" si="148"/>
        <v>0</v>
      </c>
      <c r="M853" s="50"/>
      <c r="N853" s="44"/>
      <c r="O853" s="44"/>
      <c r="P853" s="44"/>
      <c r="Q853" s="44"/>
      <c r="R853" s="44"/>
      <c r="S853" s="44"/>
      <c r="T853" s="44"/>
      <c r="U853" s="44"/>
      <c r="V853" s="93"/>
      <c r="W853" s="44"/>
      <c r="X853" s="44"/>
      <c r="Y853" s="44"/>
      <c r="Z853" s="39">
        <f>IF(G853=Precios!$EI$4,Precios!$EL$4,IF(G853=Precios!$EI$5,Precios!$EL$5,IF(G853=Precios!$EI$6,Precios!$EL$6,IF(G853=Precios!$EI$7,Precios!$EL$7,IF(G853=Precios!$EI$8,Precios!$EL$8,IF(G853=Precios!$EI$9,Precios!$EL$9,IF(G853=Precios!$EI$10,Precios!$EL$10,IF(G853=Precios!$EI$11,Precios!$EL$11,IF(G853=Precios!$EI$12,Precios!$EL$12,IF(G853=Precios!$EI$1156,Precios!$EL$1156,IF(G853=Precios!$EI$14,Precios!$EL$14,IF(G853=Precios!$EI$15,Precios!$EL$15,IF(G853=Precios!$EI$16,Precios!$EL$16,IF(G853=Precios!$EI$17,Precios!$EL$17,IF(G853=Precios!$EI$18,Precios!$EL$18,0)))))))))))))))*H853</f>
        <v>0</v>
      </c>
      <c r="AA853" s="47"/>
      <c r="AB853" s="330"/>
    </row>
    <row r="854" spans="1:28" x14ac:dyDescent="0.25">
      <c r="A854" s="291"/>
      <c r="B854" s="41"/>
      <c r="C854" s="42"/>
      <c r="D854" s="43"/>
      <c r="E854" s="43"/>
      <c r="F854" s="43"/>
      <c r="G854" s="49"/>
      <c r="H854" s="52"/>
      <c r="I854" s="217">
        <f>IF(G854=Precios!$EI$4,Precios!$EJ$4,IF(G854=Precios!$EI$5,Precios!$EJ$5,IF(G854=Precios!$EI$6,Precios!$EJ$6,IF(G854=Precios!$EI$7,Precios!$EJ$7,IF(G854=Precios!$EI$8,Precios!$EJ$8,IF(G854=Precios!$EI$9,Precios!$EJ$9,IF(G854=Precios!$EI$10,Precios!$EJ$10,IF(G854=Precios!$EI$11,Precios!$EJ$11,IF(G854=Precios!$EI$12,Precios!$EJ$12,IF(G854=Precios!$EI$1156,Precios!$EJ$1156,IF(G854=Precios!$EI$14,Precios!$EJ$14,IF(G854=Precios!$EI$15,Precios!$EJ$15,IF(G854=Precios!$EI$16,Precios!$EJ$16,IF(G854=Precios!$EI$17,Precios!$EJ$17,IF(G854=Precios!$EI$18,Precios!$EJ$18,0)))))))))))))))</f>
        <v>0</v>
      </c>
      <c r="J854" s="52"/>
      <c r="K854" s="218">
        <f>+IF(J854=1,I854,IF(J854=2,I854*(1-Precios!$EO$3),0))</f>
        <v>0</v>
      </c>
      <c r="L854" s="218">
        <f t="shared" si="148"/>
        <v>0</v>
      </c>
      <c r="M854" s="50"/>
      <c r="N854" s="44"/>
      <c r="O854" s="44"/>
      <c r="P854" s="44"/>
      <c r="Q854" s="44"/>
      <c r="R854" s="44"/>
      <c r="S854" s="44"/>
      <c r="T854" s="44"/>
      <c r="U854" s="44"/>
      <c r="V854" s="93"/>
      <c r="W854" s="44"/>
      <c r="X854" s="44"/>
      <c r="Y854" s="44"/>
      <c r="Z854" s="39">
        <f>IF(G854=Precios!$EI$4,Precios!$EL$4,IF(G854=Precios!$EI$5,Precios!$EL$5,IF(G854=Precios!$EI$6,Precios!$EL$6,IF(G854=Precios!$EI$7,Precios!$EL$7,IF(G854=Precios!$EI$8,Precios!$EL$8,IF(G854=Precios!$EI$9,Precios!$EL$9,IF(G854=Precios!$EI$10,Precios!$EL$10,IF(G854=Precios!$EI$11,Precios!$EL$11,IF(G854=Precios!$EI$12,Precios!$EL$12,IF(G854=Precios!$EI$1156,Precios!$EL$1156,IF(G854=Precios!$EI$14,Precios!$EL$14,IF(G854=Precios!$EI$15,Precios!$EL$15,IF(G854=Precios!$EI$16,Precios!$EL$16,IF(G854=Precios!$EI$17,Precios!$EL$17,IF(G854=Precios!$EI$18,Precios!$EL$18,0)))))))))))))))*H854</f>
        <v>0</v>
      </c>
      <c r="AA854" s="47"/>
      <c r="AB854" s="330"/>
    </row>
    <row r="855" spans="1:28" ht="15.75" thickBot="1" x14ac:dyDescent="0.3">
      <c r="A855" s="293"/>
      <c r="B855" s="294"/>
      <c r="C855" s="304"/>
      <c r="D855" s="296"/>
      <c r="E855" s="296"/>
      <c r="F855" s="296"/>
      <c r="G855" s="297"/>
      <c r="H855" s="298"/>
      <c r="I855" s="299">
        <f>IF(G855=Precios!$EI$4,Precios!$EJ$4,IF(G855=Precios!$EI$5,Precios!$EJ$5,IF(G855=Precios!$EI$6,Precios!$EJ$6,IF(G855=Precios!$EI$7,Precios!$EJ$7,IF(G855=Precios!$EI$8,Precios!$EJ$8,IF(G855=Precios!$EI$9,Precios!$EJ$9,IF(G855=Precios!$EI$10,Precios!$EJ$10,IF(G855=Precios!$EI$11,Precios!$EJ$11,IF(G855=Precios!$EI$12,Precios!$EJ$12,IF(G855=Precios!$EI$1156,Precios!$EJ$1156,IF(G855=Precios!$EI$14,Precios!$EJ$14,IF(G855=Precios!$EI$15,Precios!$EJ$15,IF(G855=Precios!$EI$16,Precios!$EJ$16,IF(G855=Precios!$EI$17,Precios!$EJ$17,IF(G855=Precios!$EI$18,Precios!$EJ$18,0)))))))))))))))</f>
        <v>0</v>
      </c>
      <c r="J855" s="298"/>
      <c r="K855" s="300">
        <f>+IF(J855=1,I855,IF(J855=2,I855*(1-Precios!$EO$3),0))</f>
        <v>0</v>
      </c>
      <c r="L855" s="300">
        <f t="shared" si="148"/>
        <v>0</v>
      </c>
      <c r="M855" s="331"/>
      <c r="N855" s="332"/>
      <c r="O855" s="332"/>
      <c r="P855" s="332"/>
      <c r="Q855" s="332"/>
      <c r="R855" s="332"/>
      <c r="S855" s="332"/>
      <c r="T855" s="332"/>
      <c r="U855" s="332"/>
      <c r="V855" s="333"/>
      <c r="W855" s="332"/>
      <c r="X855" s="332"/>
      <c r="Y855" s="332"/>
      <c r="Z855" s="340">
        <f>IF(G855=Precios!$EI$4,Precios!$EL$4,IF(G855=Precios!$EI$5,Precios!$EL$5,IF(G855=Precios!$EI$6,Precios!$EL$6,IF(G855=Precios!$EI$7,Precios!$EL$7,IF(G855=Precios!$EI$8,Precios!$EL$8,IF(G855=Precios!$EI$9,Precios!$EL$9,IF(G855=Precios!$EI$10,Precios!$EL$10,IF(G855=Precios!$EI$11,Precios!$EL$11,IF(G855=Precios!$EI$12,Precios!$EL$12,IF(G855=Precios!$EI$1156,Precios!$EL$1156,IF(G855=Precios!$EI$14,Precios!$EL$14,IF(G855=Precios!$EI$15,Precios!$EL$15,IF(G855=Precios!$EI$16,Precios!$EL$16,IF(G855=Precios!$EI$17,Precios!$EL$17,IF(G855=Precios!$EI$18,Precios!$EL$18,0)))))))))))))))*H855</f>
        <v>0</v>
      </c>
      <c r="AA855" s="334"/>
      <c r="AB855" s="335"/>
    </row>
    <row r="856" spans="1:28" x14ac:dyDescent="0.25">
      <c r="A856" s="282"/>
      <c r="B856" s="283"/>
      <c r="C856" s="284"/>
      <c r="D856" s="285"/>
      <c r="E856" s="285"/>
      <c r="F856" s="285"/>
      <c r="G856" s="287"/>
      <c r="H856" s="288"/>
      <c r="I856" s="289">
        <f>IF(G856=Precios!$EI$4,Precios!$EJ$4,IF(G856=Precios!$EI$5,Precios!$EJ$5,IF(G856=Precios!$EI$6,Precios!$EJ$6,IF(G856=Precios!$EI$7,Precios!$EJ$7,IF(G856=Precios!$EI$8,Precios!$EJ$8,IF(G856=Precios!$EI$9,Precios!$EJ$9,IF(G856=Precios!$EI$10,Precios!$EJ$10,IF(G856=Precios!$EI$11,Precios!$EJ$11,IF(G856=Precios!$EI$12,Precios!$EJ$12,IF(G856=Precios!$EI$1156,Precios!$EJ$1156,IF(G856=Precios!$EI$14,Precios!$EJ$14,IF(G856=Precios!$EI$15,Precios!$EJ$15,IF(G856=Precios!$EI$16,Precios!$EJ$16,IF(G856=Precios!$EI$17,Precios!$EJ$17,IF(G856=Precios!$EI$18,Precios!$EJ$18,0)))))))))))))))</f>
        <v>0</v>
      </c>
      <c r="J856" s="287"/>
      <c r="K856" s="290">
        <f>+IF(J856=1,I856,IF(J856=2,I856*(1-Precios!$EO$3),0))</f>
        <v>0</v>
      </c>
      <c r="L856" s="290">
        <f t="shared" si="148"/>
        <v>0</v>
      </c>
      <c r="M856" s="317">
        <f>+SUM(L856:L860)</f>
        <v>0</v>
      </c>
      <c r="N856" s="318">
        <f>+M856+Q856+S856+T856</f>
        <v>0</v>
      </c>
      <c r="O856" s="319">
        <f>+IF(J856=1,N856*$O$825,0)</f>
        <v>0</v>
      </c>
      <c r="P856" s="320">
        <f>+N856*$P$825</f>
        <v>0</v>
      </c>
      <c r="Q856" s="321"/>
      <c r="R856" s="322">
        <f>+N856-SUM(O856:Q856)</f>
        <v>0</v>
      </c>
      <c r="S856" s="321"/>
      <c r="T856" s="321"/>
      <c r="U856" s="321"/>
      <c r="V856" s="323" t="e">
        <f>+(+O856+P856)/M856</f>
        <v>#DIV/0!</v>
      </c>
      <c r="W856" s="324">
        <f>+R856-SUM(S856:U856)</f>
        <v>0</v>
      </c>
      <c r="X856" s="325">
        <f>IF(J856=2,W856,0)</f>
        <v>0</v>
      </c>
      <c r="Y856" s="326">
        <f>IF(J856=1,W856,0)</f>
        <v>0</v>
      </c>
      <c r="Z856" s="327">
        <f>IF(G856=Precios!$EI$4,Precios!$EL$4,IF(G856=Precios!$EI$5,Precios!$EL$5,IF(G856=Precios!$EI$6,Precios!$EL$6,IF(G856=Precios!$EI$7,Precios!$EL$7,IF(G856=Precios!$EI$8,Precios!$EL$8,IF(G856=Precios!$EI$9,Precios!$EL$9,IF(G856=Precios!$EI$10,Precios!$EL$10,IF(G856=Precios!$EI$11,Precios!$EL$11,IF(G856=Precios!$EI$12,Precios!$EL$12,IF(G856=Precios!$EI$1156,Precios!$EL$1156,IF(G856=Precios!$EI$14,Precios!$EL$14,IF(G856=Precios!$EI$15,Precios!$EL$15,IF(G856=Precios!$EI$16,Precios!$EL$16,IF(G856=Precios!$EI$17,Precios!$EL$17,IF(G856=Precios!$EI$18,Precios!$EL$18,0)))))))))))))))*H856</f>
        <v>0</v>
      </c>
      <c r="AA856" s="328">
        <f>+W856-SUM(Z856:Z860)</f>
        <v>0</v>
      </c>
      <c r="AB856" s="329" t="e">
        <f>+AA856/M856</f>
        <v>#DIV/0!</v>
      </c>
    </row>
    <row r="857" spans="1:28" x14ac:dyDescent="0.25">
      <c r="A857" s="291"/>
      <c r="B857" s="41"/>
      <c r="C857" s="42"/>
      <c r="D857" s="43"/>
      <c r="E857" s="43"/>
      <c r="F857" s="43"/>
      <c r="G857" s="49"/>
      <c r="H857" s="52"/>
      <c r="I857" s="217">
        <f>IF(G857=Precios!$EI$4,Precios!$EJ$4,IF(G857=Precios!$EI$5,Precios!$EJ$5,IF(G857=Precios!$EI$6,Precios!$EJ$6,IF(G857=Precios!$EI$7,Precios!$EJ$7,IF(G857=Precios!$EI$8,Precios!$EJ$8,IF(G857=Precios!$EI$9,Precios!$EJ$9,IF(G857=Precios!$EI$10,Precios!$EJ$10,IF(G857=Precios!$EI$11,Precios!$EJ$11,IF(G857=Precios!$EI$12,Precios!$EJ$12,IF(G857=Precios!$EI$1156,Precios!$EJ$1156,IF(G857=Precios!$EI$14,Precios!$EJ$14,IF(G857=Precios!$EI$15,Precios!$EJ$15,IF(G857=Precios!$EI$16,Precios!$EJ$16,IF(G857=Precios!$EI$17,Precios!$EJ$17,IF(G857=Precios!$EI$18,Precios!$EJ$18,0)))))))))))))))</f>
        <v>0</v>
      </c>
      <c r="J857" s="52"/>
      <c r="K857" s="218">
        <f>+IF(J857=1,I857,IF(J857=2,I857*(1-Precios!$EO$3),0))</f>
        <v>0</v>
      </c>
      <c r="L857" s="218">
        <f t="shared" si="148"/>
        <v>0</v>
      </c>
      <c r="M857" s="50"/>
      <c r="N857" s="44"/>
      <c r="O857" s="44"/>
      <c r="P857" s="44"/>
      <c r="Q857" s="44"/>
      <c r="R857" s="44"/>
      <c r="S857" s="44"/>
      <c r="T857" s="44"/>
      <c r="U857" s="44"/>
      <c r="V857" s="93"/>
      <c r="W857" s="44"/>
      <c r="X857" s="44"/>
      <c r="Y857" s="44"/>
      <c r="Z857" s="39">
        <f>IF(G857=Precios!$EI$4,Precios!$EL$4,IF(G857=Precios!$EI$5,Precios!$EL$5,IF(G857=Precios!$EI$6,Precios!$EL$6,IF(G857=Precios!$EI$7,Precios!$EL$7,IF(G857=Precios!$EI$8,Precios!$EL$8,IF(G857=Precios!$EI$9,Precios!$EL$9,IF(G857=Precios!$EI$10,Precios!$EL$10,IF(G857=Precios!$EI$11,Precios!$EL$11,IF(G857=Precios!$EI$12,Precios!$EL$12,IF(G857=Precios!$EI$1156,Precios!$EL$1156,IF(G857=Precios!$EI$14,Precios!$EL$14,IF(G857=Precios!$EI$15,Precios!$EL$15,IF(G857=Precios!$EI$16,Precios!$EL$16,IF(G857=Precios!$EI$17,Precios!$EL$17,IF(G857=Precios!$EI$18,Precios!$EL$18,0)))))))))))))))*H857</f>
        <v>0</v>
      </c>
      <c r="AA857" s="47"/>
      <c r="AB857" s="330"/>
    </row>
    <row r="858" spans="1:28" x14ac:dyDescent="0.25">
      <c r="A858" s="291"/>
      <c r="B858" s="41"/>
      <c r="C858" s="42"/>
      <c r="D858" s="43"/>
      <c r="E858" s="43"/>
      <c r="F858" s="43"/>
      <c r="G858" s="49"/>
      <c r="H858" s="52"/>
      <c r="I858" s="217">
        <f>IF(G858=Precios!$EI$4,Precios!$EJ$4,IF(G858=Precios!$EI$5,Precios!$EJ$5,IF(G858=Precios!$EI$6,Precios!$EJ$6,IF(G858=Precios!$EI$7,Precios!$EJ$7,IF(G858=Precios!$EI$8,Precios!$EJ$8,IF(G858=Precios!$EI$9,Precios!$EJ$9,IF(G858=Precios!$EI$10,Precios!$EJ$10,IF(G858=Precios!$EI$11,Precios!$EJ$11,IF(G858=Precios!$EI$12,Precios!$EJ$12,IF(G858=Precios!$EI$1156,Precios!$EJ$1156,IF(G858=Precios!$EI$14,Precios!$EJ$14,IF(G858=Precios!$EI$15,Precios!$EJ$15,IF(G858=Precios!$EI$16,Precios!$EJ$16,IF(G858=Precios!$EI$17,Precios!$EJ$17,IF(G858=Precios!$EI$18,Precios!$EJ$18,0)))))))))))))))</f>
        <v>0</v>
      </c>
      <c r="J858" s="52"/>
      <c r="K858" s="218">
        <f>+IF(J858=1,I858,IF(J858=2,I858*(1-Precios!$EO$3),0))</f>
        <v>0</v>
      </c>
      <c r="L858" s="218">
        <f t="shared" si="148"/>
        <v>0</v>
      </c>
      <c r="M858" s="50"/>
      <c r="N858" s="44"/>
      <c r="O858" s="44"/>
      <c r="P858" s="44"/>
      <c r="Q858" s="44"/>
      <c r="R858" s="44"/>
      <c r="S858" s="44"/>
      <c r="T858" s="44"/>
      <c r="U858" s="44"/>
      <c r="V858" s="93"/>
      <c r="W858" s="44"/>
      <c r="X858" s="44"/>
      <c r="Y858" s="44"/>
      <c r="Z858" s="39">
        <f>IF(G858=Precios!$EI$4,Precios!$EL$4,IF(G858=Precios!$EI$5,Precios!$EL$5,IF(G858=Precios!$EI$6,Precios!$EL$6,IF(G858=Precios!$EI$7,Precios!$EL$7,IF(G858=Precios!$EI$8,Precios!$EL$8,IF(G858=Precios!$EI$9,Precios!$EL$9,IF(G858=Precios!$EI$10,Precios!$EL$10,IF(G858=Precios!$EI$11,Precios!$EL$11,IF(G858=Precios!$EI$12,Precios!$EL$12,IF(G858=Precios!$EI$1156,Precios!$EL$1156,IF(G858=Precios!$EI$14,Precios!$EL$14,IF(G858=Precios!$EI$15,Precios!$EL$15,IF(G858=Precios!$EI$16,Precios!$EL$16,IF(G858=Precios!$EI$17,Precios!$EL$17,IF(G858=Precios!$EI$18,Precios!$EL$18,0)))))))))))))))*H858</f>
        <v>0</v>
      </c>
      <c r="AA858" s="47"/>
      <c r="AB858" s="330"/>
    </row>
    <row r="859" spans="1:28" x14ac:dyDescent="0.25">
      <c r="A859" s="291"/>
      <c r="B859" s="41"/>
      <c r="C859" s="42"/>
      <c r="D859" s="43"/>
      <c r="E859" s="43"/>
      <c r="F859" s="43"/>
      <c r="G859" s="49"/>
      <c r="H859" s="52"/>
      <c r="I859" s="217">
        <f>IF(G859=Precios!$EI$4,Precios!$EJ$4,IF(G859=Precios!$EI$5,Precios!$EJ$5,IF(G859=Precios!$EI$6,Precios!$EJ$6,IF(G859=Precios!$EI$7,Precios!$EJ$7,IF(G859=Precios!$EI$8,Precios!$EJ$8,IF(G859=Precios!$EI$9,Precios!$EJ$9,IF(G859=Precios!$EI$10,Precios!$EJ$10,IF(G859=Precios!$EI$11,Precios!$EJ$11,IF(G859=Precios!$EI$12,Precios!$EJ$12,IF(G859=Precios!$EI$1156,Precios!$EJ$1156,IF(G859=Precios!$EI$14,Precios!$EJ$14,IF(G859=Precios!$EI$15,Precios!$EJ$15,IF(G859=Precios!$EI$16,Precios!$EJ$16,IF(G859=Precios!$EI$17,Precios!$EJ$17,IF(G859=Precios!$EI$18,Precios!$EJ$18,0)))))))))))))))</f>
        <v>0</v>
      </c>
      <c r="J859" s="52"/>
      <c r="K859" s="218">
        <f>+IF(J859=1,I859,IF(J859=2,I859*(1-Precios!$EO$3),0))</f>
        <v>0</v>
      </c>
      <c r="L859" s="218">
        <f t="shared" si="148"/>
        <v>0</v>
      </c>
      <c r="M859" s="50"/>
      <c r="N859" s="44"/>
      <c r="O859" s="44"/>
      <c r="P859" s="44"/>
      <c r="Q859" s="44"/>
      <c r="R859" s="44"/>
      <c r="S859" s="44"/>
      <c r="T859" s="44"/>
      <c r="U859" s="44"/>
      <c r="V859" s="93"/>
      <c r="W859" s="44"/>
      <c r="X859" s="44"/>
      <c r="Y859" s="44"/>
      <c r="Z859" s="39">
        <f>IF(G859=Precios!$EI$4,Precios!$EL$4,IF(G859=Precios!$EI$5,Precios!$EL$5,IF(G859=Precios!$EI$6,Precios!$EL$6,IF(G859=Precios!$EI$7,Precios!$EL$7,IF(G859=Precios!$EI$8,Precios!$EL$8,IF(G859=Precios!$EI$9,Precios!$EL$9,IF(G859=Precios!$EI$10,Precios!$EL$10,IF(G859=Precios!$EI$11,Precios!$EL$11,IF(G859=Precios!$EI$12,Precios!$EL$12,IF(G859=Precios!$EI$1156,Precios!$EL$1156,IF(G859=Precios!$EI$14,Precios!$EL$14,IF(G859=Precios!$EI$15,Precios!$EL$15,IF(G859=Precios!$EI$16,Precios!$EL$16,IF(G859=Precios!$EI$17,Precios!$EL$17,IF(G859=Precios!$EI$18,Precios!$EL$18,0)))))))))))))))*H859</f>
        <v>0</v>
      </c>
      <c r="AA859" s="47"/>
      <c r="AB859" s="330"/>
    </row>
    <row r="860" spans="1:28" ht="15.75" thickBot="1" x14ac:dyDescent="0.3">
      <c r="A860" s="293"/>
      <c r="B860" s="294"/>
      <c r="C860" s="304"/>
      <c r="D860" s="296"/>
      <c r="E860" s="296"/>
      <c r="F860" s="296"/>
      <c r="G860" s="297"/>
      <c r="H860" s="298"/>
      <c r="I860" s="299">
        <f>IF(G860=Precios!$EI$4,Precios!$EJ$4,IF(G860=Precios!$EI$5,Precios!$EJ$5,IF(G860=Precios!$EI$6,Precios!$EJ$6,IF(G860=Precios!$EI$7,Precios!$EJ$7,IF(G860=Precios!$EI$8,Precios!$EJ$8,IF(G860=Precios!$EI$9,Precios!$EJ$9,IF(G860=Precios!$EI$10,Precios!$EJ$10,IF(G860=Precios!$EI$11,Precios!$EJ$11,IF(G860=Precios!$EI$12,Precios!$EJ$12,IF(G860=Precios!$EI$1156,Precios!$EJ$1156,IF(G860=Precios!$EI$14,Precios!$EJ$14,IF(G860=Precios!$EI$15,Precios!$EJ$15,IF(G860=Precios!$EI$16,Precios!$EJ$16,IF(G860=Precios!$EI$17,Precios!$EJ$17,IF(G860=Precios!$EI$18,Precios!$EJ$18,0)))))))))))))))</f>
        <v>0</v>
      </c>
      <c r="J860" s="298"/>
      <c r="K860" s="300">
        <f>+IF(J860=1,I860,IF(J860=2,I860*(1-Precios!$EO$3),0))</f>
        <v>0</v>
      </c>
      <c r="L860" s="300">
        <f t="shared" si="148"/>
        <v>0</v>
      </c>
      <c r="M860" s="331"/>
      <c r="N860" s="332"/>
      <c r="O860" s="332"/>
      <c r="P860" s="332"/>
      <c r="Q860" s="332"/>
      <c r="R860" s="332"/>
      <c r="S860" s="332"/>
      <c r="T860" s="332"/>
      <c r="U860" s="332"/>
      <c r="V860" s="333"/>
      <c r="W860" s="332"/>
      <c r="X860" s="332"/>
      <c r="Y860" s="332"/>
      <c r="Z860" s="340">
        <f>IF(G860=Precios!$EI$4,Precios!$EL$4,IF(G860=Precios!$EI$5,Precios!$EL$5,IF(G860=Precios!$EI$6,Precios!$EL$6,IF(G860=Precios!$EI$7,Precios!$EL$7,IF(G860=Precios!$EI$8,Precios!$EL$8,IF(G860=Precios!$EI$9,Precios!$EL$9,IF(G860=Precios!$EI$10,Precios!$EL$10,IF(G860=Precios!$EI$11,Precios!$EL$11,IF(G860=Precios!$EI$12,Precios!$EL$12,IF(G860=Precios!$EI$1156,Precios!$EL$1156,IF(G860=Precios!$EI$14,Precios!$EL$14,IF(G860=Precios!$EI$15,Precios!$EL$15,IF(G860=Precios!$EI$16,Precios!$EL$16,IF(G860=Precios!$EI$17,Precios!$EL$17,IF(G860=Precios!$EI$18,Precios!$EL$18,0)))))))))))))))*H860</f>
        <v>0</v>
      </c>
      <c r="AA860" s="334"/>
      <c r="AB860" s="335"/>
    </row>
    <row r="861" spans="1:28" x14ac:dyDescent="0.25">
      <c r="A861" s="282"/>
      <c r="B861" s="283"/>
      <c r="C861" s="284"/>
      <c r="D861" s="285"/>
      <c r="E861" s="285"/>
      <c r="F861" s="285"/>
      <c r="G861" s="287"/>
      <c r="H861" s="288"/>
      <c r="I861" s="289">
        <f>IF(G861=Precios!$EI$4,Precios!$EJ$4,IF(G861=Precios!$EI$5,Precios!$EJ$5,IF(G861=Precios!$EI$6,Precios!$EJ$6,IF(G861=Precios!$EI$7,Precios!$EJ$7,IF(G861=Precios!$EI$8,Precios!$EJ$8,IF(G861=Precios!$EI$9,Precios!$EJ$9,IF(G861=Precios!$EI$10,Precios!$EJ$10,IF(G861=Precios!$EI$11,Precios!$EJ$11,IF(G861=Precios!$EI$12,Precios!$EJ$12,IF(G861=Precios!$EI$1156,Precios!$EJ$1156,IF(G861=Precios!$EI$14,Precios!$EJ$14,IF(G861=Precios!$EI$15,Precios!$EJ$15,IF(G861=Precios!$EI$16,Precios!$EJ$16,IF(G861=Precios!$EI$17,Precios!$EJ$17,IF(G861=Precios!$EI$18,Precios!$EJ$18,0)))))))))))))))</f>
        <v>0</v>
      </c>
      <c r="J861" s="287"/>
      <c r="K861" s="290">
        <f>+IF(J861=1,I861,IF(J861=2,I861*(1-Precios!$EO$3),0))</f>
        <v>0</v>
      </c>
      <c r="L861" s="290">
        <f t="shared" si="148"/>
        <v>0</v>
      </c>
      <c r="M861" s="317">
        <f>+SUM(L861:L865)</f>
        <v>0</v>
      </c>
      <c r="N861" s="318">
        <f>+M861+Q861+S861+T861</f>
        <v>0</v>
      </c>
      <c r="O861" s="319">
        <f>+IF(J861=1,N861*$O$825,0)</f>
        <v>0</v>
      </c>
      <c r="P861" s="320">
        <f>+N861*$P$825</f>
        <v>0</v>
      </c>
      <c r="Q861" s="321"/>
      <c r="R861" s="322">
        <f>+N861-SUM(O861:Q861)</f>
        <v>0</v>
      </c>
      <c r="S861" s="321"/>
      <c r="T861" s="321"/>
      <c r="U861" s="321"/>
      <c r="V861" s="323" t="e">
        <f>+(+O861+P861)/M861</f>
        <v>#DIV/0!</v>
      </c>
      <c r="W861" s="324">
        <f>+R861-SUM(S861:U861)</f>
        <v>0</v>
      </c>
      <c r="X861" s="325">
        <f>IF(J861=2,W861,0)</f>
        <v>0</v>
      </c>
      <c r="Y861" s="326">
        <f>IF(J861=1,W861,0)</f>
        <v>0</v>
      </c>
      <c r="Z861" s="327">
        <f>IF(G861=Precios!$EI$4,Precios!$EL$4,IF(G861=Precios!$EI$5,Precios!$EL$5,IF(G861=Precios!$EI$6,Precios!$EL$6,IF(G861=Precios!$EI$7,Precios!$EL$7,IF(G861=Precios!$EI$8,Precios!$EL$8,IF(G861=Precios!$EI$9,Precios!$EL$9,IF(G861=Precios!$EI$10,Precios!$EL$10,IF(G861=Precios!$EI$11,Precios!$EL$11,IF(G861=Precios!$EI$12,Precios!$EL$12,IF(G861=Precios!$EI$1156,Precios!$EL$1156,IF(G861=Precios!$EI$14,Precios!$EL$14,IF(G861=Precios!$EI$15,Precios!$EL$15,IF(G861=Precios!$EI$16,Precios!$EL$16,IF(G861=Precios!$EI$17,Precios!$EL$17,IF(G861=Precios!$EI$18,Precios!$EL$18,0)))))))))))))))*H861</f>
        <v>0</v>
      </c>
      <c r="AA861" s="328">
        <f>+W861-SUM(Z861:Z865)</f>
        <v>0</v>
      </c>
      <c r="AB861" s="329" t="e">
        <f>+AA861/M861</f>
        <v>#DIV/0!</v>
      </c>
    </row>
    <row r="862" spans="1:28" x14ac:dyDescent="0.25">
      <c r="A862" s="291"/>
      <c r="B862" s="41"/>
      <c r="C862" s="42"/>
      <c r="D862" s="43"/>
      <c r="E862" s="43"/>
      <c r="F862" s="43"/>
      <c r="G862" s="49"/>
      <c r="H862" s="52"/>
      <c r="I862" s="217">
        <f>IF(G862=Precios!$EI$4,Precios!$EJ$4,IF(G862=Precios!$EI$5,Precios!$EJ$5,IF(G862=Precios!$EI$6,Precios!$EJ$6,IF(G862=Precios!$EI$7,Precios!$EJ$7,IF(G862=Precios!$EI$8,Precios!$EJ$8,IF(G862=Precios!$EI$9,Precios!$EJ$9,IF(G862=Precios!$EI$10,Precios!$EJ$10,IF(G862=Precios!$EI$11,Precios!$EJ$11,IF(G862=Precios!$EI$12,Precios!$EJ$12,IF(G862=Precios!$EI$1156,Precios!$EJ$1156,IF(G862=Precios!$EI$14,Precios!$EJ$14,IF(G862=Precios!$EI$15,Precios!$EJ$15,IF(G862=Precios!$EI$16,Precios!$EJ$16,IF(G862=Precios!$EI$17,Precios!$EJ$17,IF(G862=Precios!$EI$18,Precios!$EJ$18,0)))))))))))))))</f>
        <v>0</v>
      </c>
      <c r="J862" s="52"/>
      <c r="K862" s="218">
        <f>+IF(J862=1,I862,IF(J862=2,I862*(1-Precios!$EO$3),0))</f>
        <v>0</v>
      </c>
      <c r="L862" s="218">
        <f t="shared" si="148"/>
        <v>0</v>
      </c>
      <c r="M862" s="50"/>
      <c r="N862" s="44"/>
      <c r="O862" s="44"/>
      <c r="P862" s="44"/>
      <c r="Q862" s="44"/>
      <c r="R862" s="44"/>
      <c r="S862" s="44"/>
      <c r="T862" s="44"/>
      <c r="U862" s="44"/>
      <c r="V862" s="93"/>
      <c r="W862" s="44"/>
      <c r="X862" s="44"/>
      <c r="Y862" s="44"/>
      <c r="Z862" s="39">
        <f>IF(G862=Precios!$EI$4,Precios!$EL$4,IF(G862=Precios!$EI$5,Precios!$EL$5,IF(G862=Precios!$EI$6,Precios!$EL$6,IF(G862=Precios!$EI$7,Precios!$EL$7,IF(G862=Precios!$EI$8,Precios!$EL$8,IF(G862=Precios!$EI$9,Precios!$EL$9,IF(G862=Precios!$EI$10,Precios!$EL$10,IF(G862=Precios!$EI$11,Precios!$EL$11,IF(G862=Precios!$EI$12,Precios!$EL$12,IF(G862=Precios!$EI$1156,Precios!$EL$1156,IF(G862=Precios!$EI$14,Precios!$EL$14,IF(G862=Precios!$EI$15,Precios!$EL$15,IF(G862=Precios!$EI$16,Precios!$EL$16,IF(G862=Precios!$EI$17,Precios!$EL$17,IF(G862=Precios!$EI$18,Precios!$EL$18,0)))))))))))))))*H862</f>
        <v>0</v>
      </c>
      <c r="AA862" s="47"/>
      <c r="AB862" s="330"/>
    </row>
    <row r="863" spans="1:28" x14ac:dyDescent="0.25">
      <c r="A863" s="291"/>
      <c r="B863" s="41"/>
      <c r="C863" s="42"/>
      <c r="D863" s="43"/>
      <c r="E863" s="43"/>
      <c r="F863" s="43"/>
      <c r="G863" s="49"/>
      <c r="H863" s="52"/>
      <c r="I863" s="217">
        <f>IF(G863=Precios!$EI$4,Precios!$EJ$4,IF(G863=Precios!$EI$5,Precios!$EJ$5,IF(G863=Precios!$EI$6,Precios!$EJ$6,IF(G863=Precios!$EI$7,Precios!$EJ$7,IF(G863=Precios!$EI$8,Precios!$EJ$8,IF(G863=Precios!$EI$9,Precios!$EJ$9,IF(G863=Precios!$EI$10,Precios!$EJ$10,IF(G863=Precios!$EI$11,Precios!$EJ$11,IF(G863=Precios!$EI$12,Precios!$EJ$12,IF(G863=Precios!$EI$1156,Precios!$EJ$1156,IF(G863=Precios!$EI$14,Precios!$EJ$14,IF(G863=Precios!$EI$15,Precios!$EJ$15,IF(G863=Precios!$EI$16,Precios!$EJ$16,IF(G863=Precios!$EI$17,Precios!$EJ$17,IF(G863=Precios!$EI$18,Precios!$EJ$18,0)))))))))))))))</f>
        <v>0</v>
      </c>
      <c r="J863" s="52"/>
      <c r="K863" s="218">
        <f>+IF(J863=1,I863,IF(J863=2,I863*(1-Precios!$EO$3),0))</f>
        <v>0</v>
      </c>
      <c r="L863" s="218">
        <f t="shared" si="148"/>
        <v>0</v>
      </c>
      <c r="M863" s="50"/>
      <c r="N863" s="44"/>
      <c r="O863" s="44"/>
      <c r="P863" s="44"/>
      <c r="Q863" s="44"/>
      <c r="R863" s="44"/>
      <c r="S863" s="44"/>
      <c r="T863" s="44"/>
      <c r="U863" s="44"/>
      <c r="V863" s="93"/>
      <c r="W863" s="44"/>
      <c r="X863" s="44"/>
      <c r="Y863" s="44"/>
      <c r="Z863" s="39">
        <f>IF(G863=Precios!$EI$4,Precios!$EL$4,IF(G863=Precios!$EI$5,Precios!$EL$5,IF(G863=Precios!$EI$6,Precios!$EL$6,IF(G863=Precios!$EI$7,Precios!$EL$7,IF(G863=Precios!$EI$8,Precios!$EL$8,IF(G863=Precios!$EI$9,Precios!$EL$9,IF(G863=Precios!$EI$10,Precios!$EL$10,IF(G863=Precios!$EI$11,Precios!$EL$11,IF(G863=Precios!$EI$12,Precios!$EL$12,IF(G863=Precios!$EI$1156,Precios!$EL$1156,IF(G863=Precios!$EI$14,Precios!$EL$14,IF(G863=Precios!$EI$15,Precios!$EL$15,IF(G863=Precios!$EI$16,Precios!$EL$16,IF(G863=Precios!$EI$17,Precios!$EL$17,IF(G863=Precios!$EI$18,Precios!$EL$18,0)))))))))))))))*H863</f>
        <v>0</v>
      </c>
      <c r="AA863" s="47"/>
      <c r="AB863" s="330"/>
    </row>
    <row r="864" spans="1:28" x14ac:dyDescent="0.25">
      <c r="A864" s="291"/>
      <c r="B864" s="41"/>
      <c r="C864" s="42"/>
      <c r="D864" s="43"/>
      <c r="E864" s="43"/>
      <c r="F864" s="43"/>
      <c r="G864" s="49"/>
      <c r="H864" s="52"/>
      <c r="I864" s="217">
        <f>IF(G864=Precios!$EI$4,Precios!$EJ$4,IF(G864=Precios!$EI$5,Precios!$EJ$5,IF(G864=Precios!$EI$6,Precios!$EJ$6,IF(G864=Precios!$EI$7,Precios!$EJ$7,IF(G864=Precios!$EI$8,Precios!$EJ$8,IF(G864=Precios!$EI$9,Precios!$EJ$9,IF(G864=Precios!$EI$10,Precios!$EJ$10,IF(G864=Precios!$EI$11,Precios!$EJ$11,IF(G864=Precios!$EI$12,Precios!$EJ$12,IF(G864=Precios!$EI$1156,Precios!$EJ$1156,IF(G864=Precios!$EI$14,Precios!$EJ$14,IF(G864=Precios!$EI$15,Precios!$EJ$15,IF(G864=Precios!$EI$16,Precios!$EJ$16,IF(G864=Precios!$EI$17,Precios!$EJ$17,IF(G864=Precios!$EI$18,Precios!$EJ$18,0)))))))))))))))</f>
        <v>0</v>
      </c>
      <c r="J864" s="52"/>
      <c r="K864" s="218">
        <f>+IF(J864=1,I864,IF(J864=2,I864*(1-Precios!$EO$3),0))</f>
        <v>0</v>
      </c>
      <c r="L864" s="218">
        <f t="shared" si="148"/>
        <v>0</v>
      </c>
      <c r="M864" s="50"/>
      <c r="N864" s="44"/>
      <c r="O864" s="44"/>
      <c r="P864" s="44"/>
      <c r="Q864" s="44"/>
      <c r="R864" s="44"/>
      <c r="S864" s="44"/>
      <c r="T864" s="44"/>
      <c r="U864" s="44"/>
      <c r="V864" s="93"/>
      <c r="W864" s="44"/>
      <c r="X864" s="44"/>
      <c r="Y864" s="44"/>
      <c r="Z864" s="39">
        <f>IF(G864=Precios!$EI$4,Precios!$EL$4,IF(G864=Precios!$EI$5,Precios!$EL$5,IF(G864=Precios!$EI$6,Precios!$EL$6,IF(G864=Precios!$EI$7,Precios!$EL$7,IF(G864=Precios!$EI$8,Precios!$EL$8,IF(G864=Precios!$EI$9,Precios!$EL$9,IF(G864=Precios!$EI$10,Precios!$EL$10,IF(G864=Precios!$EI$11,Precios!$EL$11,IF(G864=Precios!$EI$12,Precios!$EL$12,IF(G864=Precios!$EI$1156,Precios!$EL$1156,IF(G864=Precios!$EI$14,Precios!$EL$14,IF(G864=Precios!$EI$15,Precios!$EL$15,IF(G864=Precios!$EI$16,Precios!$EL$16,IF(G864=Precios!$EI$17,Precios!$EL$17,IF(G864=Precios!$EI$18,Precios!$EL$18,0)))))))))))))))*H864</f>
        <v>0</v>
      </c>
      <c r="AA864" s="47"/>
      <c r="AB864" s="330"/>
    </row>
    <row r="865" spans="1:28" ht="15.75" thickBot="1" x14ac:dyDescent="0.3">
      <c r="A865" s="293"/>
      <c r="B865" s="294"/>
      <c r="C865" s="304"/>
      <c r="D865" s="296"/>
      <c r="E865" s="296"/>
      <c r="F865" s="296"/>
      <c r="G865" s="297"/>
      <c r="H865" s="298"/>
      <c r="I865" s="299">
        <f>IF(G865=Precios!$EI$4,Precios!$EJ$4,IF(G865=Precios!$EI$5,Precios!$EJ$5,IF(G865=Precios!$EI$6,Precios!$EJ$6,IF(G865=Precios!$EI$7,Precios!$EJ$7,IF(G865=Precios!$EI$8,Precios!$EJ$8,IF(G865=Precios!$EI$9,Precios!$EJ$9,IF(G865=Precios!$EI$10,Precios!$EJ$10,IF(G865=Precios!$EI$11,Precios!$EJ$11,IF(G865=Precios!$EI$12,Precios!$EJ$12,IF(G865=Precios!$EI$1156,Precios!$EJ$1156,IF(G865=Precios!$EI$14,Precios!$EJ$14,IF(G865=Precios!$EI$15,Precios!$EJ$15,IF(G865=Precios!$EI$16,Precios!$EJ$16,IF(G865=Precios!$EI$17,Precios!$EJ$17,IF(G865=Precios!$EI$18,Precios!$EJ$18,0)))))))))))))))</f>
        <v>0</v>
      </c>
      <c r="J865" s="298"/>
      <c r="K865" s="300">
        <f>+IF(J865=1,I865,IF(J865=2,I865*(1-Precios!$EO$3),0))</f>
        <v>0</v>
      </c>
      <c r="L865" s="300">
        <f t="shared" si="148"/>
        <v>0</v>
      </c>
      <c r="M865" s="331"/>
      <c r="N865" s="332"/>
      <c r="O865" s="332"/>
      <c r="P865" s="332"/>
      <c r="Q865" s="332"/>
      <c r="R865" s="332"/>
      <c r="S865" s="332"/>
      <c r="T865" s="332"/>
      <c r="U865" s="332"/>
      <c r="V865" s="333"/>
      <c r="W865" s="332"/>
      <c r="X865" s="332"/>
      <c r="Y865" s="332"/>
      <c r="Z865" s="340">
        <f>IF(G865=Precios!$EI$4,Precios!$EL$4,IF(G865=Precios!$EI$5,Precios!$EL$5,IF(G865=Precios!$EI$6,Precios!$EL$6,IF(G865=Precios!$EI$7,Precios!$EL$7,IF(G865=Precios!$EI$8,Precios!$EL$8,IF(G865=Precios!$EI$9,Precios!$EL$9,IF(G865=Precios!$EI$10,Precios!$EL$10,IF(G865=Precios!$EI$11,Precios!$EL$11,IF(G865=Precios!$EI$12,Precios!$EL$12,IF(G865=Precios!$EI$1156,Precios!$EL$1156,IF(G865=Precios!$EI$14,Precios!$EL$14,IF(G865=Precios!$EI$15,Precios!$EL$15,IF(G865=Precios!$EI$16,Precios!$EL$16,IF(G865=Precios!$EI$17,Precios!$EL$17,IF(G865=Precios!$EI$18,Precios!$EL$18,0)))))))))))))))*H865</f>
        <v>0</v>
      </c>
      <c r="AA865" s="334"/>
      <c r="AB865" s="335"/>
    </row>
    <row r="866" spans="1:28" x14ac:dyDescent="0.25">
      <c r="A866" s="282"/>
      <c r="B866" s="283"/>
      <c r="C866" s="284"/>
      <c r="D866" s="285"/>
      <c r="E866" s="285"/>
      <c r="F866" s="285"/>
      <c r="G866" s="287"/>
      <c r="H866" s="288"/>
      <c r="I866" s="289">
        <f>IF(G866=Precios!$EI$4,Precios!$EJ$4,IF(G866=Precios!$EI$5,Precios!$EJ$5,IF(G866=Precios!$EI$6,Precios!$EJ$6,IF(G866=Precios!$EI$7,Precios!$EJ$7,IF(G866=Precios!$EI$8,Precios!$EJ$8,IF(G866=Precios!$EI$9,Precios!$EJ$9,IF(G866=Precios!$EI$10,Precios!$EJ$10,IF(G866=Precios!$EI$11,Precios!$EJ$11,IF(G866=Precios!$EI$12,Precios!$EJ$12,IF(G866=Precios!$EI$1156,Precios!$EJ$1156,IF(G866=Precios!$EI$14,Precios!$EJ$14,IF(G866=Precios!$EI$15,Precios!$EJ$15,IF(G866=Precios!$EI$16,Precios!$EJ$16,IF(G866=Precios!$EI$17,Precios!$EJ$17,IF(G866=Precios!$EI$18,Precios!$EJ$18,0)))))))))))))))</f>
        <v>0</v>
      </c>
      <c r="J866" s="287"/>
      <c r="K866" s="290">
        <f>+IF(J866=1,I866,IF(J866=2,I866*(1-Precios!$EO$3),0))</f>
        <v>0</v>
      </c>
      <c r="L866" s="290">
        <f t="shared" si="148"/>
        <v>0</v>
      </c>
      <c r="M866" s="317">
        <f>+SUM(L866:L870)</f>
        <v>0</v>
      </c>
      <c r="N866" s="318">
        <f>+M866+Q866+S866+T866</f>
        <v>0</v>
      </c>
      <c r="O866" s="319">
        <f>+IF(J866=1,N866*$O$825,0)</f>
        <v>0</v>
      </c>
      <c r="P866" s="320">
        <f>+N866*$P$825</f>
        <v>0</v>
      </c>
      <c r="Q866" s="321"/>
      <c r="R866" s="322">
        <f>+N866-SUM(O866:Q866)</f>
        <v>0</v>
      </c>
      <c r="S866" s="321"/>
      <c r="T866" s="321"/>
      <c r="U866" s="321"/>
      <c r="V866" s="323" t="e">
        <f>+(+O866+P866)/M866</f>
        <v>#DIV/0!</v>
      </c>
      <c r="W866" s="324">
        <f>+R866-SUM(S866:U866)</f>
        <v>0</v>
      </c>
      <c r="X866" s="325">
        <f>IF(J866=2,W866,0)</f>
        <v>0</v>
      </c>
      <c r="Y866" s="326">
        <f>IF(J866=1,W866,0)</f>
        <v>0</v>
      </c>
      <c r="Z866" s="327">
        <f>IF(G866=Precios!$EI$4,Precios!$EL$4,IF(G866=Precios!$EI$5,Precios!$EL$5,IF(G866=Precios!$EI$6,Precios!$EL$6,IF(G866=Precios!$EI$7,Precios!$EL$7,IF(G866=Precios!$EI$8,Precios!$EL$8,IF(G866=Precios!$EI$9,Precios!$EL$9,IF(G866=Precios!$EI$10,Precios!$EL$10,IF(G866=Precios!$EI$11,Precios!$EL$11,IF(G866=Precios!$EI$12,Precios!$EL$12,IF(G866=Precios!$EI$1156,Precios!$EL$1156,IF(G866=Precios!$EI$14,Precios!$EL$14,IF(G866=Precios!$EI$15,Precios!$EL$15,IF(G866=Precios!$EI$16,Precios!$EL$16,IF(G866=Precios!$EI$17,Precios!$EL$17,IF(G866=Precios!$EI$18,Precios!$EL$18,0)))))))))))))))*H866</f>
        <v>0</v>
      </c>
      <c r="AA866" s="328">
        <f>+W866-SUM(Z866:Z870)</f>
        <v>0</v>
      </c>
      <c r="AB866" s="329" t="e">
        <f>+AA866/M866</f>
        <v>#DIV/0!</v>
      </c>
    </row>
    <row r="867" spans="1:28" x14ac:dyDescent="0.25">
      <c r="A867" s="291"/>
      <c r="B867" s="41"/>
      <c r="C867" s="42"/>
      <c r="D867" s="43"/>
      <c r="E867" s="43"/>
      <c r="F867" s="43"/>
      <c r="G867" s="49"/>
      <c r="H867" s="52"/>
      <c r="I867" s="217">
        <f>IF(G867=Precios!$EI$4,Precios!$EJ$4,IF(G867=Precios!$EI$5,Precios!$EJ$5,IF(G867=Precios!$EI$6,Precios!$EJ$6,IF(G867=Precios!$EI$7,Precios!$EJ$7,IF(G867=Precios!$EI$8,Precios!$EJ$8,IF(G867=Precios!$EI$9,Precios!$EJ$9,IF(G867=Precios!$EI$10,Precios!$EJ$10,IF(G867=Precios!$EI$11,Precios!$EJ$11,IF(G867=Precios!$EI$12,Precios!$EJ$12,IF(G867=Precios!$EI$1156,Precios!$EJ$1156,IF(G867=Precios!$EI$14,Precios!$EJ$14,IF(G867=Precios!$EI$15,Precios!$EJ$15,IF(G867=Precios!$EI$16,Precios!$EJ$16,IF(G867=Precios!$EI$17,Precios!$EJ$17,IF(G867=Precios!$EI$18,Precios!$EJ$18,0)))))))))))))))</f>
        <v>0</v>
      </c>
      <c r="J867" s="52"/>
      <c r="K867" s="218">
        <f>+IF(J867=1,I867,IF(J867=2,I867*(1-Precios!$EO$3),0))</f>
        <v>0</v>
      </c>
      <c r="L867" s="218">
        <f t="shared" si="148"/>
        <v>0</v>
      </c>
      <c r="M867" s="50"/>
      <c r="N867" s="44"/>
      <c r="O867" s="44"/>
      <c r="P867" s="44"/>
      <c r="Q867" s="44"/>
      <c r="R867" s="44"/>
      <c r="S867" s="44"/>
      <c r="T867" s="44"/>
      <c r="U867" s="44"/>
      <c r="V867" s="93"/>
      <c r="W867" s="44"/>
      <c r="X867" s="44"/>
      <c r="Y867" s="44"/>
      <c r="Z867" s="39">
        <f>IF(G867=Precios!$EI$4,Precios!$EL$4,IF(G867=Precios!$EI$5,Precios!$EL$5,IF(G867=Precios!$EI$6,Precios!$EL$6,IF(G867=Precios!$EI$7,Precios!$EL$7,IF(G867=Precios!$EI$8,Precios!$EL$8,IF(G867=Precios!$EI$9,Precios!$EL$9,IF(G867=Precios!$EI$10,Precios!$EL$10,IF(G867=Precios!$EI$11,Precios!$EL$11,IF(G867=Precios!$EI$12,Precios!$EL$12,IF(G867=Precios!$EI$1156,Precios!$EL$1156,IF(G867=Precios!$EI$14,Precios!$EL$14,IF(G867=Precios!$EI$15,Precios!$EL$15,IF(G867=Precios!$EI$16,Precios!$EL$16,IF(G867=Precios!$EI$17,Precios!$EL$17,IF(G867=Precios!$EI$18,Precios!$EL$18,0)))))))))))))))*H867</f>
        <v>0</v>
      </c>
      <c r="AA867" s="47"/>
      <c r="AB867" s="330"/>
    </row>
    <row r="868" spans="1:28" x14ac:dyDescent="0.25">
      <c r="A868" s="291"/>
      <c r="B868" s="41"/>
      <c r="C868" s="42"/>
      <c r="D868" s="43"/>
      <c r="E868" s="43"/>
      <c r="F868" s="43"/>
      <c r="G868" s="49"/>
      <c r="H868" s="52"/>
      <c r="I868" s="217">
        <f>IF(G868=Precios!$EI$4,Precios!$EJ$4,IF(G868=Precios!$EI$5,Precios!$EJ$5,IF(G868=Precios!$EI$6,Precios!$EJ$6,IF(G868=Precios!$EI$7,Precios!$EJ$7,IF(G868=Precios!$EI$8,Precios!$EJ$8,IF(G868=Precios!$EI$9,Precios!$EJ$9,IF(G868=Precios!$EI$10,Precios!$EJ$10,IF(G868=Precios!$EI$11,Precios!$EJ$11,IF(G868=Precios!$EI$12,Precios!$EJ$12,IF(G868=Precios!$EI$1156,Precios!$EJ$1156,IF(G868=Precios!$EI$14,Precios!$EJ$14,IF(G868=Precios!$EI$15,Precios!$EJ$15,IF(G868=Precios!$EI$16,Precios!$EJ$16,IF(G868=Precios!$EI$17,Precios!$EJ$17,IF(G868=Precios!$EI$18,Precios!$EJ$18,0)))))))))))))))</f>
        <v>0</v>
      </c>
      <c r="J868" s="52"/>
      <c r="K868" s="218">
        <f>+IF(J868=1,I868,IF(J868=2,I868*(1-Precios!$EO$3),0))</f>
        <v>0</v>
      </c>
      <c r="L868" s="218">
        <f t="shared" si="148"/>
        <v>0</v>
      </c>
      <c r="M868" s="50"/>
      <c r="N868" s="44"/>
      <c r="O868" s="44"/>
      <c r="P868" s="44"/>
      <c r="Q868" s="44"/>
      <c r="R868" s="44"/>
      <c r="S868" s="44"/>
      <c r="T868" s="44"/>
      <c r="U868" s="44"/>
      <c r="V868" s="93"/>
      <c r="W868" s="44"/>
      <c r="X868" s="44"/>
      <c r="Y868" s="44"/>
      <c r="Z868" s="39">
        <f>IF(G868=Precios!$EI$4,Precios!$EL$4,IF(G868=Precios!$EI$5,Precios!$EL$5,IF(G868=Precios!$EI$6,Precios!$EL$6,IF(G868=Precios!$EI$7,Precios!$EL$7,IF(G868=Precios!$EI$8,Precios!$EL$8,IF(G868=Precios!$EI$9,Precios!$EL$9,IF(G868=Precios!$EI$10,Precios!$EL$10,IF(G868=Precios!$EI$11,Precios!$EL$11,IF(G868=Precios!$EI$12,Precios!$EL$12,IF(G868=Precios!$EI$1156,Precios!$EL$1156,IF(G868=Precios!$EI$14,Precios!$EL$14,IF(G868=Precios!$EI$15,Precios!$EL$15,IF(G868=Precios!$EI$16,Precios!$EL$16,IF(G868=Precios!$EI$17,Precios!$EL$17,IF(G868=Precios!$EI$18,Precios!$EL$18,0)))))))))))))))*H868</f>
        <v>0</v>
      </c>
      <c r="AA868" s="47"/>
      <c r="AB868" s="330"/>
    </row>
    <row r="869" spans="1:28" x14ac:dyDescent="0.25">
      <c r="A869" s="291"/>
      <c r="B869" s="41"/>
      <c r="C869" s="42"/>
      <c r="D869" s="43"/>
      <c r="E869" s="43"/>
      <c r="F869" s="43"/>
      <c r="G869" s="49"/>
      <c r="H869" s="52"/>
      <c r="I869" s="217">
        <f>IF(G869=Precios!$EI$4,Precios!$EJ$4,IF(G869=Precios!$EI$5,Precios!$EJ$5,IF(G869=Precios!$EI$6,Precios!$EJ$6,IF(G869=Precios!$EI$7,Precios!$EJ$7,IF(G869=Precios!$EI$8,Precios!$EJ$8,IF(G869=Precios!$EI$9,Precios!$EJ$9,IF(G869=Precios!$EI$10,Precios!$EJ$10,IF(G869=Precios!$EI$11,Precios!$EJ$11,IF(G869=Precios!$EI$12,Precios!$EJ$12,IF(G869=Precios!$EI$1156,Precios!$EJ$1156,IF(G869=Precios!$EI$14,Precios!$EJ$14,IF(G869=Precios!$EI$15,Precios!$EJ$15,IF(G869=Precios!$EI$16,Precios!$EJ$16,IF(G869=Precios!$EI$17,Precios!$EJ$17,IF(G869=Precios!$EI$18,Precios!$EJ$18,0)))))))))))))))</f>
        <v>0</v>
      </c>
      <c r="J869" s="52"/>
      <c r="K869" s="218">
        <f>+IF(J869=1,I869,IF(J869=2,I869*(1-Precios!$EO$3),0))</f>
        <v>0</v>
      </c>
      <c r="L869" s="218">
        <f t="shared" si="148"/>
        <v>0</v>
      </c>
      <c r="M869" s="50"/>
      <c r="N869" s="44"/>
      <c r="O869" s="44"/>
      <c r="P869" s="44"/>
      <c r="Q869" s="44"/>
      <c r="R869" s="44"/>
      <c r="S869" s="44"/>
      <c r="T869" s="44"/>
      <c r="U869" s="44"/>
      <c r="V869" s="93"/>
      <c r="W869" s="44"/>
      <c r="X869" s="44"/>
      <c r="Y869" s="44"/>
      <c r="Z869" s="39">
        <f>IF(G869=Precios!$EI$4,Precios!$EL$4,IF(G869=Precios!$EI$5,Precios!$EL$5,IF(G869=Precios!$EI$6,Precios!$EL$6,IF(G869=Precios!$EI$7,Precios!$EL$7,IF(G869=Precios!$EI$8,Precios!$EL$8,IF(G869=Precios!$EI$9,Precios!$EL$9,IF(G869=Precios!$EI$10,Precios!$EL$10,IF(G869=Precios!$EI$11,Precios!$EL$11,IF(G869=Precios!$EI$12,Precios!$EL$12,IF(G869=Precios!$EI$1156,Precios!$EL$1156,IF(G869=Precios!$EI$14,Precios!$EL$14,IF(G869=Precios!$EI$15,Precios!$EL$15,IF(G869=Precios!$EI$16,Precios!$EL$16,IF(G869=Precios!$EI$17,Precios!$EL$17,IF(G869=Precios!$EI$18,Precios!$EL$18,0)))))))))))))))*H869</f>
        <v>0</v>
      </c>
      <c r="AA869" s="47"/>
      <c r="AB869" s="330"/>
    </row>
    <row r="870" spans="1:28" ht="15.75" thickBot="1" x14ac:dyDescent="0.3">
      <c r="A870" s="293"/>
      <c r="B870" s="294"/>
      <c r="C870" s="304"/>
      <c r="D870" s="296"/>
      <c r="E870" s="296"/>
      <c r="F870" s="296"/>
      <c r="G870" s="297"/>
      <c r="H870" s="298"/>
      <c r="I870" s="299">
        <f>IF(G870=Precios!$EI$4,Precios!$EJ$4,IF(G870=Precios!$EI$5,Precios!$EJ$5,IF(G870=Precios!$EI$6,Precios!$EJ$6,IF(G870=Precios!$EI$7,Precios!$EJ$7,IF(G870=Precios!$EI$8,Precios!$EJ$8,IF(G870=Precios!$EI$9,Precios!$EJ$9,IF(G870=Precios!$EI$10,Precios!$EJ$10,IF(G870=Precios!$EI$11,Precios!$EJ$11,IF(G870=Precios!$EI$12,Precios!$EJ$12,IF(G870=Precios!$EI$1156,Precios!$EJ$1156,IF(G870=Precios!$EI$14,Precios!$EJ$14,IF(G870=Precios!$EI$15,Precios!$EJ$15,IF(G870=Precios!$EI$16,Precios!$EJ$16,IF(G870=Precios!$EI$17,Precios!$EJ$17,IF(G870=Precios!$EI$18,Precios!$EJ$18,0)))))))))))))))</f>
        <v>0</v>
      </c>
      <c r="J870" s="298"/>
      <c r="K870" s="300">
        <f>+IF(J870=1,I870,IF(J870=2,I870*(1-Precios!$EO$3),0))</f>
        <v>0</v>
      </c>
      <c r="L870" s="300">
        <f t="shared" si="148"/>
        <v>0</v>
      </c>
      <c r="M870" s="331"/>
      <c r="N870" s="332"/>
      <c r="O870" s="332"/>
      <c r="P870" s="332"/>
      <c r="Q870" s="332"/>
      <c r="R870" s="332"/>
      <c r="S870" s="332"/>
      <c r="T870" s="332"/>
      <c r="U870" s="332"/>
      <c r="V870" s="333"/>
      <c r="W870" s="332"/>
      <c r="X870" s="332"/>
      <c r="Y870" s="332"/>
      <c r="Z870" s="340">
        <f>IF(G870=Precios!$EI$4,Precios!$EL$4,IF(G870=Precios!$EI$5,Precios!$EL$5,IF(G870=Precios!$EI$6,Precios!$EL$6,IF(G870=Precios!$EI$7,Precios!$EL$7,IF(G870=Precios!$EI$8,Precios!$EL$8,IF(G870=Precios!$EI$9,Precios!$EL$9,IF(G870=Precios!$EI$10,Precios!$EL$10,IF(G870=Precios!$EI$11,Precios!$EL$11,IF(G870=Precios!$EI$12,Precios!$EL$12,IF(G870=Precios!$EI$1156,Precios!$EL$1156,IF(G870=Precios!$EI$14,Precios!$EL$14,IF(G870=Precios!$EI$15,Precios!$EL$15,IF(G870=Precios!$EI$16,Precios!$EL$16,IF(G870=Precios!$EI$17,Precios!$EL$17,IF(G870=Precios!$EI$18,Precios!$EL$18,0)))))))))))))))*H870</f>
        <v>0</v>
      </c>
      <c r="AA870" s="334"/>
      <c r="AB870" s="335"/>
    </row>
    <row r="871" spans="1:28" x14ac:dyDescent="0.25">
      <c r="A871" s="282"/>
      <c r="B871" s="283"/>
      <c r="C871" s="284"/>
      <c r="D871" s="285"/>
      <c r="E871" s="285"/>
      <c r="F871" s="285"/>
      <c r="G871" s="287"/>
      <c r="H871" s="288"/>
      <c r="I871" s="289">
        <f>IF(G871=Precios!$EI$4,Precios!$EJ$4,IF(G871=Precios!$EI$5,Precios!$EJ$5,IF(G871=Precios!$EI$6,Precios!$EJ$6,IF(G871=Precios!$EI$7,Precios!$EJ$7,IF(G871=Precios!$EI$8,Precios!$EJ$8,IF(G871=Precios!$EI$9,Precios!$EJ$9,IF(G871=Precios!$EI$10,Precios!$EJ$10,IF(G871=Precios!$EI$11,Precios!$EJ$11,IF(G871=Precios!$EI$12,Precios!$EJ$12,IF(G871=Precios!$EI$1156,Precios!$EJ$1156,IF(G871=Precios!$EI$14,Precios!$EJ$14,IF(G871=Precios!$EI$15,Precios!$EJ$15,IF(G871=Precios!$EI$16,Precios!$EJ$16,IF(G871=Precios!$EI$17,Precios!$EJ$17,IF(G871=Precios!$EI$18,Precios!$EJ$18,0)))))))))))))))</f>
        <v>0</v>
      </c>
      <c r="J871" s="287"/>
      <c r="K871" s="290">
        <f>+IF(J871=1,I871,IF(J871=2,I871*(1-Precios!$EO$3),0))</f>
        <v>0</v>
      </c>
      <c r="L871" s="290">
        <f t="shared" si="147"/>
        <v>0</v>
      </c>
      <c r="M871" s="317">
        <f>+SUM(L871:L875)</f>
        <v>0</v>
      </c>
      <c r="N871" s="318">
        <f>+M871+Q871+S871+T871</f>
        <v>0</v>
      </c>
      <c r="O871" s="319">
        <f>+IF(J871=1,N871*$O$825,0)</f>
        <v>0</v>
      </c>
      <c r="P871" s="320">
        <f>+N871*$P$825</f>
        <v>0</v>
      </c>
      <c r="Q871" s="321"/>
      <c r="R871" s="322">
        <f>+N871-SUM(O871:Q871)</f>
        <v>0</v>
      </c>
      <c r="S871" s="321"/>
      <c r="T871" s="321"/>
      <c r="U871" s="321"/>
      <c r="V871" s="323" t="e">
        <f>+(+O871+P871)/M871</f>
        <v>#DIV/0!</v>
      </c>
      <c r="W871" s="324">
        <f>+R871-SUM(S871:U871)</f>
        <v>0</v>
      </c>
      <c r="X871" s="325">
        <f>IF(J871=2,W871,0)</f>
        <v>0</v>
      </c>
      <c r="Y871" s="326">
        <f>IF(J871=1,W871,0)</f>
        <v>0</v>
      </c>
      <c r="Z871" s="327">
        <f>IF(G871=Precios!$EI$4,Precios!$EL$4,IF(G871=Precios!$EI$5,Precios!$EL$5,IF(G871=Precios!$EI$6,Precios!$EL$6,IF(G871=Precios!$EI$7,Precios!$EL$7,IF(G871=Precios!$EI$8,Precios!$EL$8,IF(G871=Precios!$EI$9,Precios!$EL$9,IF(G871=Precios!$EI$10,Precios!$EL$10,IF(G871=Precios!$EI$11,Precios!$EL$11,IF(G871=Precios!$EI$12,Precios!$EL$12,IF(G871=Precios!$EI$1156,Precios!$EL$1156,IF(G871=Precios!$EI$14,Precios!$EL$14,IF(G871=Precios!$EI$15,Precios!$EL$15,IF(G871=Precios!$EI$16,Precios!$EL$16,IF(G871=Precios!$EI$17,Precios!$EL$17,IF(G871=Precios!$EI$18,Precios!$EL$18,0)))))))))))))))*H871</f>
        <v>0</v>
      </c>
      <c r="AA871" s="328">
        <f>+W871-SUM(Z871:Z875)</f>
        <v>0</v>
      </c>
      <c r="AB871" s="329" t="e">
        <f>+AA871/M871</f>
        <v>#DIV/0!</v>
      </c>
    </row>
    <row r="872" spans="1:28" x14ac:dyDescent="0.25">
      <c r="A872" s="291"/>
      <c r="B872" s="41"/>
      <c r="C872" s="42"/>
      <c r="D872" s="43"/>
      <c r="E872" s="43"/>
      <c r="F872" s="43"/>
      <c r="G872" s="49"/>
      <c r="H872" s="52"/>
      <c r="I872" s="217">
        <f>IF(G872=Precios!$EI$4,Precios!$EJ$4,IF(G872=Precios!$EI$5,Precios!$EJ$5,IF(G872=Precios!$EI$6,Precios!$EJ$6,IF(G872=Precios!$EI$7,Precios!$EJ$7,IF(G872=Precios!$EI$8,Precios!$EJ$8,IF(G872=Precios!$EI$9,Precios!$EJ$9,IF(G872=Precios!$EI$10,Precios!$EJ$10,IF(G872=Precios!$EI$11,Precios!$EJ$11,IF(G872=Precios!$EI$12,Precios!$EJ$12,IF(G872=Precios!$EI$1156,Precios!$EJ$1156,IF(G872=Precios!$EI$14,Precios!$EJ$14,IF(G872=Precios!$EI$15,Precios!$EJ$15,IF(G872=Precios!$EI$16,Precios!$EJ$16,IF(G872=Precios!$EI$17,Precios!$EJ$17,IF(G872=Precios!$EI$18,Precios!$EJ$18,0)))))))))))))))</f>
        <v>0</v>
      </c>
      <c r="J872" s="52"/>
      <c r="K872" s="218">
        <f>+IF(J872=1,I872,IF(J872=2,I872*(1-Precios!$EO$3),0))</f>
        <v>0</v>
      </c>
      <c r="L872" s="218">
        <f t="shared" si="147"/>
        <v>0</v>
      </c>
      <c r="M872" s="50"/>
      <c r="N872" s="44"/>
      <c r="O872" s="44"/>
      <c r="P872" s="44"/>
      <c r="Q872" s="44"/>
      <c r="R872" s="44"/>
      <c r="S872" s="44"/>
      <c r="T872" s="44"/>
      <c r="U872" s="44"/>
      <c r="V872" s="93"/>
      <c r="W872" s="44"/>
      <c r="X872" s="44"/>
      <c r="Y872" s="44"/>
      <c r="Z872" s="39">
        <f>IF(G872=Precios!$EI$4,Precios!$EL$4,IF(G872=Precios!$EI$5,Precios!$EL$5,IF(G872=Precios!$EI$6,Precios!$EL$6,IF(G872=Precios!$EI$7,Precios!$EL$7,IF(G872=Precios!$EI$8,Precios!$EL$8,IF(G872=Precios!$EI$9,Precios!$EL$9,IF(G872=Precios!$EI$10,Precios!$EL$10,IF(G872=Precios!$EI$11,Precios!$EL$11,IF(G872=Precios!$EI$12,Precios!$EL$12,IF(G872=Precios!$EI$1156,Precios!$EL$1156,IF(G872=Precios!$EI$14,Precios!$EL$14,IF(G872=Precios!$EI$15,Precios!$EL$15,IF(G872=Precios!$EI$16,Precios!$EL$16,IF(G872=Precios!$EI$17,Precios!$EL$17,IF(G872=Precios!$EI$18,Precios!$EL$18,0)))))))))))))))*H872</f>
        <v>0</v>
      </c>
      <c r="AA872" s="47"/>
      <c r="AB872" s="330"/>
    </row>
    <row r="873" spans="1:28" x14ac:dyDescent="0.25">
      <c r="A873" s="291"/>
      <c r="B873" s="41"/>
      <c r="C873" s="42"/>
      <c r="D873" s="43"/>
      <c r="E873" s="43"/>
      <c r="F873" s="43"/>
      <c r="G873" s="49"/>
      <c r="H873" s="52"/>
      <c r="I873" s="217">
        <f>IF(G873=Precios!$EI$4,Precios!$EJ$4,IF(G873=Precios!$EI$5,Precios!$EJ$5,IF(G873=Precios!$EI$6,Precios!$EJ$6,IF(G873=Precios!$EI$7,Precios!$EJ$7,IF(G873=Precios!$EI$8,Precios!$EJ$8,IF(G873=Precios!$EI$9,Precios!$EJ$9,IF(G873=Precios!$EI$10,Precios!$EJ$10,IF(G873=Precios!$EI$11,Precios!$EJ$11,IF(G873=Precios!$EI$12,Precios!$EJ$12,IF(G873=Precios!$EI$1156,Precios!$EJ$1156,IF(G873=Precios!$EI$14,Precios!$EJ$14,IF(G873=Precios!$EI$15,Precios!$EJ$15,IF(G873=Precios!$EI$16,Precios!$EJ$16,IF(G873=Precios!$EI$17,Precios!$EJ$17,IF(G873=Precios!$EI$18,Precios!$EJ$18,0)))))))))))))))</f>
        <v>0</v>
      </c>
      <c r="J873" s="52"/>
      <c r="K873" s="218">
        <f>+IF(J873=1,I873,IF(J873=2,I873*(1-Precios!$EO$3),0))</f>
        <v>0</v>
      </c>
      <c r="L873" s="218">
        <f t="shared" si="147"/>
        <v>0</v>
      </c>
      <c r="M873" s="50"/>
      <c r="N873" s="44"/>
      <c r="O873" s="44"/>
      <c r="P873" s="44"/>
      <c r="Q873" s="44"/>
      <c r="R873" s="44"/>
      <c r="S873" s="44"/>
      <c r="T873" s="44"/>
      <c r="U873" s="44"/>
      <c r="V873" s="93"/>
      <c r="W873" s="44"/>
      <c r="X873" s="44"/>
      <c r="Y873" s="44"/>
      <c r="Z873" s="39">
        <f>IF(G873=Precios!$EI$4,Precios!$EL$4,IF(G873=Precios!$EI$5,Precios!$EL$5,IF(G873=Precios!$EI$6,Precios!$EL$6,IF(G873=Precios!$EI$7,Precios!$EL$7,IF(G873=Precios!$EI$8,Precios!$EL$8,IF(G873=Precios!$EI$9,Precios!$EL$9,IF(G873=Precios!$EI$10,Precios!$EL$10,IF(G873=Precios!$EI$11,Precios!$EL$11,IF(G873=Precios!$EI$12,Precios!$EL$12,IF(G873=Precios!$EI$1156,Precios!$EL$1156,IF(G873=Precios!$EI$14,Precios!$EL$14,IF(G873=Precios!$EI$15,Precios!$EL$15,IF(G873=Precios!$EI$16,Precios!$EL$16,IF(G873=Precios!$EI$17,Precios!$EL$17,IF(G873=Precios!$EI$18,Precios!$EL$18,0)))))))))))))))*H873</f>
        <v>0</v>
      </c>
      <c r="AA873" s="47"/>
      <c r="AB873" s="330"/>
    </row>
    <row r="874" spans="1:28" x14ac:dyDescent="0.25">
      <c r="A874" s="291"/>
      <c r="B874" s="41"/>
      <c r="C874" s="42"/>
      <c r="D874" s="43"/>
      <c r="E874" s="43"/>
      <c r="F874" s="43"/>
      <c r="G874" s="49"/>
      <c r="H874" s="52"/>
      <c r="I874" s="217">
        <f>IF(G874=Precios!$EI$4,Precios!$EJ$4,IF(G874=Precios!$EI$5,Precios!$EJ$5,IF(G874=Precios!$EI$6,Precios!$EJ$6,IF(G874=Precios!$EI$7,Precios!$EJ$7,IF(G874=Precios!$EI$8,Precios!$EJ$8,IF(G874=Precios!$EI$9,Precios!$EJ$9,IF(G874=Precios!$EI$10,Precios!$EJ$10,IF(G874=Precios!$EI$11,Precios!$EJ$11,IF(G874=Precios!$EI$12,Precios!$EJ$12,IF(G874=Precios!$EI$1156,Precios!$EJ$1156,IF(G874=Precios!$EI$14,Precios!$EJ$14,IF(G874=Precios!$EI$15,Precios!$EJ$15,IF(G874=Precios!$EI$16,Precios!$EJ$16,IF(G874=Precios!$EI$17,Precios!$EJ$17,IF(G874=Precios!$EI$18,Precios!$EJ$18,0)))))))))))))))</f>
        <v>0</v>
      </c>
      <c r="J874" s="52"/>
      <c r="K874" s="218">
        <f>+IF(J874=1,I874,IF(J874=2,I874*(1-Precios!$EO$3),0))</f>
        <v>0</v>
      </c>
      <c r="L874" s="218">
        <f t="shared" si="147"/>
        <v>0</v>
      </c>
      <c r="M874" s="50"/>
      <c r="N874" s="44"/>
      <c r="O874" s="44"/>
      <c r="P874" s="44"/>
      <c r="Q874" s="44"/>
      <c r="R874" s="44"/>
      <c r="S874" s="44"/>
      <c r="T874" s="44"/>
      <c r="U874" s="44"/>
      <c r="V874" s="93"/>
      <c r="W874" s="44"/>
      <c r="X874" s="44"/>
      <c r="Y874" s="44"/>
      <c r="Z874" s="39">
        <f>IF(G874=Precios!$EI$4,Precios!$EL$4,IF(G874=Precios!$EI$5,Precios!$EL$5,IF(G874=Precios!$EI$6,Precios!$EL$6,IF(G874=Precios!$EI$7,Precios!$EL$7,IF(G874=Precios!$EI$8,Precios!$EL$8,IF(G874=Precios!$EI$9,Precios!$EL$9,IF(G874=Precios!$EI$10,Precios!$EL$10,IF(G874=Precios!$EI$11,Precios!$EL$11,IF(G874=Precios!$EI$12,Precios!$EL$12,IF(G874=Precios!$EI$1156,Precios!$EL$1156,IF(G874=Precios!$EI$14,Precios!$EL$14,IF(G874=Precios!$EI$15,Precios!$EL$15,IF(G874=Precios!$EI$16,Precios!$EL$16,IF(G874=Precios!$EI$17,Precios!$EL$17,IF(G874=Precios!$EI$18,Precios!$EL$18,0)))))))))))))))*H874</f>
        <v>0</v>
      </c>
      <c r="AA874" s="47"/>
      <c r="AB874" s="330"/>
    </row>
    <row r="875" spans="1:28" ht="15.75" thickBot="1" x14ac:dyDescent="0.3">
      <c r="A875" s="293"/>
      <c r="B875" s="294"/>
      <c r="C875" s="304"/>
      <c r="D875" s="296"/>
      <c r="E875" s="296"/>
      <c r="F875" s="296"/>
      <c r="G875" s="297"/>
      <c r="H875" s="298"/>
      <c r="I875" s="299">
        <f>IF(G875=Precios!$EI$4,Precios!$EJ$4,IF(G875=Precios!$EI$5,Precios!$EJ$5,IF(G875=Precios!$EI$6,Precios!$EJ$6,IF(G875=Precios!$EI$7,Precios!$EJ$7,IF(G875=Precios!$EI$8,Precios!$EJ$8,IF(G875=Precios!$EI$9,Precios!$EJ$9,IF(G875=Precios!$EI$10,Precios!$EJ$10,IF(G875=Precios!$EI$11,Precios!$EJ$11,IF(G875=Precios!$EI$12,Precios!$EJ$12,IF(G875=Precios!$EI$1156,Precios!$EJ$1156,IF(G875=Precios!$EI$14,Precios!$EJ$14,IF(G875=Precios!$EI$15,Precios!$EJ$15,IF(G875=Precios!$EI$16,Precios!$EJ$16,IF(G875=Precios!$EI$17,Precios!$EJ$17,IF(G875=Precios!$EI$18,Precios!$EJ$18,0)))))))))))))))</f>
        <v>0</v>
      </c>
      <c r="J875" s="298"/>
      <c r="K875" s="300">
        <f>+IF(J875=1,I875,IF(J875=2,I875*(1-Precios!$EO$3),0))</f>
        <v>0</v>
      </c>
      <c r="L875" s="300">
        <f t="shared" si="147"/>
        <v>0</v>
      </c>
      <c r="M875" s="331"/>
      <c r="N875" s="332"/>
      <c r="O875" s="332"/>
      <c r="P875" s="332"/>
      <c r="Q875" s="332"/>
      <c r="R875" s="332"/>
      <c r="S875" s="332"/>
      <c r="T875" s="332"/>
      <c r="U875" s="332"/>
      <c r="V875" s="333"/>
      <c r="W875" s="332"/>
      <c r="X875" s="332"/>
      <c r="Y875" s="332"/>
      <c r="Z875" s="340">
        <f>IF(G875=Precios!$EI$4,Precios!$EL$4,IF(G875=Precios!$EI$5,Precios!$EL$5,IF(G875=Precios!$EI$6,Precios!$EL$6,IF(G875=Precios!$EI$7,Precios!$EL$7,IF(G875=Precios!$EI$8,Precios!$EL$8,IF(G875=Precios!$EI$9,Precios!$EL$9,IF(G875=Precios!$EI$10,Precios!$EL$10,IF(G875=Precios!$EI$11,Precios!$EL$11,IF(G875=Precios!$EI$12,Precios!$EL$12,IF(G875=Precios!$EI$1156,Precios!$EL$1156,IF(G875=Precios!$EI$14,Precios!$EL$14,IF(G875=Precios!$EI$15,Precios!$EL$15,IF(G875=Precios!$EI$16,Precios!$EL$16,IF(G875=Precios!$EI$17,Precios!$EL$17,IF(G875=Precios!$EI$18,Precios!$EL$18,0)))))))))))))))*H875</f>
        <v>0</v>
      </c>
      <c r="AA875" s="334"/>
      <c r="AB875" s="335"/>
    </row>
    <row r="876" spans="1:28" x14ac:dyDescent="0.25">
      <c r="A876" s="282"/>
      <c r="B876" s="283"/>
      <c r="C876" s="284"/>
      <c r="D876" s="285"/>
      <c r="E876" s="285"/>
      <c r="F876" s="285"/>
      <c r="G876" s="287"/>
      <c r="H876" s="288"/>
      <c r="I876" s="289">
        <f>IF(G876=Precios!$EI$4,Precios!$EJ$4,IF(G876=Precios!$EI$5,Precios!$EJ$5,IF(G876=Precios!$EI$6,Precios!$EJ$6,IF(G876=Precios!$EI$7,Precios!$EJ$7,IF(G876=Precios!$EI$8,Precios!$EJ$8,IF(G876=Precios!$EI$9,Precios!$EJ$9,IF(G876=Precios!$EI$10,Precios!$EJ$10,IF(G876=Precios!$EI$11,Precios!$EJ$11,IF(G876=Precios!$EI$12,Precios!$EJ$12,IF(G876=Precios!$EI$1156,Precios!$EJ$1156,IF(G876=Precios!$EI$14,Precios!$EJ$14,IF(G876=Precios!$EI$15,Precios!$EJ$15,IF(G876=Precios!$EI$16,Precios!$EJ$16,IF(G876=Precios!$EI$17,Precios!$EJ$17,IF(G876=Precios!$EI$18,Precios!$EJ$18,0)))))))))))))))</f>
        <v>0</v>
      </c>
      <c r="J876" s="287"/>
      <c r="K876" s="290">
        <f>+IF(J876=1,I876,IF(J876=2,I876*(1-Precios!$EO$3),0))</f>
        <v>0</v>
      </c>
      <c r="L876" s="290">
        <f t="shared" si="147"/>
        <v>0</v>
      </c>
      <c r="M876" s="317">
        <f>+SUM(L876:L880)</f>
        <v>0</v>
      </c>
      <c r="N876" s="318">
        <f>+M876+Q876+S876+T876</f>
        <v>0</v>
      </c>
      <c r="O876" s="319">
        <f>+IF(J876=1,N876*$O$825,0)</f>
        <v>0</v>
      </c>
      <c r="P876" s="320">
        <f>+N876*$P$825</f>
        <v>0</v>
      </c>
      <c r="Q876" s="321"/>
      <c r="R876" s="322">
        <f>+N876-SUM(O876:Q876)</f>
        <v>0</v>
      </c>
      <c r="S876" s="321"/>
      <c r="T876" s="321"/>
      <c r="U876" s="321"/>
      <c r="V876" s="323" t="e">
        <f>+(+O876+P876)/M876</f>
        <v>#DIV/0!</v>
      </c>
      <c r="W876" s="324">
        <f>+R876-SUM(S876:U876)</f>
        <v>0</v>
      </c>
      <c r="X876" s="325">
        <f>IF(J876=2,W876,0)</f>
        <v>0</v>
      </c>
      <c r="Y876" s="326">
        <f>IF(J876=1,W876,0)</f>
        <v>0</v>
      </c>
      <c r="Z876" s="327">
        <f>IF(G876=Precios!$EI$4,Precios!$EL$4,IF(G876=Precios!$EI$5,Precios!$EL$5,IF(G876=Precios!$EI$6,Precios!$EL$6,IF(G876=Precios!$EI$7,Precios!$EL$7,IF(G876=Precios!$EI$8,Precios!$EL$8,IF(G876=Precios!$EI$9,Precios!$EL$9,IF(G876=Precios!$EI$10,Precios!$EL$10,IF(G876=Precios!$EI$11,Precios!$EL$11,IF(G876=Precios!$EI$12,Precios!$EL$12,IF(G876=Precios!$EI$1156,Precios!$EL$1156,IF(G876=Precios!$EI$14,Precios!$EL$14,IF(G876=Precios!$EI$15,Precios!$EL$15,IF(G876=Precios!$EI$16,Precios!$EL$16,IF(G876=Precios!$EI$17,Precios!$EL$17,IF(G876=Precios!$EI$18,Precios!$EL$18,0)))))))))))))))*H876</f>
        <v>0</v>
      </c>
      <c r="AA876" s="328">
        <f>+W876-SUM(Z876:Z880)</f>
        <v>0</v>
      </c>
      <c r="AB876" s="329" t="e">
        <f>+AA876/M876</f>
        <v>#DIV/0!</v>
      </c>
    </row>
    <row r="877" spans="1:28" x14ac:dyDescent="0.25">
      <c r="A877" s="291"/>
      <c r="B877" s="41"/>
      <c r="C877" s="42"/>
      <c r="D877" s="43"/>
      <c r="E877" s="43"/>
      <c r="F877" s="43"/>
      <c r="G877" s="49"/>
      <c r="H877" s="52"/>
      <c r="I877" s="217">
        <f>IF(G877=Precios!$EI$4,Precios!$EJ$4,IF(G877=Precios!$EI$5,Precios!$EJ$5,IF(G877=Precios!$EI$6,Precios!$EJ$6,IF(G877=Precios!$EI$7,Precios!$EJ$7,IF(G877=Precios!$EI$8,Precios!$EJ$8,IF(G877=Precios!$EI$9,Precios!$EJ$9,IF(G877=Precios!$EI$10,Precios!$EJ$10,IF(G877=Precios!$EI$11,Precios!$EJ$11,IF(G877=Precios!$EI$12,Precios!$EJ$12,IF(G877=Precios!$EI$1156,Precios!$EJ$1156,IF(G877=Precios!$EI$14,Precios!$EJ$14,IF(G877=Precios!$EI$15,Precios!$EJ$15,IF(G877=Precios!$EI$16,Precios!$EJ$16,IF(G877=Precios!$EI$17,Precios!$EJ$17,IF(G877=Precios!$EI$18,Precios!$EJ$18,0)))))))))))))))</f>
        <v>0</v>
      </c>
      <c r="J877" s="52"/>
      <c r="K877" s="218">
        <f>+IF(J877=1,I877,IF(J877=2,I877*(1-Precios!$EO$3),0))</f>
        <v>0</v>
      </c>
      <c r="L877" s="218">
        <f t="shared" si="147"/>
        <v>0</v>
      </c>
      <c r="M877" s="50"/>
      <c r="N877" s="44"/>
      <c r="O877" s="44"/>
      <c r="P877" s="44"/>
      <c r="Q877" s="44"/>
      <c r="R877" s="44"/>
      <c r="S877" s="44"/>
      <c r="T877" s="44"/>
      <c r="U877" s="44"/>
      <c r="V877" s="93"/>
      <c r="W877" s="44"/>
      <c r="X877" s="44"/>
      <c r="Y877" s="44"/>
      <c r="Z877" s="39">
        <f>IF(G877=Precios!$EI$4,Precios!$EL$4,IF(G877=Precios!$EI$5,Precios!$EL$5,IF(G877=Precios!$EI$6,Precios!$EL$6,IF(G877=Precios!$EI$7,Precios!$EL$7,IF(G877=Precios!$EI$8,Precios!$EL$8,IF(G877=Precios!$EI$9,Precios!$EL$9,IF(G877=Precios!$EI$10,Precios!$EL$10,IF(G877=Precios!$EI$11,Precios!$EL$11,IF(G877=Precios!$EI$12,Precios!$EL$12,IF(G877=Precios!$EI$1156,Precios!$EL$1156,IF(G877=Precios!$EI$14,Precios!$EL$14,IF(G877=Precios!$EI$15,Precios!$EL$15,IF(G877=Precios!$EI$16,Precios!$EL$16,IF(G877=Precios!$EI$17,Precios!$EL$17,IF(G877=Precios!$EI$18,Precios!$EL$18,0)))))))))))))))*H877</f>
        <v>0</v>
      </c>
      <c r="AA877" s="47"/>
      <c r="AB877" s="330"/>
    </row>
    <row r="878" spans="1:28" x14ac:dyDescent="0.25">
      <c r="A878" s="291"/>
      <c r="B878" s="41"/>
      <c r="C878" s="42"/>
      <c r="D878" s="43"/>
      <c r="E878" s="43"/>
      <c r="F878" s="43"/>
      <c r="G878" s="49"/>
      <c r="H878" s="52"/>
      <c r="I878" s="217">
        <f>IF(G878=Precios!$EI$4,Precios!$EJ$4,IF(G878=Precios!$EI$5,Precios!$EJ$5,IF(G878=Precios!$EI$6,Precios!$EJ$6,IF(G878=Precios!$EI$7,Precios!$EJ$7,IF(G878=Precios!$EI$8,Precios!$EJ$8,IF(G878=Precios!$EI$9,Precios!$EJ$9,IF(G878=Precios!$EI$10,Precios!$EJ$10,IF(G878=Precios!$EI$11,Precios!$EJ$11,IF(G878=Precios!$EI$12,Precios!$EJ$12,IF(G878=Precios!$EI$1156,Precios!$EJ$1156,IF(G878=Precios!$EI$14,Precios!$EJ$14,IF(G878=Precios!$EI$15,Precios!$EJ$15,IF(G878=Precios!$EI$16,Precios!$EJ$16,IF(G878=Precios!$EI$17,Precios!$EJ$17,IF(G878=Precios!$EI$18,Precios!$EJ$18,0)))))))))))))))</f>
        <v>0</v>
      </c>
      <c r="J878" s="52"/>
      <c r="K878" s="218">
        <f>+IF(J878=1,I878,IF(J878=2,I878*(1-Precios!$EO$3),0))</f>
        <v>0</v>
      </c>
      <c r="L878" s="218">
        <f t="shared" si="147"/>
        <v>0</v>
      </c>
      <c r="M878" s="50"/>
      <c r="N878" s="44"/>
      <c r="O878" s="44"/>
      <c r="P878" s="44"/>
      <c r="Q878" s="44"/>
      <c r="R878" s="44"/>
      <c r="S878" s="44"/>
      <c r="T878" s="44"/>
      <c r="U878" s="44"/>
      <c r="V878" s="93"/>
      <c r="W878" s="44"/>
      <c r="X878" s="44"/>
      <c r="Y878" s="44"/>
      <c r="Z878" s="39">
        <f>IF(G878=Precios!$EI$4,Precios!$EL$4,IF(G878=Precios!$EI$5,Precios!$EL$5,IF(G878=Precios!$EI$6,Precios!$EL$6,IF(G878=Precios!$EI$7,Precios!$EL$7,IF(G878=Precios!$EI$8,Precios!$EL$8,IF(G878=Precios!$EI$9,Precios!$EL$9,IF(G878=Precios!$EI$10,Precios!$EL$10,IF(G878=Precios!$EI$11,Precios!$EL$11,IF(G878=Precios!$EI$12,Precios!$EL$12,IF(G878=Precios!$EI$1156,Precios!$EL$1156,IF(G878=Precios!$EI$14,Precios!$EL$14,IF(G878=Precios!$EI$15,Precios!$EL$15,IF(G878=Precios!$EI$16,Precios!$EL$16,IF(G878=Precios!$EI$17,Precios!$EL$17,IF(G878=Precios!$EI$18,Precios!$EL$18,0)))))))))))))))*H878</f>
        <v>0</v>
      </c>
      <c r="AA878" s="47"/>
      <c r="AB878" s="330"/>
    </row>
    <row r="879" spans="1:28" x14ac:dyDescent="0.25">
      <c r="A879" s="291"/>
      <c r="B879" s="41"/>
      <c r="C879" s="42"/>
      <c r="D879" s="43"/>
      <c r="E879" s="43"/>
      <c r="F879" s="43"/>
      <c r="G879" s="49"/>
      <c r="H879" s="52"/>
      <c r="I879" s="217">
        <f>IF(G879=Precios!$EI$4,Precios!$EJ$4,IF(G879=Precios!$EI$5,Precios!$EJ$5,IF(G879=Precios!$EI$6,Precios!$EJ$6,IF(G879=Precios!$EI$7,Precios!$EJ$7,IF(G879=Precios!$EI$8,Precios!$EJ$8,IF(G879=Precios!$EI$9,Precios!$EJ$9,IF(G879=Precios!$EI$10,Precios!$EJ$10,IF(G879=Precios!$EI$11,Precios!$EJ$11,IF(G879=Precios!$EI$12,Precios!$EJ$12,IF(G879=Precios!$EI$1156,Precios!$EJ$1156,IF(G879=Precios!$EI$14,Precios!$EJ$14,IF(G879=Precios!$EI$15,Precios!$EJ$15,IF(G879=Precios!$EI$16,Precios!$EJ$16,IF(G879=Precios!$EI$17,Precios!$EJ$17,IF(G879=Precios!$EI$18,Precios!$EJ$18,0)))))))))))))))</f>
        <v>0</v>
      </c>
      <c r="J879" s="52"/>
      <c r="K879" s="218">
        <f>+IF(J879=1,I879,IF(J879=2,I879*(1-Precios!$EO$3),0))</f>
        <v>0</v>
      </c>
      <c r="L879" s="218">
        <f t="shared" si="147"/>
        <v>0</v>
      </c>
      <c r="M879" s="50"/>
      <c r="N879" s="44"/>
      <c r="O879" s="44"/>
      <c r="P879" s="44"/>
      <c r="Q879" s="44"/>
      <c r="R879" s="44"/>
      <c r="S879" s="44"/>
      <c r="T879" s="44"/>
      <c r="U879" s="44"/>
      <c r="V879" s="93"/>
      <c r="W879" s="44"/>
      <c r="X879" s="44"/>
      <c r="Y879" s="44"/>
      <c r="Z879" s="39">
        <f>IF(G879=Precios!$EI$4,Precios!$EL$4,IF(G879=Precios!$EI$5,Precios!$EL$5,IF(G879=Precios!$EI$6,Precios!$EL$6,IF(G879=Precios!$EI$7,Precios!$EL$7,IF(G879=Precios!$EI$8,Precios!$EL$8,IF(G879=Precios!$EI$9,Precios!$EL$9,IF(G879=Precios!$EI$10,Precios!$EL$10,IF(G879=Precios!$EI$11,Precios!$EL$11,IF(G879=Precios!$EI$12,Precios!$EL$12,IF(G879=Precios!$EI$1156,Precios!$EL$1156,IF(G879=Precios!$EI$14,Precios!$EL$14,IF(G879=Precios!$EI$15,Precios!$EL$15,IF(G879=Precios!$EI$16,Precios!$EL$16,IF(G879=Precios!$EI$17,Precios!$EL$17,IF(G879=Precios!$EI$18,Precios!$EL$18,0)))))))))))))))*H879</f>
        <v>0</v>
      </c>
      <c r="AA879" s="47"/>
      <c r="AB879" s="330"/>
    </row>
    <row r="880" spans="1:28" ht="15.75" thickBot="1" x14ac:dyDescent="0.3">
      <c r="A880" s="293"/>
      <c r="B880" s="294"/>
      <c r="C880" s="304"/>
      <c r="D880" s="296"/>
      <c r="E880" s="296"/>
      <c r="F880" s="296"/>
      <c r="G880" s="297"/>
      <c r="H880" s="298"/>
      <c r="I880" s="299">
        <f>IF(G880=Precios!$EI$4,Precios!$EJ$4,IF(G880=Precios!$EI$5,Precios!$EJ$5,IF(G880=Precios!$EI$6,Precios!$EJ$6,IF(G880=Precios!$EI$7,Precios!$EJ$7,IF(G880=Precios!$EI$8,Precios!$EJ$8,IF(G880=Precios!$EI$9,Precios!$EJ$9,IF(G880=Precios!$EI$10,Precios!$EJ$10,IF(G880=Precios!$EI$11,Precios!$EJ$11,IF(G880=Precios!$EI$12,Precios!$EJ$12,IF(G880=Precios!$EI$1156,Precios!$EJ$1156,IF(G880=Precios!$EI$14,Precios!$EJ$14,IF(G880=Precios!$EI$15,Precios!$EJ$15,IF(G880=Precios!$EI$16,Precios!$EJ$16,IF(G880=Precios!$EI$17,Precios!$EJ$17,IF(G880=Precios!$EI$18,Precios!$EJ$18,0)))))))))))))))</f>
        <v>0</v>
      </c>
      <c r="J880" s="298"/>
      <c r="K880" s="300">
        <f>+IF(J880=1,I880,IF(J880=2,I880*(1-Precios!$EO$3),0))</f>
        <v>0</v>
      </c>
      <c r="L880" s="300">
        <f t="shared" si="147"/>
        <v>0</v>
      </c>
      <c r="M880" s="331"/>
      <c r="N880" s="332"/>
      <c r="O880" s="332"/>
      <c r="P880" s="332"/>
      <c r="Q880" s="332"/>
      <c r="R880" s="332"/>
      <c r="S880" s="332"/>
      <c r="T880" s="332"/>
      <c r="U880" s="332"/>
      <c r="V880" s="333"/>
      <c r="W880" s="332"/>
      <c r="X880" s="332"/>
      <c r="Y880" s="332"/>
      <c r="Z880" s="340">
        <f>IF(G880=Precios!$EI$4,Precios!$EL$4,IF(G880=Precios!$EI$5,Precios!$EL$5,IF(G880=Precios!$EI$6,Precios!$EL$6,IF(G880=Precios!$EI$7,Precios!$EL$7,IF(G880=Precios!$EI$8,Precios!$EL$8,IF(G880=Precios!$EI$9,Precios!$EL$9,IF(G880=Precios!$EI$10,Precios!$EL$10,IF(G880=Precios!$EI$11,Precios!$EL$11,IF(G880=Precios!$EI$12,Precios!$EL$12,IF(G880=Precios!$EI$1156,Precios!$EL$1156,IF(G880=Precios!$EI$14,Precios!$EL$14,IF(G880=Precios!$EI$15,Precios!$EL$15,IF(G880=Precios!$EI$16,Precios!$EL$16,IF(G880=Precios!$EI$17,Precios!$EL$17,IF(G880=Precios!$EI$18,Precios!$EL$18,0)))))))))))))))*H880</f>
        <v>0</v>
      </c>
      <c r="AA880" s="334"/>
      <c r="AB880" s="335"/>
    </row>
    <row r="881" spans="1:28" x14ac:dyDescent="0.25">
      <c r="A881" s="282"/>
      <c r="B881" s="283"/>
      <c r="C881" s="284"/>
      <c r="D881" s="285"/>
      <c r="E881" s="285"/>
      <c r="F881" s="285"/>
      <c r="G881" s="287"/>
      <c r="H881" s="288"/>
      <c r="I881" s="289">
        <f>IF(G881=Precios!$EI$4,Precios!$EJ$4,IF(G881=Precios!$EI$5,Precios!$EJ$5,IF(G881=Precios!$EI$6,Precios!$EJ$6,IF(G881=Precios!$EI$7,Precios!$EJ$7,IF(G881=Precios!$EI$8,Precios!$EJ$8,IF(G881=Precios!$EI$9,Precios!$EJ$9,IF(G881=Precios!$EI$10,Precios!$EJ$10,IF(G881=Precios!$EI$11,Precios!$EJ$11,IF(G881=Precios!$EI$12,Precios!$EJ$12,IF(G881=Precios!$EI$1156,Precios!$EJ$1156,IF(G881=Precios!$EI$14,Precios!$EJ$14,IF(G881=Precios!$EI$15,Precios!$EJ$15,IF(G881=Precios!$EI$16,Precios!$EJ$16,IF(G881=Precios!$EI$17,Precios!$EJ$17,IF(G881=Precios!$EI$18,Precios!$EJ$18,0)))))))))))))))</f>
        <v>0</v>
      </c>
      <c r="J881" s="287"/>
      <c r="K881" s="290">
        <f>+IF(J881=1,I881,IF(J881=2,I881*(1-Precios!$EO$3),0))</f>
        <v>0</v>
      </c>
      <c r="L881" s="290">
        <f t="shared" ref="L881:L890" si="149">H881*K881</f>
        <v>0</v>
      </c>
      <c r="M881" s="317">
        <f>+SUM(L881:L885)</f>
        <v>0</v>
      </c>
      <c r="N881" s="318">
        <f>+M881+Q881+S881+T881</f>
        <v>0</v>
      </c>
      <c r="O881" s="319">
        <f>+IF(J881=1,N881*$O$825,0)</f>
        <v>0</v>
      </c>
      <c r="P881" s="320">
        <f>+N881*$P$825</f>
        <v>0</v>
      </c>
      <c r="Q881" s="321"/>
      <c r="R881" s="322">
        <f>+N881-SUM(O881:Q881)</f>
        <v>0</v>
      </c>
      <c r="S881" s="321"/>
      <c r="T881" s="321"/>
      <c r="U881" s="321"/>
      <c r="V881" s="323" t="e">
        <f>+(+O881+P881)/M881</f>
        <v>#DIV/0!</v>
      </c>
      <c r="W881" s="324">
        <f>+R881-SUM(S881:U881)</f>
        <v>0</v>
      </c>
      <c r="X881" s="325">
        <f>IF(J881=2,W881,0)</f>
        <v>0</v>
      </c>
      <c r="Y881" s="326">
        <f>IF(J881=1,W881,0)</f>
        <v>0</v>
      </c>
      <c r="Z881" s="327">
        <f>IF(G881=Precios!$EI$4,Precios!$EL$4,IF(G881=Precios!$EI$5,Precios!$EL$5,IF(G881=Precios!$EI$6,Precios!$EL$6,IF(G881=Precios!$EI$7,Precios!$EL$7,IF(G881=Precios!$EI$8,Precios!$EL$8,IF(G881=Precios!$EI$9,Precios!$EL$9,IF(G881=Precios!$EI$10,Precios!$EL$10,IF(G881=Precios!$EI$11,Precios!$EL$11,IF(G881=Precios!$EI$12,Precios!$EL$12,IF(G881=Precios!$EI$1156,Precios!$EL$1156,IF(G881=Precios!$EI$14,Precios!$EL$14,IF(G881=Precios!$EI$15,Precios!$EL$15,IF(G881=Precios!$EI$16,Precios!$EL$16,IF(G881=Precios!$EI$17,Precios!$EL$17,IF(G881=Precios!$EI$18,Precios!$EL$18,0)))))))))))))))*H881</f>
        <v>0</v>
      </c>
      <c r="AA881" s="328">
        <f>+W881-SUM(Z881:Z885)</f>
        <v>0</v>
      </c>
      <c r="AB881" s="329" t="e">
        <f>+AA881/M881</f>
        <v>#DIV/0!</v>
      </c>
    </row>
    <row r="882" spans="1:28" x14ac:dyDescent="0.25">
      <c r="A882" s="291"/>
      <c r="B882" s="41"/>
      <c r="C882" s="42"/>
      <c r="D882" s="43"/>
      <c r="E882" s="43"/>
      <c r="F882" s="43"/>
      <c r="G882" s="49"/>
      <c r="H882" s="52"/>
      <c r="I882" s="217">
        <f>IF(G882=Precios!$EI$4,Precios!$EJ$4,IF(G882=Precios!$EI$5,Precios!$EJ$5,IF(G882=Precios!$EI$6,Precios!$EJ$6,IF(G882=Precios!$EI$7,Precios!$EJ$7,IF(G882=Precios!$EI$8,Precios!$EJ$8,IF(G882=Precios!$EI$9,Precios!$EJ$9,IF(G882=Precios!$EI$10,Precios!$EJ$10,IF(G882=Precios!$EI$11,Precios!$EJ$11,IF(G882=Precios!$EI$12,Precios!$EJ$12,IF(G882=Precios!$EI$1156,Precios!$EJ$1156,IF(G882=Precios!$EI$14,Precios!$EJ$14,IF(G882=Precios!$EI$15,Precios!$EJ$15,IF(G882=Precios!$EI$16,Precios!$EJ$16,IF(G882=Precios!$EI$17,Precios!$EJ$17,IF(G882=Precios!$EI$18,Precios!$EJ$18,0)))))))))))))))</f>
        <v>0</v>
      </c>
      <c r="J882" s="52"/>
      <c r="K882" s="218">
        <f>+IF(J882=1,I882,IF(J882=2,I882*(1-Precios!$EO$3),0))</f>
        <v>0</v>
      </c>
      <c r="L882" s="218">
        <f t="shared" si="149"/>
        <v>0</v>
      </c>
      <c r="M882" s="50"/>
      <c r="N882" s="44"/>
      <c r="O882" s="44"/>
      <c r="P882" s="44"/>
      <c r="Q882" s="44"/>
      <c r="R882" s="44"/>
      <c r="S882" s="44"/>
      <c r="T882" s="44"/>
      <c r="U882" s="44"/>
      <c r="V882" s="93"/>
      <c r="W882" s="44"/>
      <c r="X882" s="44"/>
      <c r="Y882" s="44"/>
      <c r="Z882" s="39">
        <f>IF(G882=Precios!$EI$4,Precios!$EL$4,IF(G882=Precios!$EI$5,Precios!$EL$5,IF(G882=Precios!$EI$6,Precios!$EL$6,IF(G882=Precios!$EI$7,Precios!$EL$7,IF(G882=Precios!$EI$8,Precios!$EL$8,IF(G882=Precios!$EI$9,Precios!$EL$9,IF(G882=Precios!$EI$10,Precios!$EL$10,IF(G882=Precios!$EI$11,Precios!$EL$11,IF(G882=Precios!$EI$12,Precios!$EL$12,IF(G882=Precios!$EI$1156,Precios!$EL$1156,IF(G882=Precios!$EI$14,Precios!$EL$14,IF(G882=Precios!$EI$15,Precios!$EL$15,IF(G882=Precios!$EI$16,Precios!$EL$16,IF(G882=Precios!$EI$17,Precios!$EL$17,IF(G882=Precios!$EI$18,Precios!$EL$18,0)))))))))))))))*H882</f>
        <v>0</v>
      </c>
      <c r="AA882" s="47"/>
      <c r="AB882" s="330"/>
    </row>
    <row r="883" spans="1:28" x14ac:dyDescent="0.25">
      <c r="A883" s="291"/>
      <c r="B883" s="41"/>
      <c r="C883" s="42"/>
      <c r="D883" s="43"/>
      <c r="E883" s="43"/>
      <c r="F883" s="43"/>
      <c r="G883" s="49"/>
      <c r="H883" s="52"/>
      <c r="I883" s="217">
        <f>IF(G883=Precios!$EI$4,Precios!$EJ$4,IF(G883=Precios!$EI$5,Precios!$EJ$5,IF(G883=Precios!$EI$6,Precios!$EJ$6,IF(G883=Precios!$EI$7,Precios!$EJ$7,IF(G883=Precios!$EI$8,Precios!$EJ$8,IF(G883=Precios!$EI$9,Precios!$EJ$9,IF(G883=Precios!$EI$10,Precios!$EJ$10,IF(G883=Precios!$EI$11,Precios!$EJ$11,IF(G883=Precios!$EI$12,Precios!$EJ$12,IF(G883=Precios!$EI$1156,Precios!$EJ$1156,IF(G883=Precios!$EI$14,Precios!$EJ$14,IF(G883=Precios!$EI$15,Precios!$EJ$15,IF(G883=Precios!$EI$16,Precios!$EJ$16,IF(G883=Precios!$EI$17,Precios!$EJ$17,IF(G883=Precios!$EI$18,Precios!$EJ$18,0)))))))))))))))</f>
        <v>0</v>
      </c>
      <c r="J883" s="52"/>
      <c r="K883" s="218">
        <f>+IF(J883=1,I883,IF(J883=2,I883*(1-Precios!$EO$3),0))</f>
        <v>0</v>
      </c>
      <c r="L883" s="218">
        <f t="shared" si="149"/>
        <v>0</v>
      </c>
      <c r="M883" s="50"/>
      <c r="N883" s="44"/>
      <c r="O883" s="44"/>
      <c r="P883" s="44"/>
      <c r="Q883" s="44"/>
      <c r="R883" s="44"/>
      <c r="S883" s="44"/>
      <c r="T883" s="44"/>
      <c r="U883" s="44"/>
      <c r="V883" s="93"/>
      <c r="W883" s="44"/>
      <c r="X883" s="44"/>
      <c r="Y883" s="44"/>
      <c r="Z883" s="39">
        <f>IF(G883=Precios!$EI$4,Precios!$EL$4,IF(G883=Precios!$EI$5,Precios!$EL$5,IF(G883=Precios!$EI$6,Precios!$EL$6,IF(G883=Precios!$EI$7,Precios!$EL$7,IF(G883=Precios!$EI$8,Precios!$EL$8,IF(G883=Precios!$EI$9,Precios!$EL$9,IF(G883=Precios!$EI$10,Precios!$EL$10,IF(G883=Precios!$EI$11,Precios!$EL$11,IF(G883=Precios!$EI$12,Precios!$EL$12,IF(G883=Precios!$EI$1156,Precios!$EL$1156,IF(G883=Precios!$EI$14,Precios!$EL$14,IF(G883=Precios!$EI$15,Precios!$EL$15,IF(G883=Precios!$EI$16,Precios!$EL$16,IF(G883=Precios!$EI$17,Precios!$EL$17,IF(G883=Precios!$EI$18,Precios!$EL$18,0)))))))))))))))*H883</f>
        <v>0</v>
      </c>
      <c r="AA883" s="47"/>
      <c r="AB883" s="330"/>
    </row>
    <row r="884" spans="1:28" x14ac:dyDescent="0.25">
      <c r="A884" s="291"/>
      <c r="B884" s="41"/>
      <c r="C884" s="42"/>
      <c r="D884" s="43"/>
      <c r="E884" s="43"/>
      <c r="F884" s="43"/>
      <c r="G884" s="49"/>
      <c r="H884" s="52"/>
      <c r="I884" s="217">
        <f>IF(G884=Precios!$EI$4,Precios!$EJ$4,IF(G884=Precios!$EI$5,Precios!$EJ$5,IF(G884=Precios!$EI$6,Precios!$EJ$6,IF(G884=Precios!$EI$7,Precios!$EJ$7,IF(G884=Precios!$EI$8,Precios!$EJ$8,IF(G884=Precios!$EI$9,Precios!$EJ$9,IF(G884=Precios!$EI$10,Precios!$EJ$10,IF(G884=Precios!$EI$11,Precios!$EJ$11,IF(G884=Precios!$EI$12,Precios!$EJ$12,IF(G884=Precios!$EI$1156,Precios!$EJ$1156,IF(G884=Precios!$EI$14,Precios!$EJ$14,IF(G884=Precios!$EI$15,Precios!$EJ$15,IF(G884=Precios!$EI$16,Precios!$EJ$16,IF(G884=Precios!$EI$17,Precios!$EJ$17,IF(G884=Precios!$EI$18,Precios!$EJ$18,0)))))))))))))))</f>
        <v>0</v>
      </c>
      <c r="J884" s="52"/>
      <c r="K884" s="218">
        <f>+IF(J884=1,I884,IF(J884=2,I884*(1-Precios!$EO$3),0))</f>
        <v>0</v>
      </c>
      <c r="L884" s="218">
        <f t="shared" si="149"/>
        <v>0</v>
      </c>
      <c r="M884" s="50"/>
      <c r="N884" s="44"/>
      <c r="O884" s="44"/>
      <c r="P884" s="44"/>
      <c r="Q884" s="44"/>
      <c r="R884" s="44"/>
      <c r="S884" s="44"/>
      <c r="T884" s="44"/>
      <c r="U884" s="44"/>
      <c r="V884" s="93"/>
      <c r="W884" s="44"/>
      <c r="X884" s="44"/>
      <c r="Y884" s="44"/>
      <c r="Z884" s="39">
        <f>IF(G884=Precios!$EI$4,Precios!$EL$4,IF(G884=Precios!$EI$5,Precios!$EL$5,IF(G884=Precios!$EI$6,Precios!$EL$6,IF(G884=Precios!$EI$7,Precios!$EL$7,IF(G884=Precios!$EI$8,Precios!$EL$8,IF(G884=Precios!$EI$9,Precios!$EL$9,IF(G884=Precios!$EI$10,Precios!$EL$10,IF(G884=Precios!$EI$11,Precios!$EL$11,IF(G884=Precios!$EI$12,Precios!$EL$12,IF(G884=Precios!$EI$1156,Precios!$EL$1156,IF(G884=Precios!$EI$14,Precios!$EL$14,IF(G884=Precios!$EI$15,Precios!$EL$15,IF(G884=Precios!$EI$16,Precios!$EL$16,IF(G884=Precios!$EI$17,Precios!$EL$17,IF(G884=Precios!$EI$18,Precios!$EL$18,0)))))))))))))))*H884</f>
        <v>0</v>
      </c>
      <c r="AA884" s="47"/>
      <c r="AB884" s="330"/>
    </row>
    <row r="885" spans="1:28" ht="15.75" thickBot="1" x14ac:dyDescent="0.3">
      <c r="A885" s="293"/>
      <c r="B885" s="294"/>
      <c r="C885" s="304"/>
      <c r="D885" s="296"/>
      <c r="E885" s="296"/>
      <c r="F885" s="296"/>
      <c r="G885" s="297"/>
      <c r="H885" s="298"/>
      <c r="I885" s="299">
        <f>IF(G885=Precios!$EI$4,Precios!$EJ$4,IF(G885=Precios!$EI$5,Precios!$EJ$5,IF(G885=Precios!$EI$6,Precios!$EJ$6,IF(G885=Precios!$EI$7,Precios!$EJ$7,IF(G885=Precios!$EI$8,Precios!$EJ$8,IF(G885=Precios!$EI$9,Precios!$EJ$9,IF(G885=Precios!$EI$10,Precios!$EJ$10,IF(G885=Precios!$EI$11,Precios!$EJ$11,IF(G885=Precios!$EI$12,Precios!$EJ$12,IF(G885=Precios!$EI$1156,Precios!$EJ$1156,IF(G885=Precios!$EI$14,Precios!$EJ$14,IF(G885=Precios!$EI$15,Precios!$EJ$15,IF(G885=Precios!$EI$16,Precios!$EJ$16,IF(G885=Precios!$EI$17,Precios!$EJ$17,IF(G885=Precios!$EI$18,Precios!$EJ$18,0)))))))))))))))</f>
        <v>0</v>
      </c>
      <c r="J885" s="298"/>
      <c r="K885" s="300">
        <f>+IF(J885=1,I885,IF(J885=2,I885*(1-Precios!$EO$3),0))</f>
        <v>0</v>
      </c>
      <c r="L885" s="300">
        <f t="shared" si="149"/>
        <v>0</v>
      </c>
      <c r="M885" s="331"/>
      <c r="N885" s="332"/>
      <c r="O885" s="332"/>
      <c r="P885" s="332"/>
      <c r="Q885" s="332"/>
      <c r="R885" s="332"/>
      <c r="S885" s="332"/>
      <c r="T885" s="332"/>
      <c r="U885" s="332"/>
      <c r="V885" s="333"/>
      <c r="W885" s="332"/>
      <c r="X885" s="332"/>
      <c r="Y885" s="332"/>
      <c r="Z885" s="340">
        <f>IF(G885=Precios!$EI$4,Precios!$EL$4,IF(G885=Precios!$EI$5,Precios!$EL$5,IF(G885=Precios!$EI$6,Precios!$EL$6,IF(G885=Precios!$EI$7,Precios!$EL$7,IF(G885=Precios!$EI$8,Precios!$EL$8,IF(G885=Precios!$EI$9,Precios!$EL$9,IF(G885=Precios!$EI$10,Precios!$EL$10,IF(G885=Precios!$EI$11,Precios!$EL$11,IF(G885=Precios!$EI$12,Precios!$EL$12,IF(G885=Precios!$EI$1156,Precios!$EL$1156,IF(G885=Precios!$EI$14,Precios!$EL$14,IF(G885=Precios!$EI$15,Precios!$EL$15,IF(G885=Precios!$EI$16,Precios!$EL$16,IF(G885=Precios!$EI$17,Precios!$EL$17,IF(G885=Precios!$EI$18,Precios!$EL$18,0)))))))))))))))*H885</f>
        <v>0</v>
      </c>
      <c r="AA885" s="334"/>
      <c r="AB885" s="335"/>
    </row>
    <row r="886" spans="1:28" x14ac:dyDescent="0.25">
      <c r="A886" s="282"/>
      <c r="B886" s="283"/>
      <c r="C886" s="284"/>
      <c r="D886" s="285"/>
      <c r="E886" s="285"/>
      <c r="F886" s="285"/>
      <c r="G886" s="287"/>
      <c r="H886" s="288"/>
      <c r="I886" s="289">
        <f>IF(G886=Precios!$EI$4,Precios!$EJ$4,IF(G886=Precios!$EI$5,Precios!$EJ$5,IF(G886=Precios!$EI$6,Precios!$EJ$6,IF(G886=Precios!$EI$7,Precios!$EJ$7,IF(G886=Precios!$EI$8,Precios!$EJ$8,IF(G886=Precios!$EI$9,Precios!$EJ$9,IF(G886=Precios!$EI$10,Precios!$EJ$10,IF(G886=Precios!$EI$11,Precios!$EJ$11,IF(G886=Precios!$EI$12,Precios!$EJ$12,IF(G886=Precios!$EI$1156,Precios!$EJ$1156,IF(G886=Precios!$EI$14,Precios!$EJ$14,IF(G886=Precios!$EI$15,Precios!$EJ$15,IF(G886=Precios!$EI$16,Precios!$EJ$16,IF(G886=Precios!$EI$17,Precios!$EJ$17,IF(G886=Precios!$EI$18,Precios!$EJ$18,0)))))))))))))))</f>
        <v>0</v>
      </c>
      <c r="J886" s="287"/>
      <c r="K886" s="290">
        <f>+IF(J886=1,I886,IF(J886=2,I886*(1-Precios!$EO$3),0))</f>
        <v>0</v>
      </c>
      <c r="L886" s="290">
        <f t="shared" si="149"/>
        <v>0</v>
      </c>
      <c r="M886" s="317">
        <f>+SUM(L886:L890)</f>
        <v>0</v>
      </c>
      <c r="N886" s="318">
        <f>+M886+Q886+S886+T886</f>
        <v>0</v>
      </c>
      <c r="O886" s="319">
        <f>+IF(J886=1,N886*$O$825,0)</f>
        <v>0</v>
      </c>
      <c r="P886" s="320">
        <f>+N886*$P$825</f>
        <v>0</v>
      </c>
      <c r="Q886" s="321"/>
      <c r="R886" s="322">
        <f>+N886-SUM(O886:Q886)</f>
        <v>0</v>
      </c>
      <c r="S886" s="321"/>
      <c r="T886" s="321"/>
      <c r="U886" s="321"/>
      <c r="V886" s="323" t="e">
        <f>+(+O886+P886)/M886</f>
        <v>#DIV/0!</v>
      </c>
      <c r="W886" s="324">
        <f>+R886-SUM(S886:U886)</f>
        <v>0</v>
      </c>
      <c r="X886" s="325">
        <f>IF(J886=2,W886,0)</f>
        <v>0</v>
      </c>
      <c r="Y886" s="326">
        <f>IF(J886=1,W886,0)</f>
        <v>0</v>
      </c>
      <c r="Z886" s="327">
        <f>IF(G886=Precios!$EI$4,Precios!$EL$4,IF(G886=Precios!$EI$5,Precios!$EL$5,IF(G886=Precios!$EI$6,Precios!$EL$6,IF(G886=Precios!$EI$7,Precios!$EL$7,IF(G886=Precios!$EI$8,Precios!$EL$8,IF(G886=Precios!$EI$9,Precios!$EL$9,IF(G886=Precios!$EI$10,Precios!$EL$10,IF(G886=Precios!$EI$11,Precios!$EL$11,IF(G886=Precios!$EI$12,Precios!$EL$12,IF(G886=Precios!$EI$1156,Precios!$EL$1156,IF(G886=Precios!$EI$14,Precios!$EL$14,IF(G886=Precios!$EI$15,Precios!$EL$15,IF(G886=Precios!$EI$16,Precios!$EL$16,IF(G886=Precios!$EI$17,Precios!$EL$17,IF(G886=Precios!$EI$18,Precios!$EL$18,0)))))))))))))))*H886</f>
        <v>0</v>
      </c>
      <c r="AA886" s="328">
        <f>+W886-SUM(Z886:Z890)</f>
        <v>0</v>
      </c>
      <c r="AB886" s="329" t="e">
        <f>+AA886/M886</f>
        <v>#DIV/0!</v>
      </c>
    </row>
    <row r="887" spans="1:28" x14ac:dyDescent="0.25">
      <c r="A887" s="291"/>
      <c r="B887" s="41"/>
      <c r="C887" s="42"/>
      <c r="D887" s="43"/>
      <c r="E887" s="43"/>
      <c r="F887" s="43"/>
      <c r="G887" s="49"/>
      <c r="H887" s="52"/>
      <c r="I887" s="217">
        <f>IF(G887=Precios!$EI$4,Precios!$EJ$4,IF(G887=Precios!$EI$5,Precios!$EJ$5,IF(G887=Precios!$EI$6,Precios!$EJ$6,IF(G887=Precios!$EI$7,Precios!$EJ$7,IF(G887=Precios!$EI$8,Precios!$EJ$8,IF(G887=Precios!$EI$9,Precios!$EJ$9,IF(G887=Precios!$EI$10,Precios!$EJ$10,IF(G887=Precios!$EI$11,Precios!$EJ$11,IF(G887=Precios!$EI$12,Precios!$EJ$12,IF(G887=Precios!$EI$1156,Precios!$EJ$1156,IF(G887=Precios!$EI$14,Precios!$EJ$14,IF(G887=Precios!$EI$15,Precios!$EJ$15,IF(G887=Precios!$EI$16,Precios!$EJ$16,IF(G887=Precios!$EI$17,Precios!$EJ$17,IF(G887=Precios!$EI$18,Precios!$EJ$18,0)))))))))))))))</f>
        <v>0</v>
      </c>
      <c r="J887" s="52"/>
      <c r="K887" s="218">
        <f>+IF(J887=1,I887,IF(J887=2,I887*(1-Precios!$EO$3),0))</f>
        <v>0</v>
      </c>
      <c r="L887" s="218">
        <f t="shared" si="149"/>
        <v>0</v>
      </c>
      <c r="M887" s="50"/>
      <c r="N887" s="44"/>
      <c r="O887" s="44"/>
      <c r="P887" s="44"/>
      <c r="Q887" s="44"/>
      <c r="R887" s="44"/>
      <c r="S887" s="44"/>
      <c r="T887" s="44"/>
      <c r="U887" s="44"/>
      <c r="V887" s="93"/>
      <c r="W887" s="44"/>
      <c r="X887" s="44"/>
      <c r="Y887" s="44"/>
      <c r="Z887" s="39">
        <f>IF(G887=Precios!$EI$4,Precios!$EL$4,IF(G887=Precios!$EI$5,Precios!$EL$5,IF(G887=Precios!$EI$6,Precios!$EL$6,IF(G887=Precios!$EI$7,Precios!$EL$7,IF(G887=Precios!$EI$8,Precios!$EL$8,IF(G887=Precios!$EI$9,Precios!$EL$9,IF(G887=Precios!$EI$10,Precios!$EL$10,IF(G887=Precios!$EI$11,Precios!$EL$11,IF(G887=Precios!$EI$12,Precios!$EL$12,IF(G887=Precios!$EI$1156,Precios!$EL$1156,IF(G887=Precios!$EI$14,Precios!$EL$14,IF(G887=Precios!$EI$15,Precios!$EL$15,IF(G887=Precios!$EI$16,Precios!$EL$16,IF(G887=Precios!$EI$17,Precios!$EL$17,IF(G887=Precios!$EI$18,Precios!$EL$18,0)))))))))))))))*H887</f>
        <v>0</v>
      </c>
      <c r="AA887" s="47"/>
      <c r="AB887" s="330"/>
    </row>
    <row r="888" spans="1:28" x14ac:dyDescent="0.25">
      <c r="A888" s="291"/>
      <c r="B888" s="41"/>
      <c r="C888" s="42"/>
      <c r="D888" s="43"/>
      <c r="E888" s="43"/>
      <c r="F888" s="43"/>
      <c r="G888" s="49"/>
      <c r="H888" s="52"/>
      <c r="I888" s="217">
        <f>IF(G888=Precios!$EI$4,Precios!$EJ$4,IF(G888=Precios!$EI$5,Precios!$EJ$5,IF(G888=Precios!$EI$6,Precios!$EJ$6,IF(G888=Precios!$EI$7,Precios!$EJ$7,IF(G888=Precios!$EI$8,Precios!$EJ$8,IF(G888=Precios!$EI$9,Precios!$EJ$9,IF(G888=Precios!$EI$10,Precios!$EJ$10,IF(G888=Precios!$EI$11,Precios!$EJ$11,IF(G888=Precios!$EI$12,Precios!$EJ$12,IF(G888=Precios!$EI$1156,Precios!$EJ$1156,IF(G888=Precios!$EI$14,Precios!$EJ$14,IF(G888=Precios!$EI$15,Precios!$EJ$15,IF(G888=Precios!$EI$16,Precios!$EJ$16,IF(G888=Precios!$EI$17,Precios!$EJ$17,IF(G888=Precios!$EI$18,Precios!$EJ$18,0)))))))))))))))</f>
        <v>0</v>
      </c>
      <c r="J888" s="52"/>
      <c r="K888" s="218">
        <f>+IF(J888=1,I888,IF(J888=2,I888*(1-Precios!$EO$3),0))</f>
        <v>0</v>
      </c>
      <c r="L888" s="218">
        <f t="shared" si="149"/>
        <v>0</v>
      </c>
      <c r="M888" s="50"/>
      <c r="N888" s="44"/>
      <c r="O888" s="44"/>
      <c r="P888" s="44"/>
      <c r="Q888" s="44"/>
      <c r="R888" s="44"/>
      <c r="S888" s="44"/>
      <c r="T888" s="44"/>
      <c r="U888" s="44"/>
      <c r="V888" s="93"/>
      <c r="W888" s="44"/>
      <c r="X888" s="44"/>
      <c r="Y888" s="44"/>
      <c r="Z888" s="39">
        <f>IF(G888=Precios!$EI$4,Precios!$EL$4,IF(G888=Precios!$EI$5,Precios!$EL$5,IF(G888=Precios!$EI$6,Precios!$EL$6,IF(G888=Precios!$EI$7,Precios!$EL$7,IF(G888=Precios!$EI$8,Precios!$EL$8,IF(G888=Precios!$EI$9,Precios!$EL$9,IF(G888=Precios!$EI$10,Precios!$EL$10,IF(G888=Precios!$EI$11,Precios!$EL$11,IF(G888=Precios!$EI$12,Precios!$EL$12,IF(G888=Precios!$EI$1156,Precios!$EL$1156,IF(G888=Precios!$EI$14,Precios!$EL$14,IF(G888=Precios!$EI$15,Precios!$EL$15,IF(G888=Precios!$EI$16,Precios!$EL$16,IF(G888=Precios!$EI$17,Precios!$EL$17,IF(G888=Precios!$EI$18,Precios!$EL$18,0)))))))))))))))*H888</f>
        <v>0</v>
      </c>
      <c r="AA888" s="47"/>
      <c r="AB888" s="330"/>
    </row>
    <row r="889" spans="1:28" x14ac:dyDescent="0.25">
      <c r="A889" s="291"/>
      <c r="B889" s="41"/>
      <c r="C889" s="42"/>
      <c r="D889" s="43"/>
      <c r="E889" s="43"/>
      <c r="F889" s="43"/>
      <c r="G889" s="49"/>
      <c r="H889" s="52"/>
      <c r="I889" s="217">
        <f>IF(G889=Precios!$EI$4,Precios!$EJ$4,IF(G889=Precios!$EI$5,Precios!$EJ$5,IF(G889=Precios!$EI$6,Precios!$EJ$6,IF(G889=Precios!$EI$7,Precios!$EJ$7,IF(G889=Precios!$EI$8,Precios!$EJ$8,IF(G889=Precios!$EI$9,Precios!$EJ$9,IF(G889=Precios!$EI$10,Precios!$EJ$10,IF(G889=Precios!$EI$11,Precios!$EJ$11,IF(G889=Precios!$EI$12,Precios!$EJ$12,IF(G889=Precios!$EI$1156,Precios!$EJ$1156,IF(G889=Precios!$EI$14,Precios!$EJ$14,IF(G889=Precios!$EI$15,Precios!$EJ$15,IF(G889=Precios!$EI$16,Precios!$EJ$16,IF(G889=Precios!$EI$17,Precios!$EJ$17,IF(G889=Precios!$EI$18,Precios!$EJ$18,0)))))))))))))))</f>
        <v>0</v>
      </c>
      <c r="J889" s="52"/>
      <c r="K889" s="218">
        <f>+IF(J889=1,I889,IF(J889=2,I889*(1-Precios!$EO$3),0))</f>
        <v>0</v>
      </c>
      <c r="L889" s="218">
        <f t="shared" si="149"/>
        <v>0</v>
      </c>
      <c r="M889" s="50"/>
      <c r="N889" s="44"/>
      <c r="O889" s="44"/>
      <c r="P889" s="44"/>
      <c r="Q889" s="44"/>
      <c r="R889" s="44"/>
      <c r="S889" s="44"/>
      <c r="T889" s="44"/>
      <c r="U889" s="44"/>
      <c r="V889" s="93"/>
      <c r="W889" s="44"/>
      <c r="X889" s="44"/>
      <c r="Y889" s="44"/>
      <c r="Z889" s="39">
        <f>IF(G889=Precios!$EI$4,Precios!$EL$4,IF(G889=Precios!$EI$5,Precios!$EL$5,IF(G889=Precios!$EI$6,Precios!$EL$6,IF(G889=Precios!$EI$7,Precios!$EL$7,IF(G889=Precios!$EI$8,Precios!$EL$8,IF(G889=Precios!$EI$9,Precios!$EL$9,IF(G889=Precios!$EI$10,Precios!$EL$10,IF(G889=Precios!$EI$11,Precios!$EL$11,IF(G889=Precios!$EI$12,Precios!$EL$12,IF(G889=Precios!$EI$1156,Precios!$EL$1156,IF(G889=Precios!$EI$14,Precios!$EL$14,IF(G889=Precios!$EI$15,Precios!$EL$15,IF(G889=Precios!$EI$16,Precios!$EL$16,IF(G889=Precios!$EI$17,Precios!$EL$17,IF(G889=Precios!$EI$18,Precios!$EL$18,0)))))))))))))))*H889</f>
        <v>0</v>
      </c>
      <c r="AA889" s="47"/>
      <c r="AB889" s="330"/>
    </row>
    <row r="890" spans="1:28" ht="15.75" thickBot="1" x14ac:dyDescent="0.3">
      <c r="A890" s="293"/>
      <c r="B890" s="294"/>
      <c r="C890" s="304"/>
      <c r="D890" s="296"/>
      <c r="E890" s="296"/>
      <c r="F890" s="296"/>
      <c r="G890" s="297"/>
      <c r="H890" s="298"/>
      <c r="I890" s="299">
        <f>IF(G890=Precios!$EI$4,Precios!$EJ$4,IF(G890=Precios!$EI$5,Precios!$EJ$5,IF(G890=Precios!$EI$6,Precios!$EJ$6,IF(G890=Precios!$EI$7,Precios!$EJ$7,IF(G890=Precios!$EI$8,Precios!$EJ$8,IF(G890=Precios!$EI$9,Precios!$EJ$9,IF(G890=Precios!$EI$10,Precios!$EJ$10,IF(G890=Precios!$EI$11,Precios!$EJ$11,IF(G890=Precios!$EI$12,Precios!$EJ$12,IF(G890=Precios!$EI$1156,Precios!$EJ$1156,IF(G890=Precios!$EI$14,Precios!$EJ$14,IF(G890=Precios!$EI$15,Precios!$EJ$15,IF(G890=Precios!$EI$16,Precios!$EJ$16,IF(G890=Precios!$EI$17,Precios!$EJ$17,IF(G890=Precios!$EI$18,Precios!$EJ$18,0)))))))))))))))</f>
        <v>0</v>
      </c>
      <c r="J890" s="298"/>
      <c r="K890" s="300">
        <f>+IF(J890=1,I890,IF(J890=2,I890*(1-Precios!$EO$3),0))</f>
        <v>0</v>
      </c>
      <c r="L890" s="300">
        <f t="shared" si="149"/>
        <v>0</v>
      </c>
      <c r="M890" s="331"/>
      <c r="N890" s="332"/>
      <c r="O890" s="332"/>
      <c r="P890" s="332"/>
      <c r="Q890" s="332"/>
      <c r="R890" s="332"/>
      <c r="S890" s="332"/>
      <c r="T890" s="332"/>
      <c r="U890" s="332"/>
      <c r="V890" s="333"/>
      <c r="W890" s="332"/>
      <c r="X890" s="332"/>
      <c r="Y890" s="332"/>
      <c r="Z890" s="340">
        <f>IF(G890=Precios!$EI$4,Precios!$EL$4,IF(G890=Precios!$EI$5,Precios!$EL$5,IF(G890=Precios!$EI$6,Precios!$EL$6,IF(G890=Precios!$EI$7,Precios!$EL$7,IF(G890=Precios!$EI$8,Precios!$EL$8,IF(G890=Precios!$EI$9,Precios!$EL$9,IF(G890=Precios!$EI$10,Precios!$EL$10,IF(G890=Precios!$EI$11,Precios!$EL$11,IF(G890=Precios!$EI$12,Precios!$EL$12,IF(G890=Precios!$EI$1156,Precios!$EL$1156,IF(G890=Precios!$EI$14,Precios!$EL$14,IF(G890=Precios!$EI$15,Precios!$EL$15,IF(G890=Precios!$EI$16,Precios!$EL$16,IF(G890=Precios!$EI$17,Precios!$EL$17,IF(G890=Precios!$EI$18,Precios!$EL$18,0)))))))))))))))*H890</f>
        <v>0</v>
      </c>
      <c r="AA890" s="334"/>
      <c r="AB890" s="335"/>
    </row>
    <row r="891" spans="1:28" x14ac:dyDescent="0.25">
      <c r="A891" s="282"/>
      <c r="B891" s="283"/>
      <c r="C891" s="284"/>
      <c r="D891" s="285"/>
      <c r="E891" s="285"/>
      <c r="F891" s="285"/>
      <c r="G891" s="287"/>
      <c r="H891" s="288"/>
      <c r="I891" s="289">
        <f>IF(G891=Precios!$EI$4,Precios!$EJ$4,IF(G891=Precios!$EI$5,Precios!$EJ$5,IF(G891=Precios!$EI$6,Precios!$EJ$6,IF(G891=Precios!$EI$7,Precios!$EJ$7,IF(G891=Precios!$EI$8,Precios!$EJ$8,IF(G891=Precios!$EI$9,Precios!$EJ$9,IF(G891=Precios!$EI$10,Precios!$EJ$10,IF(G891=Precios!$EI$11,Precios!$EJ$11,IF(G891=Precios!$EI$12,Precios!$EJ$12,IF(G891=Precios!$EI$1156,Precios!$EJ$1156,IF(G891=Precios!$EI$14,Precios!$EJ$14,IF(G891=Precios!$EI$15,Precios!$EJ$15,IF(G891=Precios!$EI$16,Precios!$EJ$16,IF(G891=Precios!$EI$17,Precios!$EJ$17,IF(G891=Precios!$EI$18,Precios!$EJ$18,0)))))))))))))))</f>
        <v>0</v>
      </c>
      <c r="J891" s="287"/>
      <c r="K891" s="290">
        <f>+IF(J891=1,I891,IF(J891=2,I891*(1-Precios!$EO$3),0))</f>
        <v>0</v>
      </c>
      <c r="L891" s="290">
        <f t="shared" ref="L891:L905" si="150">H891*K891</f>
        <v>0</v>
      </c>
      <c r="M891" s="317">
        <f>+SUM(L891:L895)</f>
        <v>0</v>
      </c>
      <c r="N891" s="318">
        <f>+M891+Q891+S891+T891</f>
        <v>0</v>
      </c>
      <c r="O891" s="319">
        <f>+IF(J891=1,N891*$O$825,0)</f>
        <v>0</v>
      </c>
      <c r="P891" s="320">
        <f>+N891*$P$825</f>
        <v>0</v>
      </c>
      <c r="Q891" s="321"/>
      <c r="R891" s="322">
        <f>+N891-SUM(O891:Q891)</f>
        <v>0</v>
      </c>
      <c r="S891" s="321"/>
      <c r="T891" s="321"/>
      <c r="U891" s="321"/>
      <c r="V891" s="323" t="e">
        <f>+(+O891+P891)/M891</f>
        <v>#DIV/0!</v>
      </c>
      <c r="W891" s="324">
        <f>+R891-SUM(S891:U891)</f>
        <v>0</v>
      </c>
      <c r="X891" s="325">
        <f>IF(J891=2,W891,0)</f>
        <v>0</v>
      </c>
      <c r="Y891" s="326">
        <f>IF(J891=1,W891,0)</f>
        <v>0</v>
      </c>
      <c r="Z891" s="327">
        <f>IF(G891=Precios!$EI$4,Precios!$EL$4,IF(G891=Precios!$EI$5,Precios!$EL$5,IF(G891=Precios!$EI$6,Precios!$EL$6,IF(G891=Precios!$EI$7,Precios!$EL$7,IF(G891=Precios!$EI$8,Precios!$EL$8,IF(G891=Precios!$EI$9,Precios!$EL$9,IF(G891=Precios!$EI$10,Precios!$EL$10,IF(G891=Precios!$EI$11,Precios!$EL$11,IF(G891=Precios!$EI$12,Precios!$EL$12,IF(G891=Precios!$EI$1156,Precios!$EL$1156,IF(G891=Precios!$EI$14,Precios!$EL$14,IF(G891=Precios!$EI$15,Precios!$EL$15,IF(G891=Precios!$EI$16,Precios!$EL$16,IF(G891=Precios!$EI$17,Precios!$EL$17,IF(G891=Precios!$EI$18,Precios!$EL$18,0)))))))))))))))*H891</f>
        <v>0</v>
      </c>
      <c r="AA891" s="328">
        <f>+W891-SUM(Z891:Z895)</f>
        <v>0</v>
      </c>
      <c r="AB891" s="329" t="e">
        <f>+AA891/M891</f>
        <v>#DIV/0!</v>
      </c>
    </row>
    <row r="892" spans="1:28" x14ac:dyDescent="0.25">
      <c r="A892" s="291"/>
      <c r="B892" s="41"/>
      <c r="C892" s="42"/>
      <c r="D892" s="43"/>
      <c r="E892" s="43"/>
      <c r="F892" s="43"/>
      <c r="G892" s="49"/>
      <c r="H892" s="52"/>
      <c r="I892" s="217">
        <f>IF(G892=Precios!$EI$4,Precios!$EJ$4,IF(G892=Precios!$EI$5,Precios!$EJ$5,IF(G892=Precios!$EI$6,Precios!$EJ$6,IF(G892=Precios!$EI$7,Precios!$EJ$7,IF(G892=Precios!$EI$8,Precios!$EJ$8,IF(G892=Precios!$EI$9,Precios!$EJ$9,IF(G892=Precios!$EI$10,Precios!$EJ$10,IF(G892=Precios!$EI$11,Precios!$EJ$11,IF(G892=Precios!$EI$12,Precios!$EJ$12,IF(G892=Precios!$EI$1156,Precios!$EJ$1156,IF(G892=Precios!$EI$14,Precios!$EJ$14,IF(G892=Precios!$EI$15,Precios!$EJ$15,IF(G892=Precios!$EI$16,Precios!$EJ$16,IF(G892=Precios!$EI$17,Precios!$EJ$17,IF(G892=Precios!$EI$18,Precios!$EJ$18,0)))))))))))))))</f>
        <v>0</v>
      </c>
      <c r="J892" s="52"/>
      <c r="K892" s="218">
        <f>+IF(J892=1,I892,IF(J892=2,I892*(1-Precios!$EO$3),0))</f>
        <v>0</v>
      </c>
      <c r="L892" s="218">
        <f t="shared" si="150"/>
        <v>0</v>
      </c>
      <c r="M892" s="50"/>
      <c r="N892" s="44"/>
      <c r="O892" s="44"/>
      <c r="P892" s="44"/>
      <c r="Q892" s="44"/>
      <c r="R892" s="44"/>
      <c r="S892" s="44"/>
      <c r="T892" s="44"/>
      <c r="U892" s="44"/>
      <c r="V892" s="93"/>
      <c r="W892" s="44"/>
      <c r="X892" s="44"/>
      <c r="Y892" s="44"/>
      <c r="Z892" s="39">
        <f>IF(G892=Precios!$EI$4,Precios!$EL$4,IF(G892=Precios!$EI$5,Precios!$EL$5,IF(G892=Precios!$EI$6,Precios!$EL$6,IF(G892=Precios!$EI$7,Precios!$EL$7,IF(G892=Precios!$EI$8,Precios!$EL$8,IF(G892=Precios!$EI$9,Precios!$EL$9,IF(G892=Precios!$EI$10,Precios!$EL$10,IF(G892=Precios!$EI$11,Precios!$EL$11,IF(G892=Precios!$EI$12,Precios!$EL$12,IF(G892=Precios!$EI$1156,Precios!$EL$1156,IF(G892=Precios!$EI$14,Precios!$EL$14,IF(G892=Precios!$EI$15,Precios!$EL$15,IF(G892=Precios!$EI$16,Precios!$EL$16,IF(G892=Precios!$EI$17,Precios!$EL$17,IF(G892=Precios!$EI$18,Precios!$EL$18,0)))))))))))))))*H892</f>
        <v>0</v>
      </c>
      <c r="AA892" s="47"/>
      <c r="AB892" s="330"/>
    </row>
    <row r="893" spans="1:28" x14ac:dyDescent="0.25">
      <c r="A893" s="291"/>
      <c r="B893" s="41"/>
      <c r="C893" s="42"/>
      <c r="D893" s="43"/>
      <c r="E893" s="43"/>
      <c r="F893" s="43"/>
      <c r="G893" s="49"/>
      <c r="H893" s="52"/>
      <c r="I893" s="217">
        <f>IF(G893=Precios!$EI$4,Precios!$EJ$4,IF(G893=Precios!$EI$5,Precios!$EJ$5,IF(G893=Precios!$EI$6,Precios!$EJ$6,IF(G893=Precios!$EI$7,Precios!$EJ$7,IF(G893=Precios!$EI$8,Precios!$EJ$8,IF(G893=Precios!$EI$9,Precios!$EJ$9,IF(G893=Precios!$EI$10,Precios!$EJ$10,IF(G893=Precios!$EI$11,Precios!$EJ$11,IF(G893=Precios!$EI$12,Precios!$EJ$12,IF(G893=Precios!$EI$1156,Precios!$EJ$1156,IF(G893=Precios!$EI$14,Precios!$EJ$14,IF(G893=Precios!$EI$15,Precios!$EJ$15,IF(G893=Precios!$EI$16,Precios!$EJ$16,IF(G893=Precios!$EI$17,Precios!$EJ$17,IF(G893=Precios!$EI$18,Precios!$EJ$18,0)))))))))))))))</f>
        <v>0</v>
      </c>
      <c r="J893" s="52"/>
      <c r="K893" s="218">
        <f>+IF(J893=1,I893,IF(J893=2,I893*(1-Precios!$EO$3),0))</f>
        <v>0</v>
      </c>
      <c r="L893" s="218">
        <f t="shared" si="150"/>
        <v>0</v>
      </c>
      <c r="M893" s="50"/>
      <c r="N893" s="44"/>
      <c r="O893" s="44"/>
      <c r="P893" s="44"/>
      <c r="Q893" s="44"/>
      <c r="R893" s="44"/>
      <c r="S893" s="44"/>
      <c r="T893" s="44"/>
      <c r="U893" s="44"/>
      <c r="V893" s="93"/>
      <c r="W893" s="44"/>
      <c r="X893" s="44"/>
      <c r="Y893" s="44"/>
      <c r="Z893" s="39">
        <f>IF(G893=Precios!$EI$4,Precios!$EL$4,IF(G893=Precios!$EI$5,Precios!$EL$5,IF(G893=Precios!$EI$6,Precios!$EL$6,IF(G893=Precios!$EI$7,Precios!$EL$7,IF(G893=Precios!$EI$8,Precios!$EL$8,IF(G893=Precios!$EI$9,Precios!$EL$9,IF(G893=Precios!$EI$10,Precios!$EL$10,IF(G893=Precios!$EI$11,Precios!$EL$11,IF(G893=Precios!$EI$12,Precios!$EL$12,IF(G893=Precios!$EI$1156,Precios!$EL$1156,IF(G893=Precios!$EI$14,Precios!$EL$14,IF(G893=Precios!$EI$15,Precios!$EL$15,IF(G893=Precios!$EI$16,Precios!$EL$16,IF(G893=Precios!$EI$17,Precios!$EL$17,IF(G893=Precios!$EI$18,Precios!$EL$18,0)))))))))))))))*H893</f>
        <v>0</v>
      </c>
      <c r="AA893" s="47"/>
      <c r="AB893" s="330"/>
    </row>
    <row r="894" spans="1:28" x14ac:dyDescent="0.25">
      <c r="A894" s="291"/>
      <c r="B894" s="41"/>
      <c r="C894" s="42"/>
      <c r="D894" s="43"/>
      <c r="E894" s="43"/>
      <c r="F894" s="43"/>
      <c r="G894" s="49"/>
      <c r="H894" s="52"/>
      <c r="I894" s="217">
        <f>IF(G894=Precios!$EI$4,Precios!$EJ$4,IF(G894=Precios!$EI$5,Precios!$EJ$5,IF(G894=Precios!$EI$6,Precios!$EJ$6,IF(G894=Precios!$EI$7,Precios!$EJ$7,IF(G894=Precios!$EI$8,Precios!$EJ$8,IF(G894=Precios!$EI$9,Precios!$EJ$9,IF(G894=Precios!$EI$10,Precios!$EJ$10,IF(G894=Precios!$EI$11,Precios!$EJ$11,IF(G894=Precios!$EI$12,Precios!$EJ$12,IF(G894=Precios!$EI$1156,Precios!$EJ$1156,IF(G894=Precios!$EI$14,Precios!$EJ$14,IF(G894=Precios!$EI$15,Precios!$EJ$15,IF(G894=Precios!$EI$16,Precios!$EJ$16,IF(G894=Precios!$EI$17,Precios!$EJ$17,IF(G894=Precios!$EI$18,Precios!$EJ$18,0)))))))))))))))</f>
        <v>0</v>
      </c>
      <c r="J894" s="52"/>
      <c r="K894" s="218">
        <f>+IF(J894=1,I894,IF(J894=2,I894*(1-Precios!$EO$3),0))</f>
        <v>0</v>
      </c>
      <c r="L894" s="218">
        <f t="shared" si="150"/>
        <v>0</v>
      </c>
      <c r="M894" s="50"/>
      <c r="N894" s="44"/>
      <c r="O894" s="44"/>
      <c r="P894" s="44"/>
      <c r="Q894" s="44"/>
      <c r="R894" s="44"/>
      <c r="S894" s="44"/>
      <c r="T894" s="44"/>
      <c r="U894" s="44"/>
      <c r="V894" s="93"/>
      <c r="W894" s="44"/>
      <c r="X894" s="44"/>
      <c r="Y894" s="44"/>
      <c r="Z894" s="39">
        <f>IF(G894=Precios!$EI$4,Precios!$EL$4,IF(G894=Precios!$EI$5,Precios!$EL$5,IF(G894=Precios!$EI$6,Precios!$EL$6,IF(G894=Precios!$EI$7,Precios!$EL$7,IF(G894=Precios!$EI$8,Precios!$EL$8,IF(G894=Precios!$EI$9,Precios!$EL$9,IF(G894=Precios!$EI$10,Precios!$EL$10,IF(G894=Precios!$EI$11,Precios!$EL$11,IF(G894=Precios!$EI$12,Precios!$EL$12,IF(G894=Precios!$EI$1156,Precios!$EL$1156,IF(G894=Precios!$EI$14,Precios!$EL$14,IF(G894=Precios!$EI$15,Precios!$EL$15,IF(G894=Precios!$EI$16,Precios!$EL$16,IF(G894=Precios!$EI$17,Precios!$EL$17,IF(G894=Precios!$EI$18,Precios!$EL$18,0)))))))))))))))*H894</f>
        <v>0</v>
      </c>
      <c r="AA894" s="47"/>
      <c r="AB894" s="330"/>
    </row>
    <row r="895" spans="1:28" ht="15.75" thickBot="1" x14ac:dyDescent="0.3">
      <c r="A895" s="293"/>
      <c r="B895" s="294"/>
      <c r="C895" s="304"/>
      <c r="D895" s="296"/>
      <c r="E895" s="296"/>
      <c r="F895" s="296"/>
      <c r="G895" s="297"/>
      <c r="H895" s="298"/>
      <c r="I895" s="299">
        <f>IF(G895=Precios!$EI$4,Precios!$EJ$4,IF(G895=Precios!$EI$5,Precios!$EJ$5,IF(G895=Precios!$EI$6,Precios!$EJ$6,IF(G895=Precios!$EI$7,Precios!$EJ$7,IF(G895=Precios!$EI$8,Precios!$EJ$8,IF(G895=Precios!$EI$9,Precios!$EJ$9,IF(G895=Precios!$EI$10,Precios!$EJ$10,IF(G895=Precios!$EI$11,Precios!$EJ$11,IF(G895=Precios!$EI$12,Precios!$EJ$12,IF(G895=Precios!$EI$1156,Precios!$EJ$1156,IF(G895=Precios!$EI$14,Precios!$EJ$14,IF(G895=Precios!$EI$15,Precios!$EJ$15,IF(G895=Precios!$EI$16,Precios!$EJ$16,IF(G895=Precios!$EI$17,Precios!$EJ$17,IF(G895=Precios!$EI$18,Precios!$EJ$18,0)))))))))))))))</f>
        <v>0</v>
      </c>
      <c r="J895" s="298"/>
      <c r="K895" s="300">
        <f>+IF(J895=1,I895,IF(J895=2,I895*(1-Precios!$EO$3),0))</f>
        <v>0</v>
      </c>
      <c r="L895" s="300">
        <f t="shared" si="150"/>
        <v>0</v>
      </c>
      <c r="M895" s="331"/>
      <c r="N895" s="332"/>
      <c r="O895" s="332"/>
      <c r="P895" s="332"/>
      <c r="Q895" s="332"/>
      <c r="R895" s="332"/>
      <c r="S895" s="332"/>
      <c r="T895" s="332"/>
      <c r="U895" s="332"/>
      <c r="V895" s="333"/>
      <c r="W895" s="332"/>
      <c r="X895" s="332"/>
      <c r="Y895" s="332"/>
      <c r="Z895" s="340">
        <f>IF(G895=Precios!$EI$4,Precios!$EL$4,IF(G895=Precios!$EI$5,Precios!$EL$5,IF(G895=Precios!$EI$6,Precios!$EL$6,IF(G895=Precios!$EI$7,Precios!$EL$7,IF(G895=Precios!$EI$8,Precios!$EL$8,IF(G895=Precios!$EI$9,Precios!$EL$9,IF(G895=Precios!$EI$10,Precios!$EL$10,IF(G895=Precios!$EI$11,Precios!$EL$11,IF(G895=Precios!$EI$12,Precios!$EL$12,IF(G895=Precios!$EI$1156,Precios!$EL$1156,IF(G895=Precios!$EI$14,Precios!$EL$14,IF(G895=Precios!$EI$15,Precios!$EL$15,IF(G895=Precios!$EI$16,Precios!$EL$16,IF(G895=Precios!$EI$17,Precios!$EL$17,IF(G895=Precios!$EI$18,Precios!$EL$18,0)))))))))))))))*H895</f>
        <v>0</v>
      </c>
      <c r="AA895" s="334"/>
      <c r="AB895" s="335"/>
    </row>
    <row r="896" spans="1:28" x14ac:dyDescent="0.25">
      <c r="A896" s="282"/>
      <c r="B896" s="283"/>
      <c r="C896" s="284"/>
      <c r="D896" s="285"/>
      <c r="E896" s="285"/>
      <c r="F896" s="285"/>
      <c r="G896" s="287"/>
      <c r="H896" s="288"/>
      <c r="I896" s="289">
        <f>IF(G896=Precios!$EI$4,Precios!$EJ$4,IF(G896=Precios!$EI$5,Precios!$EJ$5,IF(G896=Precios!$EI$6,Precios!$EJ$6,IF(G896=Precios!$EI$7,Precios!$EJ$7,IF(G896=Precios!$EI$8,Precios!$EJ$8,IF(G896=Precios!$EI$9,Precios!$EJ$9,IF(G896=Precios!$EI$10,Precios!$EJ$10,IF(G896=Precios!$EI$11,Precios!$EJ$11,IF(G896=Precios!$EI$12,Precios!$EJ$12,IF(G896=Precios!$EI$1156,Precios!$EJ$1156,IF(G896=Precios!$EI$14,Precios!$EJ$14,IF(G896=Precios!$EI$15,Precios!$EJ$15,IF(G896=Precios!$EI$16,Precios!$EJ$16,IF(G896=Precios!$EI$17,Precios!$EJ$17,IF(G896=Precios!$EI$18,Precios!$EJ$18,0)))))))))))))))</f>
        <v>0</v>
      </c>
      <c r="J896" s="287"/>
      <c r="K896" s="290">
        <f>+IF(J896=1,I896,IF(J896=2,I896*(1-Precios!$EO$3),0))</f>
        <v>0</v>
      </c>
      <c r="L896" s="290">
        <f t="shared" si="150"/>
        <v>0</v>
      </c>
      <c r="M896" s="317">
        <f>+SUM(L896:L900)</f>
        <v>0</v>
      </c>
      <c r="N896" s="318">
        <f>+M896+Q896+S896+T896</f>
        <v>0</v>
      </c>
      <c r="O896" s="319">
        <f>+IF(J896=1,N896*$O$825,0)</f>
        <v>0</v>
      </c>
      <c r="P896" s="320">
        <f>+N896*$P$825</f>
        <v>0</v>
      </c>
      <c r="Q896" s="321"/>
      <c r="R896" s="322">
        <f>+N896-SUM(O896:Q896)</f>
        <v>0</v>
      </c>
      <c r="S896" s="321"/>
      <c r="T896" s="321"/>
      <c r="U896" s="321"/>
      <c r="V896" s="323" t="e">
        <f>+(+O896+P896)/M896</f>
        <v>#DIV/0!</v>
      </c>
      <c r="W896" s="324">
        <f>+R896-SUM(S896:U896)</f>
        <v>0</v>
      </c>
      <c r="X896" s="325">
        <f>IF(J896=2,W896,0)</f>
        <v>0</v>
      </c>
      <c r="Y896" s="326">
        <f>IF(J896=1,W896,0)</f>
        <v>0</v>
      </c>
      <c r="Z896" s="327">
        <f>IF(G896=Precios!$EI$4,Precios!$EL$4,IF(G896=Precios!$EI$5,Precios!$EL$5,IF(G896=Precios!$EI$6,Precios!$EL$6,IF(G896=Precios!$EI$7,Precios!$EL$7,IF(G896=Precios!$EI$8,Precios!$EL$8,IF(G896=Precios!$EI$9,Precios!$EL$9,IF(G896=Precios!$EI$10,Precios!$EL$10,IF(G896=Precios!$EI$11,Precios!$EL$11,IF(G896=Precios!$EI$12,Precios!$EL$12,IF(G896=Precios!$EI$1156,Precios!$EL$1156,IF(G896=Precios!$EI$14,Precios!$EL$14,IF(G896=Precios!$EI$15,Precios!$EL$15,IF(G896=Precios!$EI$16,Precios!$EL$16,IF(G896=Precios!$EI$17,Precios!$EL$17,IF(G896=Precios!$EI$18,Precios!$EL$18,0)))))))))))))))*H896</f>
        <v>0</v>
      </c>
      <c r="AA896" s="328">
        <f>+W896-SUM(Z896:Z900)</f>
        <v>0</v>
      </c>
      <c r="AB896" s="329" t="e">
        <f>+AA896/M896</f>
        <v>#DIV/0!</v>
      </c>
    </row>
    <row r="897" spans="1:28" x14ac:dyDescent="0.25">
      <c r="A897" s="291"/>
      <c r="B897" s="41"/>
      <c r="C897" s="42"/>
      <c r="D897" s="43"/>
      <c r="E897" s="43"/>
      <c r="F897" s="43"/>
      <c r="G897" s="49"/>
      <c r="H897" s="52"/>
      <c r="I897" s="217">
        <f>IF(G897=Precios!$EI$4,Precios!$EJ$4,IF(G897=Precios!$EI$5,Precios!$EJ$5,IF(G897=Precios!$EI$6,Precios!$EJ$6,IF(G897=Precios!$EI$7,Precios!$EJ$7,IF(G897=Precios!$EI$8,Precios!$EJ$8,IF(G897=Precios!$EI$9,Precios!$EJ$9,IF(G897=Precios!$EI$10,Precios!$EJ$10,IF(G897=Precios!$EI$11,Precios!$EJ$11,IF(G897=Precios!$EI$12,Precios!$EJ$12,IF(G897=Precios!$EI$1156,Precios!$EJ$1156,IF(G897=Precios!$EI$14,Precios!$EJ$14,IF(G897=Precios!$EI$15,Precios!$EJ$15,IF(G897=Precios!$EI$16,Precios!$EJ$16,IF(G897=Precios!$EI$17,Precios!$EJ$17,IF(G897=Precios!$EI$18,Precios!$EJ$18,0)))))))))))))))</f>
        <v>0</v>
      </c>
      <c r="J897" s="52"/>
      <c r="K897" s="218">
        <f>+IF(J897=1,I897,IF(J897=2,I897*(1-Precios!$EO$3),0))</f>
        <v>0</v>
      </c>
      <c r="L897" s="218">
        <f t="shared" si="150"/>
        <v>0</v>
      </c>
      <c r="M897" s="50"/>
      <c r="N897" s="44"/>
      <c r="O897" s="44"/>
      <c r="P897" s="44"/>
      <c r="Q897" s="44"/>
      <c r="R897" s="44"/>
      <c r="S897" s="44"/>
      <c r="T897" s="44"/>
      <c r="U897" s="44"/>
      <c r="V897" s="93"/>
      <c r="W897" s="44"/>
      <c r="X897" s="44"/>
      <c r="Y897" s="44"/>
      <c r="Z897" s="39">
        <f>IF(G897=Precios!$EI$4,Precios!$EL$4,IF(G897=Precios!$EI$5,Precios!$EL$5,IF(G897=Precios!$EI$6,Precios!$EL$6,IF(G897=Precios!$EI$7,Precios!$EL$7,IF(G897=Precios!$EI$8,Precios!$EL$8,IF(G897=Precios!$EI$9,Precios!$EL$9,IF(G897=Precios!$EI$10,Precios!$EL$10,IF(G897=Precios!$EI$11,Precios!$EL$11,IF(G897=Precios!$EI$12,Precios!$EL$12,IF(G897=Precios!$EI$1156,Precios!$EL$1156,IF(G897=Precios!$EI$14,Precios!$EL$14,IF(G897=Precios!$EI$15,Precios!$EL$15,IF(G897=Precios!$EI$16,Precios!$EL$16,IF(G897=Precios!$EI$17,Precios!$EL$17,IF(G897=Precios!$EI$18,Precios!$EL$18,0)))))))))))))))*H897</f>
        <v>0</v>
      </c>
      <c r="AA897" s="47"/>
      <c r="AB897" s="330"/>
    </row>
    <row r="898" spans="1:28" x14ac:dyDescent="0.25">
      <c r="A898" s="291"/>
      <c r="B898" s="41"/>
      <c r="C898" s="42"/>
      <c r="D898" s="43"/>
      <c r="E898" s="43"/>
      <c r="F898" s="43"/>
      <c r="G898" s="49"/>
      <c r="H898" s="52"/>
      <c r="I898" s="217">
        <f>IF(G898=Precios!$EI$4,Precios!$EJ$4,IF(G898=Precios!$EI$5,Precios!$EJ$5,IF(G898=Precios!$EI$6,Precios!$EJ$6,IF(G898=Precios!$EI$7,Precios!$EJ$7,IF(G898=Precios!$EI$8,Precios!$EJ$8,IF(G898=Precios!$EI$9,Precios!$EJ$9,IF(G898=Precios!$EI$10,Precios!$EJ$10,IF(G898=Precios!$EI$11,Precios!$EJ$11,IF(G898=Precios!$EI$12,Precios!$EJ$12,IF(G898=Precios!$EI$1156,Precios!$EJ$1156,IF(G898=Precios!$EI$14,Precios!$EJ$14,IF(G898=Precios!$EI$15,Precios!$EJ$15,IF(G898=Precios!$EI$16,Precios!$EJ$16,IF(G898=Precios!$EI$17,Precios!$EJ$17,IF(G898=Precios!$EI$18,Precios!$EJ$18,0)))))))))))))))</f>
        <v>0</v>
      </c>
      <c r="J898" s="52"/>
      <c r="K898" s="218">
        <f>+IF(J898=1,I898,IF(J898=2,I898*(1-Precios!$EO$3),0))</f>
        <v>0</v>
      </c>
      <c r="L898" s="218">
        <f t="shared" si="150"/>
        <v>0</v>
      </c>
      <c r="M898" s="50"/>
      <c r="N898" s="44"/>
      <c r="O898" s="44"/>
      <c r="P898" s="44"/>
      <c r="Q898" s="44"/>
      <c r="R898" s="44"/>
      <c r="S898" s="44"/>
      <c r="T898" s="44"/>
      <c r="U898" s="44"/>
      <c r="V898" s="93"/>
      <c r="W898" s="44"/>
      <c r="X898" s="44"/>
      <c r="Y898" s="44"/>
      <c r="Z898" s="39">
        <f>IF(G898=Precios!$EI$4,Precios!$EL$4,IF(G898=Precios!$EI$5,Precios!$EL$5,IF(G898=Precios!$EI$6,Precios!$EL$6,IF(G898=Precios!$EI$7,Precios!$EL$7,IF(G898=Precios!$EI$8,Precios!$EL$8,IF(G898=Precios!$EI$9,Precios!$EL$9,IF(G898=Precios!$EI$10,Precios!$EL$10,IF(G898=Precios!$EI$11,Precios!$EL$11,IF(G898=Precios!$EI$12,Precios!$EL$12,IF(G898=Precios!$EI$1156,Precios!$EL$1156,IF(G898=Precios!$EI$14,Precios!$EL$14,IF(G898=Precios!$EI$15,Precios!$EL$15,IF(G898=Precios!$EI$16,Precios!$EL$16,IF(G898=Precios!$EI$17,Precios!$EL$17,IF(G898=Precios!$EI$18,Precios!$EL$18,0)))))))))))))))*H898</f>
        <v>0</v>
      </c>
      <c r="AA898" s="47"/>
      <c r="AB898" s="330"/>
    </row>
    <row r="899" spans="1:28" x14ac:dyDescent="0.25">
      <c r="A899" s="291"/>
      <c r="B899" s="41"/>
      <c r="C899" s="42"/>
      <c r="D899" s="43"/>
      <c r="E899" s="43"/>
      <c r="F899" s="43"/>
      <c r="G899" s="49"/>
      <c r="H899" s="52"/>
      <c r="I899" s="217">
        <f>IF(G899=Precios!$EI$4,Precios!$EJ$4,IF(G899=Precios!$EI$5,Precios!$EJ$5,IF(G899=Precios!$EI$6,Precios!$EJ$6,IF(G899=Precios!$EI$7,Precios!$EJ$7,IF(G899=Precios!$EI$8,Precios!$EJ$8,IF(G899=Precios!$EI$9,Precios!$EJ$9,IF(G899=Precios!$EI$10,Precios!$EJ$10,IF(G899=Precios!$EI$11,Precios!$EJ$11,IF(G899=Precios!$EI$12,Precios!$EJ$12,IF(G899=Precios!$EI$1156,Precios!$EJ$1156,IF(G899=Precios!$EI$14,Precios!$EJ$14,IF(G899=Precios!$EI$15,Precios!$EJ$15,IF(G899=Precios!$EI$16,Precios!$EJ$16,IF(G899=Precios!$EI$17,Precios!$EJ$17,IF(G899=Precios!$EI$18,Precios!$EJ$18,0)))))))))))))))</f>
        <v>0</v>
      </c>
      <c r="J899" s="52"/>
      <c r="K899" s="218">
        <f>+IF(J899=1,I899,IF(J899=2,I899*(1-Precios!$EO$3),0))</f>
        <v>0</v>
      </c>
      <c r="L899" s="218">
        <f t="shared" si="150"/>
        <v>0</v>
      </c>
      <c r="M899" s="50"/>
      <c r="N899" s="44"/>
      <c r="O899" s="44"/>
      <c r="P899" s="44"/>
      <c r="Q899" s="44"/>
      <c r="R899" s="44"/>
      <c r="S899" s="44"/>
      <c r="T899" s="44"/>
      <c r="U899" s="44"/>
      <c r="V899" s="93"/>
      <c r="W899" s="44"/>
      <c r="X899" s="44"/>
      <c r="Y899" s="44"/>
      <c r="Z899" s="39">
        <f>IF(G899=Precios!$EI$4,Precios!$EL$4,IF(G899=Precios!$EI$5,Precios!$EL$5,IF(G899=Precios!$EI$6,Precios!$EL$6,IF(G899=Precios!$EI$7,Precios!$EL$7,IF(G899=Precios!$EI$8,Precios!$EL$8,IF(G899=Precios!$EI$9,Precios!$EL$9,IF(G899=Precios!$EI$10,Precios!$EL$10,IF(G899=Precios!$EI$11,Precios!$EL$11,IF(G899=Precios!$EI$12,Precios!$EL$12,IF(G899=Precios!$EI$1156,Precios!$EL$1156,IF(G899=Precios!$EI$14,Precios!$EL$14,IF(G899=Precios!$EI$15,Precios!$EL$15,IF(G899=Precios!$EI$16,Precios!$EL$16,IF(G899=Precios!$EI$17,Precios!$EL$17,IF(G899=Precios!$EI$18,Precios!$EL$18,0)))))))))))))))*H899</f>
        <v>0</v>
      </c>
      <c r="AA899" s="47"/>
      <c r="AB899" s="330"/>
    </row>
    <row r="900" spans="1:28" ht="15.75" thickBot="1" x14ac:dyDescent="0.3">
      <c r="A900" s="293"/>
      <c r="B900" s="294"/>
      <c r="C900" s="304"/>
      <c r="D900" s="296"/>
      <c r="E900" s="296"/>
      <c r="F900" s="296"/>
      <c r="G900" s="297"/>
      <c r="H900" s="298"/>
      <c r="I900" s="299">
        <f>IF(G900=Precios!$EI$4,Precios!$EJ$4,IF(G900=Precios!$EI$5,Precios!$EJ$5,IF(G900=Precios!$EI$6,Precios!$EJ$6,IF(G900=Precios!$EI$7,Precios!$EJ$7,IF(G900=Precios!$EI$8,Precios!$EJ$8,IF(G900=Precios!$EI$9,Precios!$EJ$9,IF(G900=Precios!$EI$10,Precios!$EJ$10,IF(G900=Precios!$EI$11,Precios!$EJ$11,IF(G900=Precios!$EI$12,Precios!$EJ$12,IF(G900=Precios!$EI$1156,Precios!$EJ$1156,IF(G900=Precios!$EI$14,Precios!$EJ$14,IF(G900=Precios!$EI$15,Precios!$EJ$15,IF(G900=Precios!$EI$16,Precios!$EJ$16,IF(G900=Precios!$EI$17,Precios!$EJ$17,IF(G900=Precios!$EI$18,Precios!$EJ$18,0)))))))))))))))</f>
        <v>0</v>
      </c>
      <c r="J900" s="298"/>
      <c r="K900" s="300">
        <f>+IF(J900=1,I900,IF(J900=2,I900*(1-Precios!$EO$3),0))</f>
        <v>0</v>
      </c>
      <c r="L900" s="300">
        <f t="shared" si="150"/>
        <v>0</v>
      </c>
      <c r="M900" s="331"/>
      <c r="N900" s="332"/>
      <c r="O900" s="332"/>
      <c r="P900" s="332"/>
      <c r="Q900" s="332"/>
      <c r="R900" s="332"/>
      <c r="S900" s="332"/>
      <c r="T900" s="332"/>
      <c r="U900" s="332"/>
      <c r="V900" s="333"/>
      <c r="W900" s="332"/>
      <c r="X900" s="332"/>
      <c r="Y900" s="332"/>
      <c r="Z900" s="340">
        <f>IF(G900=Precios!$EI$4,Precios!$EL$4,IF(G900=Precios!$EI$5,Precios!$EL$5,IF(G900=Precios!$EI$6,Precios!$EL$6,IF(G900=Precios!$EI$7,Precios!$EL$7,IF(G900=Precios!$EI$8,Precios!$EL$8,IF(G900=Precios!$EI$9,Precios!$EL$9,IF(G900=Precios!$EI$10,Precios!$EL$10,IF(G900=Precios!$EI$11,Precios!$EL$11,IF(G900=Precios!$EI$12,Precios!$EL$12,IF(G900=Precios!$EI$1156,Precios!$EL$1156,IF(G900=Precios!$EI$14,Precios!$EL$14,IF(G900=Precios!$EI$15,Precios!$EL$15,IF(G900=Precios!$EI$16,Precios!$EL$16,IF(G900=Precios!$EI$17,Precios!$EL$17,IF(G900=Precios!$EI$18,Precios!$EL$18,0)))))))))))))))*H900</f>
        <v>0</v>
      </c>
      <c r="AA900" s="334"/>
      <c r="AB900" s="335"/>
    </row>
    <row r="901" spans="1:28" x14ac:dyDescent="0.25">
      <c r="A901" s="282"/>
      <c r="B901" s="283"/>
      <c r="C901" s="284"/>
      <c r="D901" s="285"/>
      <c r="E901" s="285"/>
      <c r="F901" s="285"/>
      <c r="G901" s="287"/>
      <c r="H901" s="288"/>
      <c r="I901" s="289">
        <f>IF(G901=Precios!$EI$4,Precios!$EJ$4,IF(G901=Precios!$EI$5,Precios!$EJ$5,IF(G901=Precios!$EI$6,Precios!$EJ$6,IF(G901=Precios!$EI$7,Precios!$EJ$7,IF(G901=Precios!$EI$8,Precios!$EJ$8,IF(G901=Precios!$EI$9,Precios!$EJ$9,IF(G901=Precios!$EI$10,Precios!$EJ$10,IF(G901=Precios!$EI$11,Precios!$EJ$11,IF(G901=Precios!$EI$12,Precios!$EJ$12,IF(G901=Precios!$EI$1156,Precios!$EJ$1156,IF(G901=Precios!$EI$14,Precios!$EJ$14,IF(G901=Precios!$EI$15,Precios!$EJ$15,IF(G901=Precios!$EI$16,Precios!$EJ$16,IF(G901=Precios!$EI$17,Precios!$EJ$17,IF(G901=Precios!$EI$18,Precios!$EJ$18,0)))))))))))))))</f>
        <v>0</v>
      </c>
      <c r="J901" s="287"/>
      <c r="K901" s="290">
        <f>+IF(J901=1,I901,IF(J901=2,I901*(1-Precios!$EO$3),0))</f>
        <v>0</v>
      </c>
      <c r="L901" s="290">
        <f t="shared" si="150"/>
        <v>0</v>
      </c>
      <c r="M901" s="317">
        <f>+SUM(L901:L905)</f>
        <v>0</v>
      </c>
      <c r="N901" s="318">
        <f>+M901+Q901+S901+T901</f>
        <v>0</v>
      </c>
      <c r="O901" s="319">
        <f>+IF(J901=1,N901*$O$825,0)</f>
        <v>0</v>
      </c>
      <c r="P901" s="320">
        <f>+N901*$P$825</f>
        <v>0</v>
      </c>
      <c r="Q901" s="321"/>
      <c r="R901" s="322">
        <f>+N901-SUM(O901:Q901)</f>
        <v>0</v>
      </c>
      <c r="S901" s="321"/>
      <c r="T901" s="321"/>
      <c r="U901" s="321"/>
      <c r="V901" s="323" t="e">
        <f>+(+O901+P901)/M901</f>
        <v>#DIV/0!</v>
      </c>
      <c r="W901" s="324">
        <f>+R901-SUM(S901:U901)</f>
        <v>0</v>
      </c>
      <c r="X901" s="325">
        <f>IF(J901=2,W901,0)</f>
        <v>0</v>
      </c>
      <c r="Y901" s="326">
        <f>IF(J901=1,W901,0)</f>
        <v>0</v>
      </c>
      <c r="Z901" s="327">
        <f>IF(G901=Precios!$EI$4,Precios!$EL$4,IF(G901=Precios!$EI$5,Precios!$EL$5,IF(G901=Precios!$EI$6,Precios!$EL$6,IF(G901=Precios!$EI$7,Precios!$EL$7,IF(G901=Precios!$EI$8,Precios!$EL$8,IF(G901=Precios!$EI$9,Precios!$EL$9,IF(G901=Precios!$EI$10,Precios!$EL$10,IF(G901=Precios!$EI$11,Precios!$EL$11,IF(G901=Precios!$EI$12,Precios!$EL$12,IF(G901=Precios!$EI$1156,Precios!$EL$1156,IF(G901=Precios!$EI$14,Precios!$EL$14,IF(G901=Precios!$EI$15,Precios!$EL$15,IF(G901=Precios!$EI$16,Precios!$EL$16,IF(G901=Precios!$EI$17,Precios!$EL$17,IF(G901=Precios!$EI$18,Precios!$EL$18,0)))))))))))))))*H901</f>
        <v>0</v>
      </c>
      <c r="AA901" s="328">
        <f>+W901-SUM(Z901:Z905)</f>
        <v>0</v>
      </c>
      <c r="AB901" s="329" t="e">
        <f>+AA901/M901</f>
        <v>#DIV/0!</v>
      </c>
    </row>
    <row r="902" spans="1:28" x14ac:dyDescent="0.25">
      <c r="A902" s="291"/>
      <c r="B902" s="41"/>
      <c r="C902" s="42"/>
      <c r="D902" s="43"/>
      <c r="E902" s="43"/>
      <c r="F902" s="43"/>
      <c r="G902" s="49"/>
      <c r="H902" s="52"/>
      <c r="I902" s="217">
        <f>IF(G902=Precios!$EI$4,Precios!$EJ$4,IF(G902=Precios!$EI$5,Precios!$EJ$5,IF(G902=Precios!$EI$6,Precios!$EJ$6,IF(G902=Precios!$EI$7,Precios!$EJ$7,IF(G902=Precios!$EI$8,Precios!$EJ$8,IF(G902=Precios!$EI$9,Precios!$EJ$9,IF(G902=Precios!$EI$10,Precios!$EJ$10,IF(G902=Precios!$EI$11,Precios!$EJ$11,IF(G902=Precios!$EI$12,Precios!$EJ$12,IF(G902=Precios!$EI$1156,Precios!$EJ$1156,IF(G902=Precios!$EI$14,Precios!$EJ$14,IF(G902=Precios!$EI$15,Precios!$EJ$15,IF(G902=Precios!$EI$16,Precios!$EJ$16,IF(G902=Precios!$EI$17,Precios!$EJ$17,IF(G902=Precios!$EI$18,Precios!$EJ$18,0)))))))))))))))</f>
        <v>0</v>
      </c>
      <c r="J902" s="52"/>
      <c r="K902" s="218">
        <f>+IF(J902=1,I902,IF(J902=2,I902*(1-Precios!$EO$3),0))</f>
        <v>0</v>
      </c>
      <c r="L902" s="218">
        <f t="shared" si="150"/>
        <v>0</v>
      </c>
      <c r="M902" s="50"/>
      <c r="N902" s="44"/>
      <c r="O902" s="44"/>
      <c r="P902" s="44"/>
      <c r="Q902" s="44"/>
      <c r="R902" s="44"/>
      <c r="S902" s="44"/>
      <c r="T902" s="44"/>
      <c r="U902" s="44"/>
      <c r="V902" s="93"/>
      <c r="W902" s="44"/>
      <c r="X902" s="44"/>
      <c r="Y902" s="44"/>
      <c r="Z902" s="39">
        <f>IF(G902=Precios!$EI$4,Precios!$EL$4,IF(G902=Precios!$EI$5,Precios!$EL$5,IF(G902=Precios!$EI$6,Precios!$EL$6,IF(G902=Precios!$EI$7,Precios!$EL$7,IF(G902=Precios!$EI$8,Precios!$EL$8,IF(G902=Precios!$EI$9,Precios!$EL$9,IF(G902=Precios!$EI$10,Precios!$EL$10,IF(G902=Precios!$EI$11,Precios!$EL$11,IF(G902=Precios!$EI$12,Precios!$EL$12,IF(G902=Precios!$EI$1156,Precios!$EL$1156,IF(G902=Precios!$EI$14,Precios!$EL$14,IF(G902=Precios!$EI$15,Precios!$EL$15,IF(G902=Precios!$EI$16,Precios!$EL$16,IF(G902=Precios!$EI$17,Precios!$EL$17,IF(G902=Precios!$EI$18,Precios!$EL$18,0)))))))))))))))*H902</f>
        <v>0</v>
      </c>
      <c r="AA902" s="47"/>
      <c r="AB902" s="330"/>
    </row>
    <row r="903" spans="1:28" x14ac:dyDescent="0.25">
      <c r="A903" s="291"/>
      <c r="B903" s="41"/>
      <c r="C903" s="42"/>
      <c r="D903" s="43"/>
      <c r="E903" s="43"/>
      <c r="F903" s="43"/>
      <c r="G903" s="49"/>
      <c r="H903" s="52"/>
      <c r="I903" s="217">
        <f>IF(G903=Precios!$EI$4,Precios!$EJ$4,IF(G903=Precios!$EI$5,Precios!$EJ$5,IF(G903=Precios!$EI$6,Precios!$EJ$6,IF(G903=Precios!$EI$7,Precios!$EJ$7,IF(G903=Precios!$EI$8,Precios!$EJ$8,IF(G903=Precios!$EI$9,Precios!$EJ$9,IF(G903=Precios!$EI$10,Precios!$EJ$10,IF(G903=Precios!$EI$11,Precios!$EJ$11,IF(G903=Precios!$EI$12,Precios!$EJ$12,IF(G903=Precios!$EI$1156,Precios!$EJ$1156,IF(G903=Precios!$EI$14,Precios!$EJ$14,IF(G903=Precios!$EI$15,Precios!$EJ$15,IF(G903=Precios!$EI$16,Precios!$EJ$16,IF(G903=Precios!$EI$17,Precios!$EJ$17,IF(G903=Precios!$EI$18,Precios!$EJ$18,0)))))))))))))))</f>
        <v>0</v>
      </c>
      <c r="J903" s="52"/>
      <c r="K903" s="218">
        <f>+IF(J903=1,I903,IF(J903=2,I903*(1-Precios!$EO$3),0))</f>
        <v>0</v>
      </c>
      <c r="L903" s="218">
        <f t="shared" si="150"/>
        <v>0</v>
      </c>
      <c r="M903" s="50"/>
      <c r="N903" s="44"/>
      <c r="O903" s="44"/>
      <c r="P903" s="44"/>
      <c r="Q903" s="44"/>
      <c r="R903" s="44"/>
      <c r="S903" s="44"/>
      <c r="T903" s="44"/>
      <c r="U903" s="44"/>
      <c r="V903" s="93"/>
      <c r="W903" s="44"/>
      <c r="X903" s="44"/>
      <c r="Y903" s="44"/>
      <c r="Z903" s="39">
        <f>IF(G903=Precios!$EI$4,Precios!$EL$4,IF(G903=Precios!$EI$5,Precios!$EL$5,IF(G903=Precios!$EI$6,Precios!$EL$6,IF(G903=Precios!$EI$7,Precios!$EL$7,IF(G903=Precios!$EI$8,Precios!$EL$8,IF(G903=Precios!$EI$9,Precios!$EL$9,IF(G903=Precios!$EI$10,Precios!$EL$10,IF(G903=Precios!$EI$11,Precios!$EL$11,IF(G903=Precios!$EI$12,Precios!$EL$12,IF(G903=Precios!$EI$1156,Precios!$EL$1156,IF(G903=Precios!$EI$14,Precios!$EL$14,IF(G903=Precios!$EI$15,Precios!$EL$15,IF(G903=Precios!$EI$16,Precios!$EL$16,IF(G903=Precios!$EI$17,Precios!$EL$17,IF(G903=Precios!$EI$18,Precios!$EL$18,0)))))))))))))))*H903</f>
        <v>0</v>
      </c>
      <c r="AA903" s="47"/>
      <c r="AB903" s="330"/>
    </row>
    <row r="904" spans="1:28" x14ac:dyDescent="0.25">
      <c r="A904" s="291"/>
      <c r="B904" s="41"/>
      <c r="C904" s="42"/>
      <c r="D904" s="43"/>
      <c r="E904" s="43"/>
      <c r="F904" s="43"/>
      <c r="G904" s="49"/>
      <c r="H904" s="52"/>
      <c r="I904" s="217">
        <f>IF(G904=Precios!$EI$4,Precios!$EJ$4,IF(G904=Precios!$EI$5,Precios!$EJ$5,IF(G904=Precios!$EI$6,Precios!$EJ$6,IF(G904=Precios!$EI$7,Precios!$EJ$7,IF(G904=Precios!$EI$8,Precios!$EJ$8,IF(G904=Precios!$EI$9,Precios!$EJ$9,IF(G904=Precios!$EI$10,Precios!$EJ$10,IF(G904=Precios!$EI$11,Precios!$EJ$11,IF(G904=Precios!$EI$12,Precios!$EJ$12,IF(G904=Precios!$EI$1156,Precios!$EJ$1156,IF(G904=Precios!$EI$14,Precios!$EJ$14,IF(G904=Precios!$EI$15,Precios!$EJ$15,IF(G904=Precios!$EI$16,Precios!$EJ$16,IF(G904=Precios!$EI$17,Precios!$EJ$17,IF(G904=Precios!$EI$18,Precios!$EJ$18,0)))))))))))))))</f>
        <v>0</v>
      </c>
      <c r="J904" s="52"/>
      <c r="K904" s="218">
        <f>+IF(J904=1,I904,IF(J904=2,I904*(1-Precios!$EO$3),0))</f>
        <v>0</v>
      </c>
      <c r="L904" s="218">
        <f t="shared" si="150"/>
        <v>0</v>
      </c>
      <c r="M904" s="50"/>
      <c r="N904" s="44"/>
      <c r="O904" s="44"/>
      <c r="P904" s="44"/>
      <c r="Q904" s="44"/>
      <c r="R904" s="44"/>
      <c r="S904" s="44"/>
      <c r="T904" s="44"/>
      <c r="U904" s="44"/>
      <c r="V904" s="93"/>
      <c r="W904" s="44"/>
      <c r="X904" s="44"/>
      <c r="Y904" s="44"/>
      <c r="Z904" s="39">
        <f>IF(G904=Precios!$EI$4,Precios!$EL$4,IF(G904=Precios!$EI$5,Precios!$EL$5,IF(G904=Precios!$EI$6,Precios!$EL$6,IF(G904=Precios!$EI$7,Precios!$EL$7,IF(G904=Precios!$EI$8,Precios!$EL$8,IF(G904=Precios!$EI$9,Precios!$EL$9,IF(G904=Precios!$EI$10,Precios!$EL$10,IF(G904=Precios!$EI$11,Precios!$EL$11,IF(G904=Precios!$EI$12,Precios!$EL$12,IF(G904=Precios!$EI$1156,Precios!$EL$1156,IF(G904=Precios!$EI$14,Precios!$EL$14,IF(G904=Precios!$EI$15,Precios!$EL$15,IF(G904=Precios!$EI$16,Precios!$EL$16,IF(G904=Precios!$EI$17,Precios!$EL$17,IF(G904=Precios!$EI$18,Precios!$EL$18,0)))))))))))))))*H904</f>
        <v>0</v>
      </c>
      <c r="AA904" s="47"/>
      <c r="AB904" s="330"/>
    </row>
    <row r="905" spans="1:28" ht="15.75" thickBot="1" x14ac:dyDescent="0.3">
      <c r="A905" s="293"/>
      <c r="B905" s="294"/>
      <c r="C905" s="304"/>
      <c r="D905" s="296"/>
      <c r="E905" s="296"/>
      <c r="F905" s="296"/>
      <c r="G905" s="297"/>
      <c r="H905" s="298"/>
      <c r="I905" s="299">
        <f>IF(G905=Precios!$EI$4,Precios!$EJ$4,IF(G905=Precios!$EI$5,Precios!$EJ$5,IF(G905=Precios!$EI$6,Precios!$EJ$6,IF(G905=Precios!$EI$7,Precios!$EJ$7,IF(G905=Precios!$EI$8,Precios!$EJ$8,IF(G905=Precios!$EI$9,Precios!$EJ$9,IF(G905=Precios!$EI$10,Precios!$EJ$10,IF(G905=Precios!$EI$11,Precios!$EJ$11,IF(G905=Precios!$EI$12,Precios!$EJ$12,IF(G905=Precios!$EI$1156,Precios!$EJ$1156,IF(G905=Precios!$EI$14,Precios!$EJ$14,IF(G905=Precios!$EI$15,Precios!$EJ$15,IF(G905=Precios!$EI$16,Precios!$EJ$16,IF(G905=Precios!$EI$17,Precios!$EJ$17,IF(G905=Precios!$EI$18,Precios!$EJ$18,0)))))))))))))))</f>
        <v>0</v>
      </c>
      <c r="J905" s="298"/>
      <c r="K905" s="300">
        <f>+IF(J905=1,I905,IF(J905=2,I905*(1-Precios!$EO$3),0))</f>
        <v>0</v>
      </c>
      <c r="L905" s="300">
        <f t="shared" si="150"/>
        <v>0</v>
      </c>
      <c r="M905" s="331"/>
      <c r="N905" s="332"/>
      <c r="O905" s="332"/>
      <c r="P905" s="332"/>
      <c r="Q905" s="332"/>
      <c r="R905" s="332"/>
      <c r="S905" s="332"/>
      <c r="T905" s="332"/>
      <c r="U905" s="332"/>
      <c r="V905" s="333"/>
      <c r="W905" s="332"/>
      <c r="X905" s="332"/>
      <c r="Y905" s="332"/>
      <c r="Z905" s="340">
        <f>IF(G905=Precios!$EI$4,Precios!$EL$4,IF(G905=Precios!$EI$5,Precios!$EL$5,IF(G905=Precios!$EI$6,Precios!$EL$6,IF(G905=Precios!$EI$7,Precios!$EL$7,IF(G905=Precios!$EI$8,Precios!$EL$8,IF(G905=Precios!$EI$9,Precios!$EL$9,IF(G905=Precios!$EI$10,Precios!$EL$10,IF(G905=Precios!$EI$11,Precios!$EL$11,IF(G905=Precios!$EI$12,Precios!$EL$12,IF(G905=Precios!$EI$1156,Precios!$EL$1156,IF(G905=Precios!$EI$14,Precios!$EL$14,IF(G905=Precios!$EI$15,Precios!$EL$15,IF(G905=Precios!$EI$16,Precios!$EL$16,IF(G905=Precios!$EI$17,Precios!$EL$17,IF(G905=Precios!$EI$18,Precios!$EL$18,0)))))))))))))))*H905</f>
        <v>0</v>
      </c>
      <c r="AA905" s="334"/>
      <c r="AB905" s="335"/>
    </row>
    <row r="906" spans="1:28" x14ac:dyDescent="0.25">
      <c r="A906" s="282"/>
      <c r="B906" s="283"/>
      <c r="C906" s="284"/>
      <c r="D906" s="285"/>
      <c r="E906" s="285"/>
      <c r="F906" s="285"/>
      <c r="G906" s="287"/>
      <c r="H906" s="288"/>
      <c r="I906" s="289">
        <f>IF(G906=Precios!$EI$4,Precios!$EJ$4,IF(G906=Precios!$EI$5,Precios!$EJ$5,IF(G906=Precios!$EI$6,Precios!$EJ$6,IF(G906=Precios!$EI$7,Precios!$EJ$7,IF(G906=Precios!$EI$8,Precios!$EJ$8,IF(G906=Precios!$EI$9,Precios!$EJ$9,IF(G906=Precios!$EI$10,Precios!$EJ$10,IF(G906=Precios!$EI$11,Precios!$EJ$11,IF(G906=Precios!$EI$12,Precios!$EJ$12,IF(G906=Precios!$EI$1156,Precios!$EJ$1156,IF(G906=Precios!$EI$14,Precios!$EJ$14,IF(G906=Precios!$EI$15,Precios!$EJ$15,IF(G906=Precios!$EI$16,Precios!$EJ$16,IF(G906=Precios!$EI$17,Precios!$EJ$17,IF(G906=Precios!$EI$18,Precios!$EJ$18,0)))))))))))))))</f>
        <v>0</v>
      </c>
      <c r="J906" s="287"/>
      <c r="K906" s="290">
        <f>+IF(J906=1,I906,IF(J906=2,I906*(1-Precios!$EO$3),0))</f>
        <v>0</v>
      </c>
      <c r="L906" s="290">
        <f t="shared" si="147"/>
        <v>0</v>
      </c>
      <c r="M906" s="317">
        <f>+SUM(L906:L910)</f>
        <v>0</v>
      </c>
      <c r="N906" s="318">
        <f>+M906+Q906+S906+T906</f>
        <v>0</v>
      </c>
      <c r="O906" s="319">
        <f>+IF(J906=1,N906*$O$825,0)</f>
        <v>0</v>
      </c>
      <c r="P906" s="320">
        <f>+N906*$P$825</f>
        <v>0</v>
      </c>
      <c r="Q906" s="321"/>
      <c r="R906" s="322">
        <f>+N906-SUM(O906:Q906)</f>
        <v>0</v>
      </c>
      <c r="S906" s="321"/>
      <c r="T906" s="321"/>
      <c r="U906" s="321"/>
      <c r="V906" s="323" t="e">
        <f>+(+O906+P906)/M906</f>
        <v>#DIV/0!</v>
      </c>
      <c r="W906" s="324">
        <f>+R906-SUM(S906:U906)</f>
        <v>0</v>
      </c>
      <c r="X906" s="325">
        <f>IF(J906=2,W906,0)</f>
        <v>0</v>
      </c>
      <c r="Y906" s="326">
        <f>IF(J906=1,W906,0)</f>
        <v>0</v>
      </c>
      <c r="Z906" s="327">
        <f>IF(G906=Precios!$EI$4,Precios!$EL$4,IF(G906=Precios!$EI$5,Precios!$EL$5,IF(G906=Precios!$EI$6,Precios!$EL$6,IF(G906=Precios!$EI$7,Precios!$EL$7,IF(G906=Precios!$EI$8,Precios!$EL$8,IF(G906=Precios!$EI$9,Precios!$EL$9,IF(G906=Precios!$EI$10,Precios!$EL$10,IF(G906=Precios!$EI$11,Precios!$EL$11,IF(G906=Precios!$EI$12,Precios!$EL$12,IF(G906=Precios!$EI$1156,Precios!$EL$1156,IF(G906=Precios!$EI$14,Precios!$EL$14,IF(G906=Precios!$EI$15,Precios!$EL$15,IF(G906=Precios!$EI$16,Precios!$EL$16,IF(G906=Precios!$EI$17,Precios!$EL$17,IF(G906=Precios!$EI$18,Precios!$EL$18,0)))))))))))))))*H906</f>
        <v>0</v>
      </c>
      <c r="AA906" s="328">
        <f>+W906-SUM(Z906:Z910)</f>
        <v>0</v>
      </c>
      <c r="AB906" s="329" t="e">
        <f>+AA906/M906</f>
        <v>#DIV/0!</v>
      </c>
    </row>
    <row r="907" spans="1:28" x14ac:dyDescent="0.25">
      <c r="A907" s="291"/>
      <c r="B907" s="41"/>
      <c r="C907" s="42"/>
      <c r="D907" s="43"/>
      <c r="E907" s="43"/>
      <c r="F907" s="43"/>
      <c r="G907" s="49"/>
      <c r="H907" s="52"/>
      <c r="I907" s="217">
        <f>IF(G907=Precios!$EI$4,Precios!$EJ$4,IF(G907=Precios!$EI$5,Precios!$EJ$5,IF(G907=Precios!$EI$6,Precios!$EJ$6,IF(G907=Precios!$EI$7,Precios!$EJ$7,IF(G907=Precios!$EI$8,Precios!$EJ$8,IF(G907=Precios!$EI$9,Precios!$EJ$9,IF(G907=Precios!$EI$10,Precios!$EJ$10,IF(G907=Precios!$EI$11,Precios!$EJ$11,IF(G907=Precios!$EI$12,Precios!$EJ$12,IF(G907=Precios!$EI$1156,Precios!$EJ$1156,IF(G907=Precios!$EI$14,Precios!$EJ$14,IF(G907=Precios!$EI$15,Precios!$EJ$15,IF(G907=Precios!$EI$16,Precios!$EJ$16,IF(G907=Precios!$EI$17,Precios!$EJ$17,IF(G907=Precios!$EI$18,Precios!$EJ$18,0)))))))))))))))</f>
        <v>0</v>
      </c>
      <c r="J907" s="52"/>
      <c r="K907" s="218">
        <f>+IF(J907=1,I907,IF(J907=2,I907*(1-Precios!$EO$3),0))</f>
        <v>0</v>
      </c>
      <c r="L907" s="218">
        <f t="shared" si="147"/>
        <v>0</v>
      </c>
      <c r="M907" s="50"/>
      <c r="N907" s="44"/>
      <c r="O907" s="44"/>
      <c r="P907" s="44"/>
      <c r="Q907" s="44"/>
      <c r="R907" s="44"/>
      <c r="S907" s="44"/>
      <c r="T907" s="44"/>
      <c r="U907" s="44"/>
      <c r="V907" s="93"/>
      <c r="W907" s="44"/>
      <c r="X907" s="44"/>
      <c r="Y907" s="44"/>
      <c r="Z907" s="39">
        <f>IF(G907=Precios!$EI$4,Precios!$EL$4,IF(G907=Precios!$EI$5,Precios!$EL$5,IF(G907=Precios!$EI$6,Precios!$EL$6,IF(G907=Precios!$EI$7,Precios!$EL$7,IF(G907=Precios!$EI$8,Precios!$EL$8,IF(G907=Precios!$EI$9,Precios!$EL$9,IF(G907=Precios!$EI$10,Precios!$EL$10,IF(G907=Precios!$EI$11,Precios!$EL$11,IF(G907=Precios!$EI$12,Precios!$EL$12,IF(G907=Precios!$EI$1156,Precios!$EL$1156,IF(G907=Precios!$EI$14,Precios!$EL$14,IF(G907=Precios!$EI$15,Precios!$EL$15,IF(G907=Precios!$EI$16,Precios!$EL$16,IF(G907=Precios!$EI$17,Precios!$EL$17,IF(G907=Precios!$EI$18,Precios!$EL$18,0)))))))))))))))*H907</f>
        <v>0</v>
      </c>
      <c r="AA907" s="47"/>
      <c r="AB907" s="330"/>
    </row>
    <row r="908" spans="1:28" x14ac:dyDescent="0.25">
      <c r="A908" s="291"/>
      <c r="B908" s="41"/>
      <c r="C908" s="42"/>
      <c r="D908" s="43"/>
      <c r="E908" s="43"/>
      <c r="F908" s="43"/>
      <c r="G908" s="49"/>
      <c r="H908" s="52"/>
      <c r="I908" s="217">
        <f>IF(G908=Precios!$EI$4,Precios!$EJ$4,IF(G908=Precios!$EI$5,Precios!$EJ$5,IF(G908=Precios!$EI$6,Precios!$EJ$6,IF(G908=Precios!$EI$7,Precios!$EJ$7,IF(G908=Precios!$EI$8,Precios!$EJ$8,IF(G908=Precios!$EI$9,Precios!$EJ$9,IF(G908=Precios!$EI$10,Precios!$EJ$10,IF(G908=Precios!$EI$11,Precios!$EJ$11,IF(G908=Precios!$EI$12,Precios!$EJ$12,IF(G908=Precios!$EI$1156,Precios!$EJ$1156,IF(G908=Precios!$EI$14,Precios!$EJ$14,IF(G908=Precios!$EI$15,Precios!$EJ$15,IF(G908=Precios!$EI$16,Precios!$EJ$16,IF(G908=Precios!$EI$17,Precios!$EJ$17,IF(G908=Precios!$EI$18,Precios!$EJ$18,0)))))))))))))))</f>
        <v>0</v>
      </c>
      <c r="J908" s="52"/>
      <c r="K908" s="218">
        <f>+IF(J908=1,I908,IF(J908=2,I908*(1-Precios!$EO$3),0))</f>
        <v>0</v>
      </c>
      <c r="L908" s="218">
        <f t="shared" si="147"/>
        <v>0</v>
      </c>
      <c r="M908" s="50"/>
      <c r="N908" s="44"/>
      <c r="O908" s="44"/>
      <c r="P908" s="44"/>
      <c r="Q908" s="44"/>
      <c r="R908" s="44"/>
      <c r="S908" s="44"/>
      <c r="T908" s="44"/>
      <c r="U908" s="44"/>
      <c r="V908" s="93"/>
      <c r="W908" s="44"/>
      <c r="X908" s="44"/>
      <c r="Y908" s="44"/>
      <c r="Z908" s="39">
        <f>IF(G908=Precios!$EI$4,Precios!$EL$4,IF(G908=Precios!$EI$5,Precios!$EL$5,IF(G908=Precios!$EI$6,Precios!$EL$6,IF(G908=Precios!$EI$7,Precios!$EL$7,IF(G908=Precios!$EI$8,Precios!$EL$8,IF(G908=Precios!$EI$9,Precios!$EL$9,IF(G908=Precios!$EI$10,Precios!$EL$10,IF(G908=Precios!$EI$11,Precios!$EL$11,IF(G908=Precios!$EI$12,Precios!$EL$12,IF(G908=Precios!$EI$1156,Precios!$EL$1156,IF(G908=Precios!$EI$14,Precios!$EL$14,IF(G908=Precios!$EI$15,Precios!$EL$15,IF(G908=Precios!$EI$16,Precios!$EL$16,IF(G908=Precios!$EI$17,Precios!$EL$17,IF(G908=Precios!$EI$18,Precios!$EL$18,0)))))))))))))))*H908</f>
        <v>0</v>
      </c>
      <c r="AA908" s="47"/>
      <c r="AB908" s="330"/>
    </row>
    <row r="909" spans="1:28" x14ac:dyDescent="0.25">
      <c r="A909" s="291"/>
      <c r="B909" s="41"/>
      <c r="C909" s="42"/>
      <c r="D909" s="43"/>
      <c r="E909" s="43"/>
      <c r="F909" s="43"/>
      <c r="G909" s="49"/>
      <c r="H909" s="52"/>
      <c r="I909" s="217">
        <f>IF(G909=Precios!$EI$4,Precios!$EJ$4,IF(G909=Precios!$EI$5,Precios!$EJ$5,IF(G909=Precios!$EI$6,Precios!$EJ$6,IF(G909=Precios!$EI$7,Precios!$EJ$7,IF(G909=Precios!$EI$8,Precios!$EJ$8,IF(G909=Precios!$EI$9,Precios!$EJ$9,IF(G909=Precios!$EI$10,Precios!$EJ$10,IF(G909=Precios!$EI$11,Precios!$EJ$11,IF(G909=Precios!$EI$12,Precios!$EJ$12,IF(G909=Precios!$EI$1156,Precios!$EJ$1156,IF(G909=Precios!$EI$14,Precios!$EJ$14,IF(G909=Precios!$EI$15,Precios!$EJ$15,IF(G909=Precios!$EI$16,Precios!$EJ$16,IF(G909=Precios!$EI$17,Precios!$EJ$17,IF(G909=Precios!$EI$18,Precios!$EJ$18,0)))))))))))))))</f>
        <v>0</v>
      </c>
      <c r="J909" s="52"/>
      <c r="K909" s="218">
        <f>+IF(J909=1,I909,IF(J909=2,I909*(1-Precios!$EO$3),0))</f>
        <v>0</v>
      </c>
      <c r="L909" s="218">
        <f t="shared" si="147"/>
        <v>0</v>
      </c>
      <c r="M909" s="50"/>
      <c r="N909" s="44"/>
      <c r="O909" s="44"/>
      <c r="P909" s="44"/>
      <c r="Q909" s="44"/>
      <c r="R909" s="44"/>
      <c r="S909" s="44"/>
      <c r="T909" s="44"/>
      <c r="U909" s="44"/>
      <c r="V909" s="93"/>
      <c r="W909" s="44"/>
      <c r="X909" s="44"/>
      <c r="Y909" s="44"/>
      <c r="Z909" s="39">
        <f>IF(G909=Precios!$EI$4,Precios!$EL$4,IF(G909=Precios!$EI$5,Precios!$EL$5,IF(G909=Precios!$EI$6,Precios!$EL$6,IF(G909=Precios!$EI$7,Precios!$EL$7,IF(G909=Precios!$EI$8,Precios!$EL$8,IF(G909=Precios!$EI$9,Precios!$EL$9,IF(G909=Precios!$EI$10,Precios!$EL$10,IF(G909=Precios!$EI$11,Precios!$EL$11,IF(G909=Precios!$EI$12,Precios!$EL$12,IF(G909=Precios!$EI$1156,Precios!$EL$1156,IF(G909=Precios!$EI$14,Precios!$EL$14,IF(G909=Precios!$EI$15,Precios!$EL$15,IF(G909=Precios!$EI$16,Precios!$EL$16,IF(G909=Precios!$EI$17,Precios!$EL$17,IF(G909=Precios!$EI$18,Precios!$EL$18,0)))))))))))))))*H909</f>
        <v>0</v>
      </c>
      <c r="AA909" s="47"/>
      <c r="AB909" s="330"/>
    </row>
    <row r="910" spans="1:28" ht="15.75" thickBot="1" x14ac:dyDescent="0.3">
      <c r="A910" s="293"/>
      <c r="B910" s="294"/>
      <c r="C910" s="304"/>
      <c r="D910" s="296"/>
      <c r="E910" s="296"/>
      <c r="F910" s="296"/>
      <c r="G910" s="297"/>
      <c r="H910" s="298"/>
      <c r="I910" s="299">
        <f>IF(G910=Precios!$EI$4,Precios!$EJ$4,IF(G910=Precios!$EI$5,Precios!$EJ$5,IF(G910=Precios!$EI$6,Precios!$EJ$6,IF(G910=Precios!$EI$7,Precios!$EJ$7,IF(G910=Precios!$EI$8,Precios!$EJ$8,IF(G910=Precios!$EI$9,Precios!$EJ$9,IF(G910=Precios!$EI$10,Precios!$EJ$10,IF(G910=Precios!$EI$11,Precios!$EJ$11,IF(G910=Precios!$EI$12,Precios!$EJ$12,IF(G910=Precios!$EI$1156,Precios!$EJ$1156,IF(G910=Precios!$EI$14,Precios!$EJ$14,IF(G910=Precios!$EI$15,Precios!$EJ$15,IF(G910=Precios!$EI$16,Precios!$EJ$16,IF(G910=Precios!$EI$17,Precios!$EJ$17,IF(G910=Precios!$EI$18,Precios!$EJ$18,0)))))))))))))))</f>
        <v>0</v>
      </c>
      <c r="J910" s="298"/>
      <c r="K910" s="300">
        <f>+IF(J910=1,I910,IF(J910=2,I910*(1-Precios!$EO$3),0))</f>
        <v>0</v>
      </c>
      <c r="L910" s="300">
        <f t="shared" si="147"/>
        <v>0</v>
      </c>
      <c r="M910" s="331"/>
      <c r="N910" s="332"/>
      <c r="O910" s="332"/>
      <c r="P910" s="332"/>
      <c r="Q910" s="332"/>
      <c r="R910" s="332"/>
      <c r="S910" s="332"/>
      <c r="T910" s="332"/>
      <c r="U910" s="332"/>
      <c r="V910" s="333"/>
      <c r="W910" s="332"/>
      <c r="X910" s="332"/>
      <c r="Y910" s="332"/>
      <c r="Z910" s="340">
        <f>IF(G910=Precios!$EI$4,Precios!$EL$4,IF(G910=Precios!$EI$5,Precios!$EL$5,IF(G910=Precios!$EI$6,Precios!$EL$6,IF(G910=Precios!$EI$7,Precios!$EL$7,IF(G910=Precios!$EI$8,Precios!$EL$8,IF(G910=Precios!$EI$9,Precios!$EL$9,IF(G910=Precios!$EI$10,Precios!$EL$10,IF(G910=Precios!$EI$11,Precios!$EL$11,IF(G910=Precios!$EI$12,Precios!$EL$12,IF(G910=Precios!$EI$1156,Precios!$EL$1156,IF(G910=Precios!$EI$14,Precios!$EL$14,IF(G910=Precios!$EI$15,Precios!$EL$15,IF(G910=Precios!$EI$16,Precios!$EL$16,IF(G910=Precios!$EI$17,Precios!$EL$17,IF(G910=Precios!$EI$18,Precios!$EL$18,0)))))))))))))))*H910</f>
        <v>0</v>
      </c>
      <c r="AA910" s="334"/>
      <c r="AB910" s="335"/>
    </row>
    <row r="911" spans="1:28" x14ac:dyDescent="0.25">
      <c r="A911" s="282"/>
      <c r="B911" s="283"/>
      <c r="C911" s="284"/>
      <c r="D911" s="285"/>
      <c r="E911" s="285"/>
      <c r="F911" s="285"/>
      <c r="G911" s="287"/>
      <c r="H911" s="288"/>
      <c r="I911" s="289">
        <f>IF(G911=Precios!$EI$4,Precios!$EJ$4,IF(G911=Precios!$EI$5,Precios!$EJ$5,IF(G911=Precios!$EI$6,Precios!$EJ$6,IF(G911=Precios!$EI$7,Precios!$EJ$7,IF(G911=Precios!$EI$8,Precios!$EJ$8,IF(G911=Precios!$EI$9,Precios!$EJ$9,IF(G911=Precios!$EI$10,Precios!$EJ$10,IF(G911=Precios!$EI$11,Precios!$EJ$11,IF(G911=Precios!$EI$12,Precios!$EJ$12,IF(G911=Precios!$EI$1156,Precios!$EJ$1156,IF(G911=Precios!$EI$14,Precios!$EJ$14,IF(G911=Precios!$EI$15,Precios!$EJ$15,IF(G911=Precios!$EI$16,Precios!$EJ$16,IF(G911=Precios!$EI$17,Precios!$EJ$17,IF(G911=Precios!$EI$18,Precios!$EJ$18,0)))))))))))))))</f>
        <v>0</v>
      </c>
      <c r="J911" s="287"/>
      <c r="K911" s="290">
        <f>+IF(J911=1,I911,IF(J911=2,I911*(1-Precios!$EO$3),0))</f>
        <v>0</v>
      </c>
      <c r="L911" s="290">
        <f t="shared" si="143"/>
        <v>0</v>
      </c>
      <c r="M911" s="317">
        <f>+SUM(L911:L915)</f>
        <v>0</v>
      </c>
      <c r="N911" s="318">
        <f>+M911+Q911+S911+T911</f>
        <v>0</v>
      </c>
      <c r="O911" s="319">
        <f>+IF(J911=1,N911*$O$825,0)</f>
        <v>0</v>
      </c>
      <c r="P911" s="320">
        <f>+N911*$P$825</f>
        <v>0</v>
      </c>
      <c r="Q911" s="321"/>
      <c r="R911" s="322">
        <f>+N911-SUM(O911:Q911)</f>
        <v>0</v>
      </c>
      <c r="S911" s="321"/>
      <c r="T911" s="321"/>
      <c r="U911" s="321"/>
      <c r="V911" s="323" t="e">
        <f>+(+O911+P911)/M911</f>
        <v>#DIV/0!</v>
      </c>
      <c r="W911" s="324">
        <f>+R911-SUM(S911:U911)</f>
        <v>0</v>
      </c>
      <c r="X911" s="325">
        <f>IF(J911=2,W911,0)</f>
        <v>0</v>
      </c>
      <c r="Y911" s="326">
        <f>IF(J911=1,W911,0)</f>
        <v>0</v>
      </c>
      <c r="Z911" s="327">
        <f>IF(G911=Precios!$EI$4,Precios!$EL$4,IF(G911=Precios!$EI$5,Precios!$EL$5,IF(G911=Precios!$EI$6,Precios!$EL$6,IF(G911=Precios!$EI$7,Precios!$EL$7,IF(G911=Precios!$EI$8,Precios!$EL$8,IF(G911=Precios!$EI$9,Precios!$EL$9,IF(G911=Precios!$EI$10,Precios!$EL$10,IF(G911=Precios!$EI$11,Precios!$EL$11,IF(G911=Precios!$EI$12,Precios!$EL$12,IF(G911=Precios!$EI$1156,Precios!$EL$1156,IF(G911=Precios!$EI$14,Precios!$EL$14,IF(G911=Precios!$EI$15,Precios!$EL$15,IF(G911=Precios!$EI$16,Precios!$EL$16,IF(G911=Precios!$EI$17,Precios!$EL$17,IF(G911=Precios!$EI$18,Precios!$EL$18,0)))))))))))))))*H911</f>
        <v>0</v>
      </c>
      <c r="AA911" s="328">
        <f>+W911-SUM(Z911:Z915)</f>
        <v>0</v>
      </c>
      <c r="AB911" s="329" t="e">
        <f>+AA911/M911</f>
        <v>#DIV/0!</v>
      </c>
    </row>
    <row r="912" spans="1:28" x14ac:dyDescent="0.25">
      <c r="A912" s="291"/>
      <c r="B912" s="41"/>
      <c r="C912" s="42"/>
      <c r="D912" s="43"/>
      <c r="E912" s="43"/>
      <c r="F912" s="43"/>
      <c r="G912" s="49"/>
      <c r="H912" s="52"/>
      <c r="I912" s="217">
        <f>IF(G912=Precios!$EI$4,Precios!$EJ$4,IF(G912=Precios!$EI$5,Precios!$EJ$5,IF(G912=Precios!$EI$6,Precios!$EJ$6,IF(G912=Precios!$EI$7,Precios!$EJ$7,IF(G912=Precios!$EI$8,Precios!$EJ$8,IF(G912=Precios!$EI$9,Precios!$EJ$9,IF(G912=Precios!$EI$10,Precios!$EJ$10,IF(G912=Precios!$EI$11,Precios!$EJ$11,IF(G912=Precios!$EI$12,Precios!$EJ$12,IF(G912=Precios!$EI$1156,Precios!$EJ$1156,IF(G912=Precios!$EI$14,Precios!$EJ$14,IF(G912=Precios!$EI$15,Precios!$EJ$15,IF(G912=Precios!$EI$16,Precios!$EJ$16,IF(G912=Precios!$EI$17,Precios!$EJ$17,IF(G912=Precios!$EI$18,Precios!$EJ$18,0)))))))))))))))</f>
        <v>0</v>
      </c>
      <c r="J912" s="52"/>
      <c r="K912" s="218">
        <f>+IF(J912=1,I912,IF(J912=2,I912*(1-Precios!$EO$3),0))</f>
        <v>0</v>
      </c>
      <c r="L912" s="218">
        <f t="shared" ref="L912:L913" si="151">H912*K912</f>
        <v>0</v>
      </c>
      <c r="M912" s="50"/>
      <c r="N912" s="44"/>
      <c r="O912" s="44"/>
      <c r="P912" s="44"/>
      <c r="Q912" s="44"/>
      <c r="R912" s="44"/>
      <c r="S912" s="44"/>
      <c r="T912" s="44"/>
      <c r="U912" s="44"/>
      <c r="V912" s="93"/>
      <c r="W912" s="44"/>
      <c r="X912" s="44"/>
      <c r="Y912" s="44"/>
      <c r="Z912" s="39">
        <f>IF(G912=Precios!$EI$4,Precios!$EL$4,IF(G912=Precios!$EI$5,Precios!$EL$5,IF(G912=Precios!$EI$6,Precios!$EL$6,IF(G912=Precios!$EI$7,Precios!$EL$7,IF(G912=Precios!$EI$8,Precios!$EL$8,IF(G912=Precios!$EI$9,Precios!$EL$9,IF(G912=Precios!$EI$10,Precios!$EL$10,IF(G912=Precios!$EI$11,Precios!$EL$11,IF(G912=Precios!$EI$12,Precios!$EL$12,IF(G912=Precios!$EI$1156,Precios!$EL$1156,IF(G912=Precios!$EI$14,Precios!$EL$14,IF(G912=Precios!$EI$15,Precios!$EL$15,IF(G912=Precios!$EI$16,Precios!$EL$16,IF(G912=Precios!$EI$17,Precios!$EL$17,IF(G912=Precios!$EI$18,Precios!$EL$18,0)))))))))))))))*H912</f>
        <v>0</v>
      </c>
      <c r="AA912" s="47"/>
      <c r="AB912" s="330"/>
    </row>
    <row r="913" spans="1:28" x14ac:dyDescent="0.25">
      <c r="A913" s="291"/>
      <c r="B913" s="41"/>
      <c r="C913" s="42"/>
      <c r="D913" s="43"/>
      <c r="E913" s="43"/>
      <c r="F913" s="43"/>
      <c r="G913" s="49"/>
      <c r="H913" s="52"/>
      <c r="I913" s="217">
        <f>IF(G913=Precios!$EI$4,Precios!$EJ$4,IF(G913=Precios!$EI$5,Precios!$EJ$5,IF(G913=Precios!$EI$6,Precios!$EJ$6,IF(G913=Precios!$EI$7,Precios!$EJ$7,IF(G913=Precios!$EI$8,Precios!$EJ$8,IF(G913=Precios!$EI$9,Precios!$EJ$9,IF(G913=Precios!$EI$10,Precios!$EJ$10,IF(G913=Precios!$EI$11,Precios!$EJ$11,IF(G913=Precios!$EI$12,Precios!$EJ$12,IF(G913=Precios!$EI$1156,Precios!$EJ$1156,IF(G913=Precios!$EI$14,Precios!$EJ$14,IF(G913=Precios!$EI$15,Precios!$EJ$15,IF(G913=Precios!$EI$16,Precios!$EJ$16,IF(G913=Precios!$EI$17,Precios!$EJ$17,IF(G913=Precios!$EI$18,Precios!$EJ$18,0)))))))))))))))</f>
        <v>0</v>
      </c>
      <c r="J913" s="52"/>
      <c r="K913" s="218">
        <f>+IF(J913=1,I913,IF(J913=2,I913*(1-Precios!$EO$3),0))</f>
        <v>0</v>
      </c>
      <c r="L913" s="218">
        <f t="shared" si="151"/>
        <v>0</v>
      </c>
      <c r="M913" s="50"/>
      <c r="N913" s="44"/>
      <c r="O913" s="44"/>
      <c r="P913" s="44"/>
      <c r="Q913" s="44"/>
      <c r="R913" s="44"/>
      <c r="S913" s="44"/>
      <c r="T913" s="44"/>
      <c r="U913" s="44"/>
      <c r="V913" s="93"/>
      <c r="W913" s="44"/>
      <c r="X913" s="44"/>
      <c r="Y913" s="44"/>
      <c r="Z913" s="39">
        <f>IF(G913=Precios!$EI$4,Precios!$EL$4,IF(G913=Precios!$EI$5,Precios!$EL$5,IF(G913=Precios!$EI$6,Precios!$EL$6,IF(G913=Precios!$EI$7,Precios!$EL$7,IF(G913=Precios!$EI$8,Precios!$EL$8,IF(G913=Precios!$EI$9,Precios!$EL$9,IF(G913=Precios!$EI$10,Precios!$EL$10,IF(G913=Precios!$EI$11,Precios!$EL$11,IF(G913=Precios!$EI$12,Precios!$EL$12,IF(G913=Precios!$EI$1156,Precios!$EL$1156,IF(G913=Precios!$EI$14,Precios!$EL$14,IF(G913=Precios!$EI$15,Precios!$EL$15,IF(G913=Precios!$EI$16,Precios!$EL$16,IF(G913=Precios!$EI$17,Precios!$EL$17,IF(G913=Precios!$EI$18,Precios!$EL$18,0)))))))))))))))*H913</f>
        <v>0</v>
      </c>
      <c r="AA913" s="47"/>
      <c r="AB913" s="330"/>
    </row>
    <row r="914" spans="1:28" x14ac:dyDescent="0.25">
      <c r="A914" s="291"/>
      <c r="B914" s="41"/>
      <c r="C914" s="42"/>
      <c r="D914" s="43"/>
      <c r="E914" s="43"/>
      <c r="F914" s="43"/>
      <c r="G914" s="49"/>
      <c r="H914" s="52"/>
      <c r="I914" s="217">
        <f>IF(G914=Precios!$EI$4,Precios!$EJ$4,IF(G914=Precios!$EI$5,Precios!$EJ$5,IF(G914=Precios!$EI$6,Precios!$EJ$6,IF(G914=Precios!$EI$7,Precios!$EJ$7,IF(G914=Precios!$EI$8,Precios!$EJ$8,IF(G914=Precios!$EI$9,Precios!$EJ$9,IF(G914=Precios!$EI$10,Precios!$EJ$10,IF(G914=Precios!$EI$11,Precios!$EJ$11,IF(G914=Precios!$EI$12,Precios!$EJ$12,IF(G914=Precios!$EI$1156,Precios!$EJ$1156,IF(G914=Precios!$EI$14,Precios!$EJ$14,IF(G914=Precios!$EI$15,Precios!$EJ$15,IF(G914=Precios!$EI$16,Precios!$EJ$16,IF(G914=Precios!$EI$17,Precios!$EJ$17,IF(G914=Precios!$EI$18,Precios!$EJ$18,0)))))))))))))))</f>
        <v>0</v>
      </c>
      <c r="J914" s="52"/>
      <c r="K914" s="218">
        <f>+IF(J914=1,I914,IF(J914=2,I914*(1-Precios!$EO$3),0))</f>
        <v>0</v>
      </c>
      <c r="L914" s="218">
        <f t="shared" si="143"/>
        <v>0</v>
      </c>
      <c r="M914" s="50"/>
      <c r="N914" s="44"/>
      <c r="O914" s="44"/>
      <c r="P914" s="44"/>
      <c r="Q914" s="44"/>
      <c r="R914" s="44"/>
      <c r="S914" s="44"/>
      <c r="T914" s="44"/>
      <c r="U914" s="44"/>
      <c r="V914" s="93"/>
      <c r="W914" s="44"/>
      <c r="X914" s="44"/>
      <c r="Y914" s="44"/>
      <c r="Z914" s="39">
        <f>IF(G914=Precios!$EI$4,Precios!$EL$4,IF(G914=Precios!$EI$5,Precios!$EL$5,IF(G914=Precios!$EI$6,Precios!$EL$6,IF(G914=Precios!$EI$7,Precios!$EL$7,IF(G914=Precios!$EI$8,Precios!$EL$8,IF(G914=Precios!$EI$9,Precios!$EL$9,IF(G914=Precios!$EI$10,Precios!$EL$10,IF(G914=Precios!$EI$11,Precios!$EL$11,IF(G914=Precios!$EI$12,Precios!$EL$12,IF(G914=Precios!$EI$1156,Precios!$EL$1156,IF(G914=Precios!$EI$14,Precios!$EL$14,IF(G914=Precios!$EI$15,Precios!$EL$15,IF(G914=Precios!$EI$16,Precios!$EL$16,IF(G914=Precios!$EI$17,Precios!$EL$17,IF(G914=Precios!$EI$18,Precios!$EL$18,0)))))))))))))))*H914</f>
        <v>0</v>
      </c>
      <c r="AA914" s="47"/>
      <c r="AB914" s="330"/>
    </row>
    <row r="915" spans="1:28" ht="15.75" thickBot="1" x14ac:dyDescent="0.3">
      <c r="A915" s="293"/>
      <c r="B915" s="294"/>
      <c r="C915" s="304"/>
      <c r="D915" s="296"/>
      <c r="E915" s="296"/>
      <c r="F915" s="296"/>
      <c r="G915" s="297"/>
      <c r="H915" s="298"/>
      <c r="I915" s="299">
        <f>IF(G915=Precios!$EI$4,Precios!$EJ$4,IF(G915=Precios!$EI$5,Precios!$EJ$5,IF(G915=Precios!$EI$6,Precios!$EJ$6,IF(G915=Precios!$EI$7,Precios!$EJ$7,IF(G915=Precios!$EI$8,Precios!$EJ$8,IF(G915=Precios!$EI$9,Precios!$EJ$9,IF(G915=Precios!$EI$10,Precios!$EJ$10,IF(G915=Precios!$EI$11,Precios!$EJ$11,IF(G915=Precios!$EI$12,Precios!$EJ$12,IF(G915=Precios!$EI$1156,Precios!$EJ$1156,IF(G915=Precios!$EI$14,Precios!$EJ$14,IF(G915=Precios!$EI$15,Precios!$EJ$15,IF(G915=Precios!$EI$16,Precios!$EJ$16,IF(G915=Precios!$EI$17,Precios!$EJ$17,IF(G915=Precios!$EI$18,Precios!$EJ$18,0)))))))))))))))</f>
        <v>0</v>
      </c>
      <c r="J915" s="298"/>
      <c r="K915" s="300">
        <f>+IF(J915=1,I915,IF(J915=2,I915*(1-Precios!$EO$3),0))</f>
        <v>0</v>
      </c>
      <c r="L915" s="300">
        <f t="shared" si="143"/>
        <v>0</v>
      </c>
      <c r="M915" s="331"/>
      <c r="N915" s="332"/>
      <c r="O915" s="332"/>
      <c r="P915" s="332"/>
      <c r="Q915" s="332"/>
      <c r="R915" s="332"/>
      <c r="S915" s="332"/>
      <c r="T915" s="332"/>
      <c r="U915" s="332"/>
      <c r="V915" s="333"/>
      <c r="W915" s="332"/>
      <c r="X915" s="332"/>
      <c r="Y915" s="332"/>
      <c r="Z915" s="340">
        <f>IF(G915=Precios!$EI$4,Precios!$EL$4,IF(G915=Precios!$EI$5,Precios!$EL$5,IF(G915=Precios!$EI$6,Precios!$EL$6,IF(G915=Precios!$EI$7,Precios!$EL$7,IF(G915=Precios!$EI$8,Precios!$EL$8,IF(G915=Precios!$EI$9,Precios!$EL$9,IF(G915=Precios!$EI$10,Precios!$EL$10,IF(G915=Precios!$EI$11,Precios!$EL$11,IF(G915=Precios!$EI$12,Precios!$EL$12,IF(G915=Precios!$EI$1156,Precios!$EL$1156,IF(G915=Precios!$EI$14,Precios!$EL$14,IF(G915=Precios!$EI$15,Precios!$EL$15,IF(G915=Precios!$EI$16,Precios!$EL$16,IF(G915=Precios!$EI$17,Precios!$EL$17,IF(G915=Precios!$EI$18,Precios!$EL$18,0)))))))))))))))*H915</f>
        <v>0</v>
      </c>
      <c r="AA915" s="334"/>
      <c r="AB915" s="335"/>
    </row>
    <row r="916" spans="1:28" s="21" customFormat="1" x14ac:dyDescent="0.25">
      <c r="A916" s="305" t="s">
        <v>164</v>
      </c>
      <c r="B916" s="306">
        <f>COUNT(A826:A915)</f>
        <v>0</v>
      </c>
      <c r="C916" s="91"/>
      <c r="D916" s="91"/>
      <c r="E916" s="91"/>
      <c r="F916" s="91"/>
      <c r="G916" s="92"/>
      <c r="H916" s="92">
        <f>SUM(H826:H915)</f>
        <v>0</v>
      </c>
      <c r="I916" s="91"/>
      <c r="J916" s="92"/>
      <c r="K916" s="91"/>
      <c r="L916" s="91"/>
      <c r="M916" s="91">
        <f t="shared" ref="M916:U916" si="152">SUM(M826:M915)</f>
        <v>0</v>
      </c>
      <c r="N916" s="91">
        <f t="shared" si="152"/>
        <v>0</v>
      </c>
      <c r="O916" s="91">
        <f t="shared" si="152"/>
        <v>0</v>
      </c>
      <c r="P916" s="91">
        <f t="shared" si="152"/>
        <v>0</v>
      </c>
      <c r="Q916" s="91">
        <f t="shared" si="152"/>
        <v>0</v>
      </c>
      <c r="R916" s="91">
        <f t="shared" si="152"/>
        <v>0</v>
      </c>
      <c r="S916" s="91">
        <f t="shared" si="152"/>
        <v>0</v>
      </c>
      <c r="T916" s="91">
        <f t="shared" si="152"/>
        <v>0</v>
      </c>
      <c r="U916" s="91">
        <f t="shared" si="152"/>
        <v>0</v>
      </c>
      <c r="V916" s="336" t="e">
        <f>AVERAGE(V826:V915)</f>
        <v>#DIV/0!</v>
      </c>
      <c r="W916" s="91">
        <f>SUM(W826:W915)</f>
        <v>0</v>
      </c>
      <c r="X916" s="91">
        <f>SUM(X826:X915)</f>
        <v>0</v>
      </c>
      <c r="Y916" s="91">
        <f>SUM(Y826:Y915)</f>
        <v>0</v>
      </c>
      <c r="Z916" s="91">
        <f>SUM(Z826:Z915)</f>
        <v>0</v>
      </c>
      <c r="AA916" s="91">
        <f>SUM(AA826:AA915)</f>
        <v>0</v>
      </c>
      <c r="AB916" s="336" t="e">
        <f>AVERAGE(AB826:AB915)</f>
        <v>#DIV/0!</v>
      </c>
    </row>
    <row r="917" spans="1:28" s="55" customFormat="1" ht="15.75" thickBot="1" x14ac:dyDescent="0.3">
      <c r="A917" s="100" t="s">
        <v>165</v>
      </c>
      <c r="B917" s="70">
        <f>+B825+B916</f>
        <v>0</v>
      </c>
      <c r="C917" s="72"/>
      <c r="D917" s="71"/>
      <c r="E917" s="71"/>
      <c r="F917" s="190"/>
      <c r="G917" s="339"/>
      <c r="H917" s="70">
        <f>+H825+H916</f>
        <v>0</v>
      </c>
      <c r="I917" s="53"/>
      <c r="J917" s="213"/>
      <c r="K917" s="214"/>
      <c r="L917" s="214"/>
      <c r="M917" s="53">
        <f>+M825+M916</f>
        <v>0</v>
      </c>
      <c r="N917" s="53">
        <f>+N825+N916</f>
        <v>0</v>
      </c>
      <c r="O917" s="265">
        <v>2.41E-2</v>
      </c>
      <c r="P917" s="265">
        <v>0.02</v>
      </c>
      <c r="Q917" s="53">
        <f>+Q825+Q916</f>
        <v>0</v>
      </c>
      <c r="R917" s="53">
        <f t="shared" ref="R917" si="153">+R825+R916</f>
        <v>0</v>
      </c>
      <c r="S917" s="53">
        <f t="shared" ref="S917" si="154">+S825+S916</f>
        <v>0</v>
      </c>
      <c r="T917" s="53">
        <f t="shared" ref="T917" si="155">+T825+T916</f>
        <v>0</v>
      </c>
      <c r="U917" s="53">
        <f t="shared" ref="U917" si="156">+U825+U916</f>
        <v>0</v>
      </c>
      <c r="V917" s="233" t="e">
        <f>AVERAGE(V825,V916)</f>
        <v>#DIV/0!</v>
      </c>
      <c r="W917" s="53">
        <f t="shared" ref="W917" si="157">+W825+W916</f>
        <v>0</v>
      </c>
      <c r="X917" s="53">
        <f t="shared" ref="X917" si="158">+X825+X916</f>
        <v>0</v>
      </c>
      <c r="Y917" s="53">
        <f t="shared" ref="Y917" si="159">+Y825+Y916</f>
        <v>0</v>
      </c>
      <c r="Z917" s="53">
        <f t="shared" ref="Z917" si="160">+Z825+Z916</f>
        <v>0</v>
      </c>
      <c r="AA917" s="53">
        <f t="shared" ref="AA917" si="161">+AA825+AA916</f>
        <v>0</v>
      </c>
      <c r="AB917" s="233" t="e">
        <f>AVERAGE(AB825,AB916)</f>
        <v>#DIV/0!</v>
      </c>
    </row>
    <row r="918" spans="1:28" x14ac:dyDescent="0.25">
      <c r="A918" s="282"/>
      <c r="B918" s="283"/>
      <c r="C918" s="284"/>
      <c r="D918" s="285"/>
      <c r="E918" s="285"/>
      <c r="F918" s="286"/>
      <c r="G918" s="287"/>
      <c r="H918" s="288"/>
      <c r="I918" s="289">
        <f>IF(G918=Precios!$EX$4,Precios!$EY$4,IF(G918=Precios!$EX$5,Precios!$EY$5,IF(G918=Precios!$EX$6,Precios!$EY$6,IF(G918=Precios!$EX$7,Precios!$EY$7,IF(G918=Precios!$EX$8,Precios!$EY$8,IF(G918=Precios!$EX$9,Precios!$EY$9,IF(G918=Precios!$EX$10,Precios!$EY$10,IF(G918=Precios!$EX$11,Precios!$EY$11,IF(G918=Precios!$EX$12,Precios!$EY$12,IF(G918=Precios!$EX$1173,Precios!$EY$1173,IF(G918=Precios!$EX$14,Precios!$EY$14,IF(G918=Precios!$EX$15,Precios!$EY$15,IF(G918=Precios!$EX$16,Precios!$EY$16,IF(G918=Precios!$EX$17,Precios!$EY$17,IF(G918=Precios!$EX$18,Precios!$EY$18,0)))))))))))))))</f>
        <v>0</v>
      </c>
      <c r="J918" s="287"/>
      <c r="K918" s="290">
        <f>+IF(J918=1,I918,IF(J918=2,I918*(1-Precios!$FD$3),0))</f>
        <v>0</v>
      </c>
      <c r="L918" s="290">
        <f>H918*K918</f>
        <v>0</v>
      </c>
      <c r="M918" s="317">
        <f>+SUM(L918:L922)</f>
        <v>0</v>
      </c>
      <c r="N918" s="318">
        <f>+M918+Q918+S918+T918</f>
        <v>0</v>
      </c>
      <c r="O918" s="319">
        <f>+IF(J918=1,N918*$O$917,0)</f>
        <v>0</v>
      </c>
      <c r="P918" s="320">
        <f>+N918*$P$917</f>
        <v>0</v>
      </c>
      <c r="Q918" s="321"/>
      <c r="R918" s="322">
        <f>+N918-SUM(O918:Q918)</f>
        <v>0</v>
      </c>
      <c r="S918" s="321"/>
      <c r="T918" s="321"/>
      <c r="U918" s="321"/>
      <c r="V918" s="323" t="e">
        <f>+(+O918+P918)/M918</f>
        <v>#DIV/0!</v>
      </c>
      <c r="W918" s="324">
        <f>+R918-SUM(S918:U918)</f>
        <v>0</v>
      </c>
      <c r="X918" s="325">
        <f>IF(J918=2,W918,0)</f>
        <v>0</v>
      </c>
      <c r="Y918" s="326">
        <f>IF(J918=1,W918,0)</f>
        <v>0</v>
      </c>
      <c r="Z918" s="327">
        <f>IF(G918=Precios!$EX$4,Precios!$FA$4,IF(G918=Precios!$EX$5,Precios!$FA$5,IF(G918=Precios!$EX$6,Precios!$FA$6,IF(G918=Precios!$EX$7,Precios!$FA$7,IF(G918=Precios!$EX$8,Precios!$FA$8,IF(G918=Precios!$EX$9,Precios!$FA$9,IF(G918=Precios!$EX$10,Precios!$FA$10,IF(G918=Precios!$EX$11,Precios!$FA$11,IF(G918=Precios!$EX$12,Precios!$FA$12,IF(G918=Precios!$EX$1173,Precios!$FA$1173,IF(G918=Precios!$EX$14,Precios!$FA$14,IF(G918=Precios!$EX$15,Precios!$FA$15,IF(G918=Precios!$EX$16,Precios!$FA$16,IF(G918=Precios!$EX$17,Precios!$FA$17,IF(G918=Precios!$EX$18,Precios!$FA$18,0)))))))))))))))*H918</f>
        <v>0</v>
      </c>
      <c r="AA918" s="328">
        <f>+W918-SUM(Z918:Z922)</f>
        <v>0</v>
      </c>
      <c r="AB918" s="329" t="e">
        <f>+AA918/M918</f>
        <v>#DIV/0!</v>
      </c>
    </row>
    <row r="919" spans="1:28" x14ac:dyDescent="0.25">
      <c r="A919" s="291"/>
      <c r="B919" s="41"/>
      <c r="C919" s="292"/>
      <c r="D919" s="43"/>
      <c r="E919" s="43"/>
      <c r="F919" s="43"/>
      <c r="G919" s="49"/>
      <c r="H919" s="52"/>
      <c r="I919" s="217">
        <f>IF(G919=Precios!$EX$4,Precios!$EY$4,IF(G919=Precios!$EX$5,Precios!$EY$5,IF(G919=Precios!$EX$6,Precios!$EY$6,IF(G919=Precios!$EX$7,Precios!$EY$7,IF(G919=Precios!$EX$8,Precios!$EY$8,IF(G919=Precios!$EX$9,Precios!$EY$9,IF(G919=Precios!$EX$10,Precios!$EY$10,IF(G919=Precios!$EX$11,Precios!$EY$11,IF(G919=Precios!$EX$12,Precios!$EY$12,IF(G919=Precios!$EX$1173,Precios!$EY$1173,IF(G919=Precios!$EX$14,Precios!$EY$14,IF(G919=Precios!$EX$15,Precios!$EY$15,IF(G919=Precios!$EX$16,Precios!$EY$16,IF(G919=Precios!$EX$17,Precios!$EY$17,IF(G919=Precios!$EX$18,Precios!$EY$18,0)))))))))))))))</f>
        <v>0</v>
      </c>
      <c r="J919" s="52"/>
      <c r="K919" s="218">
        <f>+IF(J919=1,I919,IF(J919=2,I919*(1-Precios!$FD$3),0))</f>
        <v>0</v>
      </c>
      <c r="L919" s="218">
        <f t="shared" ref="L919:L920" si="162">H919*K919</f>
        <v>0</v>
      </c>
      <c r="M919" s="50"/>
      <c r="N919" s="44"/>
      <c r="O919" s="44"/>
      <c r="P919" s="44"/>
      <c r="Q919" s="44"/>
      <c r="R919" s="44"/>
      <c r="S919" s="44"/>
      <c r="T919" s="44"/>
      <c r="U919" s="44"/>
      <c r="V919" s="93"/>
      <c r="W919" s="44"/>
      <c r="X919" s="44"/>
      <c r="Y919" s="44"/>
      <c r="Z919" s="39">
        <f>IF(G919=Precios!$EX$4,Precios!$FA$4,IF(G919=Precios!$EX$5,Precios!$FA$5,IF(G919=Precios!$EX$6,Precios!$FA$6,IF(G919=Precios!$EX$7,Precios!$FA$7,IF(G919=Precios!$EX$8,Precios!$FA$8,IF(G919=Precios!$EX$9,Precios!$FA$9,IF(G919=Precios!$EX$10,Precios!$FA$10,IF(G919=Precios!$EX$11,Precios!$FA$11,IF(G919=Precios!$EX$12,Precios!$FA$12,IF(G919=Precios!$EX$1173,Precios!$FA$1173,IF(G919=Precios!$EX$14,Precios!$FA$14,IF(G919=Precios!$EX$15,Precios!$FA$15,IF(G919=Precios!$EX$16,Precios!$FA$16,IF(G919=Precios!$EX$17,Precios!$FA$17,IF(G919=Precios!$EX$18,Precios!$FA$18,0)))))))))))))))*H919</f>
        <v>0</v>
      </c>
      <c r="AA919" s="47"/>
      <c r="AB919" s="330"/>
    </row>
    <row r="920" spans="1:28" x14ac:dyDescent="0.25">
      <c r="A920" s="291"/>
      <c r="B920" s="41"/>
      <c r="C920" s="292"/>
      <c r="D920" s="43"/>
      <c r="E920" s="43"/>
      <c r="F920" s="43"/>
      <c r="G920" s="49"/>
      <c r="H920" s="52"/>
      <c r="I920" s="217">
        <f>IF(G920=Precios!$EX$4,Precios!$EY$4,IF(G920=Precios!$EX$5,Precios!$EY$5,IF(G920=Precios!$EX$6,Precios!$EY$6,IF(G920=Precios!$EX$7,Precios!$EY$7,IF(G920=Precios!$EX$8,Precios!$EY$8,IF(G920=Precios!$EX$9,Precios!$EY$9,IF(G920=Precios!$EX$10,Precios!$EY$10,IF(G920=Precios!$EX$11,Precios!$EY$11,IF(G920=Precios!$EX$12,Precios!$EY$12,IF(G920=Precios!$EX$1173,Precios!$EY$1173,IF(G920=Precios!$EX$14,Precios!$EY$14,IF(G920=Precios!$EX$15,Precios!$EY$15,IF(G920=Precios!$EX$16,Precios!$EY$16,IF(G920=Precios!$EX$17,Precios!$EY$17,IF(G920=Precios!$EX$18,Precios!$EY$18,0)))))))))))))))</f>
        <v>0</v>
      </c>
      <c r="J920" s="52"/>
      <c r="K920" s="218">
        <f>+IF(J920=1,I920,IF(J920=2,I920*(1-Precios!$FD$3),0))</f>
        <v>0</v>
      </c>
      <c r="L920" s="218">
        <f t="shared" si="162"/>
        <v>0</v>
      </c>
      <c r="M920" s="50"/>
      <c r="N920" s="44"/>
      <c r="O920" s="44"/>
      <c r="P920" s="44"/>
      <c r="Q920" s="44"/>
      <c r="R920" s="44"/>
      <c r="S920" s="44"/>
      <c r="T920" s="44"/>
      <c r="U920" s="44"/>
      <c r="V920" s="93"/>
      <c r="W920" s="44"/>
      <c r="X920" s="44"/>
      <c r="Y920" s="44"/>
      <c r="Z920" s="39">
        <f>IF(G920=Precios!$EX$4,Precios!$FA$4,IF(G920=Precios!$EX$5,Precios!$FA$5,IF(G920=Precios!$EX$6,Precios!$FA$6,IF(G920=Precios!$EX$7,Precios!$FA$7,IF(G920=Precios!$EX$8,Precios!$FA$8,IF(G920=Precios!$EX$9,Precios!$FA$9,IF(G920=Precios!$EX$10,Precios!$FA$10,IF(G920=Precios!$EX$11,Precios!$FA$11,IF(G920=Precios!$EX$12,Precios!$FA$12,IF(G920=Precios!$EX$1173,Precios!$FA$1173,IF(G920=Precios!$EX$14,Precios!$FA$14,IF(G920=Precios!$EX$15,Precios!$FA$15,IF(G920=Precios!$EX$16,Precios!$FA$16,IF(G920=Precios!$EX$17,Precios!$FA$17,IF(G920=Precios!$EX$18,Precios!$FA$18,0)))))))))))))))*H920</f>
        <v>0</v>
      </c>
      <c r="AA920" s="47"/>
      <c r="AB920" s="330"/>
    </row>
    <row r="921" spans="1:28" x14ac:dyDescent="0.25">
      <c r="A921" s="291"/>
      <c r="B921" s="41"/>
      <c r="C921" s="292"/>
      <c r="D921" s="43"/>
      <c r="E921" s="43"/>
      <c r="F921" s="43"/>
      <c r="G921" s="49"/>
      <c r="H921" s="52"/>
      <c r="I921" s="217">
        <f>IF(G921=Precios!$EX$4,Precios!$EY$4,IF(G921=Precios!$EX$5,Precios!$EY$5,IF(G921=Precios!$EX$6,Precios!$EY$6,IF(G921=Precios!$EX$7,Precios!$EY$7,IF(G921=Precios!$EX$8,Precios!$EY$8,IF(G921=Precios!$EX$9,Precios!$EY$9,IF(G921=Precios!$EX$10,Precios!$EY$10,IF(G921=Precios!$EX$11,Precios!$EY$11,IF(G921=Precios!$EX$12,Precios!$EY$12,IF(G921=Precios!$EX$1173,Precios!$EY$1173,IF(G921=Precios!$EX$14,Precios!$EY$14,IF(G921=Precios!$EX$15,Precios!$EY$15,IF(G921=Precios!$EX$16,Precios!$EY$16,IF(G921=Precios!$EX$17,Precios!$EY$17,IF(G921=Precios!$EX$18,Precios!$EY$18,0)))))))))))))))</f>
        <v>0</v>
      </c>
      <c r="J921" s="52"/>
      <c r="K921" s="218">
        <f>+IF(J921=1,I921,IF(J921=2,I921*(1-Precios!$FD$3),0))</f>
        <v>0</v>
      </c>
      <c r="L921" s="218">
        <f t="shared" ref="L921:L1007" si="163">H921*K921</f>
        <v>0</v>
      </c>
      <c r="M921" s="50"/>
      <c r="N921" s="44"/>
      <c r="O921" s="44"/>
      <c r="P921" s="44"/>
      <c r="Q921" s="44"/>
      <c r="R921" s="44"/>
      <c r="S921" s="44"/>
      <c r="T921" s="44"/>
      <c r="U921" s="44"/>
      <c r="V921" s="93"/>
      <c r="W921" s="44"/>
      <c r="X921" s="44"/>
      <c r="Y921" s="44"/>
      <c r="Z921" s="39">
        <f>IF(G921=Precios!$EX$4,Precios!$FA$4,IF(G921=Precios!$EX$5,Precios!$FA$5,IF(G921=Precios!$EX$6,Precios!$FA$6,IF(G921=Precios!$EX$7,Precios!$FA$7,IF(G921=Precios!$EX$8,Precios!$FA$8,IF(G921=Precios!$EX$9,Precios!$FA$9,IF(G921=Precios!$EX$10,Precios!$FA$10,IF(G921=Precios!$EX$11,Precios!$FA$11,IF(G921=Precios!$EX$12,Precios!$FA$12,IF(G921=Precios!$EX$1173,Precios!$FA$1173,IF(G921=Precios!$EX$14,Precios!$FA$14,IF(G921=Precios!$EX$15,Precios!$FA$15,IF(G921=Precios!$EX$16,Precios!$FA$16,IF(G921=Precios!$EX$17,Precios!$FA$17,IF(G921=Precios!$EX$18,Precios!$FA$18,0)))))))))))))))*H921</f>
        <v>0</v>
      </c>
      <c r="AA921" s="47"/>
      <c r="AB921" s="330"/>
    </row>
    <row r="922" spans="1:28" ht="15.75" thickBot="1" x14ac:dyDescent="0.3">
      <c r="A922" s="293"/>
      <c r="B922" s="294"/>
      <c r="C922" s="295"/>
      <c r="D922" s="296"/>
      <c r="E922" s="296"/>
      <c r="F922" s="296"/>
      <c r="G922" s="297"/>
      <c r="H922" s="298"/>
      <c r="I922" s="299">
        <f>IF(G922=Precios!$EX$4,Precios!$EY$4,IF(G922=Precios!$EX$5,Precios!$EY$5,IF(G922=Precios!$EX$6,Precios!$EY$6,IF(G922=Precios!$EX$7,Precios!$EY$7,IF(G922=Precios!$EX$8,Precios!$EY$8,IF(G922=Precios!$EX$9,Precios!$EY$9,IF(G922=Precios!$EX$10,Precios!$EY$10,IF(G922=Precios!$EX$11,Precios!$EY$11,IF(G922=Precios!$EX$12,Precios!$EY$12,IF(G922=Precios!$EX$1173,Precios!$EY$1173,IF(G922=Precios!$EX$14,Precios!$EY$14,IF(G922=Precios!$EX$15,Precios!$EY$15,IF(G922=Precios!$EX$16,Precios!$EY$16,IF(G922=Precios!$EX$17,Precios!$EY$17,IF(G922=Precios!$EX$18,Precios!$EY$18,0)))))))))))))))</f>
        <v>0</v>
      </c>
      <c r="J922" s="298"/>
      <c r="K922" s="300">
        <f>+IF(J922=1,I922,IF(J922=2,I922*(1-Precios!$FD$3),0))</f>
        <v>0</v>
      </c>
      <c r="L922" s="300">
        <f t="shared" si="163"/>
        <v>0</v>
      </c>
      <c r="M922" s="331"/>
      <c r="N922" s="332"/>
      <c r="O922" s="332"/>
      <c r="P922" s="332"/>
      <c r="Q922" s="332"/>
      <c r="R922" s="332"/>
      <c r="S922" s="332"/>
      <c r="T922" s="332"/>
      <c r="U922" s="332"/>
      <c r="V922" s="333"/>
      <c r="W922" s="332"/>
      <c r="X922" s="332"/>
      <c r="Y922" s="332"/>
      <c r="Z922" s="340">
        <f>IF(G922=Precios!$EX$4,Precios!$FA$4,IF(G922=Precios!$EX$5,Precios!$FA$5,IF(G922=Precios!$EX$6,Precios!$FA$6,IF(G922=Precios!$EX$7,Precios!$FA$7,IF(G922=Precios!$EX$8,Precios!$FA$8,IF(G922=Precios!$EX$9,Precios!$FA$9,IF(G922=Precios!$EX$10,Precios!$FA$10,IF(G922=Precios!$EX$11,Precios!$FA$11,IF(G922=Precios!$EX$12,Precios!$FA$12,IF(G922=Precios!$EX$1173,Precios!$FA$1173,IF(G922=Precios!$EX$14,Precios!$FA$14,IF(G922=Precios!$EX$15,Precios!$FA$15,IF(G922=Precios!$EX$16,Precios!$FA$16,IF(G922=Precios!$EX$17,Precios!$FA$17,IF(G922=Precios!$EX$18,Precios!$FA$18,0)))))))))))))))*H922</f>
        <v>0</v>
      </c>
      <c r="AA922" s="334"/>
      <c r="AB922" s="335"/>
    </row>
    <row r="923" spans="1:28" x14ac:dyDescent="0.25">
      <c r="A923" s="337"/>
      <c r="B923" s="257"/>
      <c r="C923" s="276"/>
      <c r="D923" s="277"/>
      <c r="E923" s="277"/>
      <c r="F923" s="278"/>
      <c r="G923" s="279"/>
      <c r="H923" s="280"/>
      <c r="I923" s="289">
        <f>IF(G923=Precios!$EX$4,Precios!$EY$4,IF(G923=Precios!$EX$5,Precios!$EY$5,IF(G923=Precios!$EX$6,Precios!$EY$6,IF(G923=Precios!$EX$7,Precios!$EY$7,IF(G923=Precios!$EX$8,Precios!$EY$8,IF(G923=Precios!$EX$9,Precios!$EY$9,IF(G923=Precios!$EX$10,Precios!$EY$10,IF(G923=Precios!$EX$11,Precios!$EY$11,IF(G923=Precios!$EX$12,Precios!$EY$12,IF(G923=Precios!$EX$1173,Precios!$EY$1173,IF(G923=Precios!$EX$14,Precios!$EY$14,IF(G923=Precios!$EX$15,Precios!$EY$15,IF(G923=Precios!$EX$16,Precios!$EY$16,IF(G923=Precios!$EX$17,Precios!$EY$17,IF(G923=Precios!$EX$18,Precios!$EY$18,0)))))))))))))))</f>
        <v>0</v>
      </c>
      <c r="J923" s="279"/>
      <c r="K923" s="281">
        <f>+IF(J923=1,I923,IF(J923=2,I923*(1-Precios!$FD$3),0))</f>
        <v>0</v>
      </c>
      <c r="L923" s="281">
        <f t="shared" si="163"/>
        <v>0</v>
      </c>
      <c r="M923" s="308">
        <f>+SUM(L923:L927)</f>
        <v>0</v>
      </c>
      <c r="N923" s="309">
        <f>+M923+Q923+S923+T923</f>
        <v>0</v>
      </c>
      <c r="O923" s="310">
        <f>+IF(J923=1,N923*$O$917,0)</f>
        <v>0</v>
      </c>
      <c r="P923" s="311">
        <f>+N923*$P$917</f>
        <v>0</v>
      </c>
      <c r="Q923" s="40"/>
      <c r="R923" s="29">
        <f>+N923-SUM(O923:Q923)</f>
        <v>0</v>
      </c>
      <c r="S923" s="40"/>
      <c r="T923" s="40"/>
      <c r="U923" s="40"/>
      <c r="V923" s="312" t="e">
        <f>+(+O923+P923)/M923</f>
        <v>#DIV/0!</v>
      </c>
      <c r="W923" s="313">
        <f>+R923-SUM(S923:U923)</f>
        <v>0</v>
      </c>
      <c r="X923" s="314">
        <f>IF(J923=2,W923,0)</f>
        <v>0</v>
      </c>
      <c r="Y923" s="315">
        <f>IF(J923=1,W923,0)</f>
        <v>0</v>
      </c>
      <c r="Z923" s="327">
        <f>IF(G923=Precios!$EX$4,Precios!$FA$4,IF(G923=Precios!$EX$5,Precios!$FA$5,IF(G923=Precios!$EX$6,Precios!$FA$6,IF(G923=Precios!$EX$7,Precios!$FA$7,IF(G923=Precios!$EX$8,Precios!$FA$8,IF(G923=Precios!$EX$9,Precios!$FA$9,IF(G923=Precios!$EX$10,Precios!$FA$10,IF(G923=Precios!$EX$11,Precios!$FA$11,IF(G923=Precios!$EX$12,Precios!$FA$12,IF(G923=Precios!$EX$1173,Precios!$FA$1173,IF(G923=Precios!$EX$14,Precios!$FA$14,IF(G923=Precios!$EX$15,Precios!$FA$15,IF(G923=Precios!$EX$16,Precios!$FA$16,IF(G923=Precios!$EX$17,Precios!$FA$17,IF(G923=Precios!$EX$18,Precios!$FA$18,0)))))))))))))))*H923</f>
        <v>0</v>
      </c>
      <c r="AA923" s="316">
        <f>+W923-SUM(Z923:Z927)</f>
        <v>0</v>
      </c>
      <c r="AB923" s="338" t="e">
        <f>+AA923/M923</f>
        <v>#DIV/0!</v>
      </c>
    </row>
    <row r="924" spans="1:28" x14ac:dyDescent="0.25">
      <c r="A924" s="291"/>
      <c r="B924" s="41"/>
      <c r="C924" s="42"/>
      <c r="D924" s="43"/>
      <c r="E924" s="43"/>
      <c r="F924" s="43"/>
      <c r="G924" s="49"/>
      <c r="H924" s="52"/>
      <c r="I924" s="217">
        <f>IF(G924=Precios!$EX$4,Precios!$EY$4,IF(G924=Precios!$EX$5,Precios!$EY$5,IF(G924=Precios!$EX$6,Precios!$EY$6,IF(G924=Precios!$EX$7,Precios!$EY$7,IF(G924=Precios!$EX$8,Precios!$EY$8,IF(G924=Precios!$EX$9,Precios!$EY$9,IF(G924=Precios!$EX$10,Precios!$EY$10,IF(G924=Precios!$EX$11,Precios!$EY$11,IF(G924=Precios!$EX$12,Precios!$EY$12,IF(G924=Precios!$EX$1173,Precios!$EY$1173,IF(G924=Precios!$EX$14,Precios!$EY$14,IF(G924=Precios!$EX$15,Precios!$EY$15,IF(G924=Precios!$EX$16,Precios!$EY$16,IF(G924=Precios!$EX$17,Precios!$EY$17,IF(G924=Precios!$EX$18,Precios!$EY$18,0)))))))))))))))</f>
        <v>0</v>
      </c>
      <c r="J924" s="52"/>
      <c r="K924" s="218">
        <f>+IF(J924=1,I924,IF(J924=2,I924*(1-Precios!$FD$3),0))</f>
        <v>0</v>
      </c>
      <c r="L924" s="218">
        <f t="shared" ref="L924:L925" si="164">H924*K924</f>
        <v>0</v>
      </c>
      <c r="M924" s="50"/>
      <c r="N924" s="44"/>
      <c r="O924" s="44"/>
      <c r="P924" s="44"/>
      <c r="Q924" s="44"/>
      <c r="R924" s="44"/>
      <c r="S924" s="44"/>
      <c r="T924" s="44"/>
      <c r="U924" s="44"/>
      <c r="V924" s="93"/>
      <c r="W924" s="44"/>
      <c r="X924" s="44"/>
      <c r="Y924" s="44"/>
      <c r="Z924" s="39">
        <f>IF(G924=Precios!$EX$4,Precios!$FA$4,IF(G924=Precios!$EX$5,Precios!$FA$5,IF(G924=Precios!$EX$6,Precios!$FA$6,IF(G924=Precios!$EX$7,Precios!$FA$7,IF(G924=Precios!$EX$8,Precios!$FA$8,IF(G924=Precios!$EX$9,Precios!$FA$9,IF(G924=Precios!$EX$10,Precios!$FA$10,IF(G924=Precios!$EX$11,Precios!$FA$11,IF(G924=Precios!$EX$12,Precios!$FA$12,IF(G924=Precios!$EX$1173,Precios!$FA$1173,IF(G924=Precios!$EX$14,Precios!$FA$14,IF(G924=Precios!$EX$15,Precios!$FA$15,IF(G924=Precios!$EX$16,Precios!$FA$16,IF(G924=Precios!$EX$17,Precios!$FA$17,IF(G924=Precios!$EX$18,Precios!$FA$18,0)))))))))))))))*H924</f>
        <v>0</v>
      </c>
      <c r="AA924" s="47"/>
      <c r="AB924" s="330"/>
    </row>
    <row r="925" spans="1:28" x14ac:dyDescent="0.25">
      <c r="A925" s="291"/>
      <c r="B925" s="41"/>
      <c r="C925" s="42"/>
      <c r="D925" s="43"/>
      <c r="E925" s="43"/>
      <c r="F925" s="43"/>
      <c r="G925" s="49"/>
      <c r="H925" s="52"/>
      <c r="I925" s="217">
        <f>IF(G925=Precios!$EX$4,Precios!$EY$4,IF(G925=Precios!$EX$5,Precios!$EY$5,IF(G925=Precios!$EX$6,Precios!$EY$6,IF(G925=Precios!$EX$7,Precios!$EY$7,IF(G925=Precios!$EX$8,Precios!$EY$8,IF(G925=Precios!$EX$9,Precios!$EY$9,IF(G925=Precios!$EX$10,Precios!$EY$10,IF(G925=Precios!$EX$11,Precios!$EY$11,IF(G925=Precios!$EX$12,Precios!$EY$12,IF(G925=Precios!$EX$1173,Precios!$EY$1173,IF(G925=Precios!$EX$14,Precios!$EY$14,IF(G925=Precios!$EX$15,Precios!$EY$15,IF(G925=Precios!$EX$16,Precios!$EY$16,IF(G925=Precios!$EX$17,Precios!$EY$17,IF(G925=Precios!$EX$18,Precios!$EY$18,0)))))))))))))))</f>
        <v>0</v>
      </c>
      <c r="J925" s="52"/>
      <c r="K925" s="218">
        <f>+IF(J925=1,I925,IF(J925=2,I925*(1-Precios!$FD$3),0))</f>
        <v>0</v>
      </c>
      <c r="L925" s="218">
        <f t="shared" si="164"/>
        <v>0</v>
      </c>
      <c r="M925" s="50"/>
      <c r="N925" s="44"/>
      <c r="O925" s="44"/>
      <c r="P925" s="44"/>
      <c r="Q925" s="44"/>
      <c r="R925" s="44"/>
      <c r="S925" s="44"/>
      <c r="T925" s="44"/>
      <c r="U925" s="44"/>
      <c r="V925" s="93"/>
      <c r="W925" s="44"/>
      <c r="X925" s="44"/>
      <c r="Y925" s="44"/>
      <c r="Z925" s="39">
        <f>IF(G925=Precios!$EX$4,Precios!$FA$4,IF(G925=Precios!$EX$5,Precios!$FA$5,IF(G925=Precios!$EX$6,Precios!$FA$6,IF(G925=Precios!$EX$7,Precios!$FA$7,IF(G925=Precios!$EX$8,Precios!$FA$8,IF(G925=Precios!$EX$9,Precios!$FA$9,IF(G925=Precios!$EX$10,Precios!$FA$10,IF(G925=Precios!$EX$11,Precios!$FA$11,IF(G925=Precios!$EX$12,Precios!$FA$12,IF(G925=Precios!$EX$1173,Precios!$FA$1173,IF(G925=Precios!$EX$14,Precios!$FA$14,IF(G925=Precios!$EX$15,Precios!$FA$15,IF(G925=Precios!$EX$16,Precios!$FA$16,IF(G925=Precios!$EX$17,Precios!$FA$17,IF(G925=Precios!$EX$18,Precios!$FA$18,0)))))))))))))))*H925</f>
        <v>0</v>
      </c>
      <c r="AA925" s="47"/>
      <c r="AB925" s="330"/>
    </row>
    <row r="926" spans="1:28" x14ac:dyDescent="0.25">
      <c r="A926" s="291"/>
      <c r="B926" s="41"/>
      <c r="C926" s="42"/>
      <c r="D926" s="43"/>
      <c r="E926" s="43"/>
      <c r="F926" s="43"/>
      <c r="G926" s="49"/>
      <c r="H926" s="52"/>
      <c r="I926" s="217">
        <f>IF(G926=Precios!$EX$4,Precios!$EY$4,IF(G926=Precios!$EX$5,Precios!$EY$5,IF(G926=Precios!$EX$6,Precios!$EY$6,IF(G926=Precios!$EX$7,Precios!$EY$7,IF(G926=Precios!$EX$8,Precios!$EY$8,IF(G926=Precios!$EX$9,Precios!$EY$9,IF(G926=Precios!$EX$10,Precios!$EY$10,IF(G926=Precios!$EX$11,Precios!$EY$11,IF(G926=Precios!$EX$12,Precios!$EY$12,IF(G926=Precios!$EX$1173,Precios!$EY$1173,IF(G926=Precios!$EX$14,Precios!$EY$14,IF(G926=Precios!$EX$15,Precios!$EY$15,IF(G926=Precios!$EX$16,Precios!$EY$16,IF(G926=Precios!$EX$17,Precios!$EY$17,IF(G926=Precios!$EX$18,Precios!$EY$18,0)))))))))))))))</f>
        <v>0</v>
      </c>
      <c r="J926" s="52"/>
      <c r="K926" s="218">
        <f>+IF(J926=1,I926,IF(J926=2,I926*(1-Precios!$FD$3),0))</f>
        <v>0</v>
      </c>
      <c r="L926" s="218">
        <f t="shared" si="163"/>
        <v>0</v>
      </c>
      <c r="M926" s="50"/>
      <c r="N926" s="44"/>
      <c r="O926" s="44"/>
      <c r="P926" s="44"/>
      <c r="Q926" s="44"/>
      <c r="R926" s="44"/>
      <c r="S926" s="44"/>
      <c r="T926" s="44"/>
      <c r="U926" s="44"/>
      <c r="V926" s="93"/>
      <c r="W926" s="44"/>
      <c r="X926" s="44"/>
      <c r="Y926" s="44"/>
      <c r="Z926" s="39">
        <f>IF(G926=Precios!$EX$4,Precios!$FA$4,IF(G926=Precios!$EX$5,Precios!$FA$5,IF(G926=Precios!$EX$6,Precios!$FA$6,IF(G926=Precios!$EX$7,Precios!$FA$7,IF(G926=Precios!$EX$8,Precios!$FA$8,IF(G926=Precios!$EX$9,Precios!$FA$9,IF(G926=Precios!$EX$10,Precios!$FA$10,IF(G926=Precios!$EX$11,Precios!$FA$11,IF(G926=Precios!$EX$12,Precios!$FA$12,IF(G926=Precios!$EX$1173,Precios!$FA$1173,IF(G926=Precios!$EX$14,Precios!$FA$14,IF(G926=Precios!$EX$15,Precios!$FA$15,IF(G926=Precios!$EX$16,Precios!$FA$16,IF(G926=Precios!$EX$17,Precios!$FA$17,IF(G926=Precios!$EX$18,Precios!$FA$18,0)))))))))))))))*H926</f>
        <v>0</v>
      </c>
      <c r="AA926" s="47"/>
      <c r="AB926" s="330"/>
    </row>
    <row r="927" spans="1:28" ht="15.75" thickBot="1" x14ac:dyDescent="0.3">
      <c r="A927" s="291"/>
      <c r="B927" s="41"/>
      <c r="C927" s="42"/>
      <c r="D927" s="43"/>
      <c r="E927" s="43"/>
      <c r="F927" s="43"/>
      <c r="G927" s="301"/>
      <c r="H927" s="302"/>
      <c r="I927" s="299">
        <f>IF(G927=Precios!$EX$4,Precios!$EY$4,IF(G927=Precios!$EX$5,Precios!$EY$5,IF(G927=Precios!$EX$6,Precios!$EY$6,IF(G927=Precios!$EX$7,Precios!$EY$7,IF(G927=Precios!$EX$8,Precios!$EY$8,IF(G927=Precios!$EX$9,Precios!$EY$9,IF(G927=Precios!$EX$10,Precios!$EY$10,IF(G927=Precios!$EX$11,Precios!$EY$11,IF(G927=Precios!$EX$12,Precios!$EY$12,IF(G927=Precios!$EX$1173,Precios!$EY$1173,IF(G927=Precios!$EX$14,Precios!$EY$14,IF(G927=Precios!$EX$15,Precios!$EY$15,IF(G927=Precios!$EX$16,Precios!$EY$16,IF(G927=Precios!$EX$17,Precios!$EY$17,IF(G927=Precios!$EX$18,Precios!$EY$18,0)))))))))))))))</f>
        <v>0</v>
      </c>
      <c r="J927" s="302"/>
      <c r="K927" s="303">
        <f>+IF(J927=1,I927,IF(J927=2,I927*(1-Precios!$FD$3),0))</f>
        <v>0</v>
      </c>
      <c r="L927" s="303">
        <f t="shared" si="163"/>
        <v>0</v>
      </c>
      <c r="M927" s="50"/>
      <c r="N927" s="44"/>
      <c r="O927" s="44"/>
      <c r="P927" s="44"/>
      <c r="Q927" s="44"/>
      <c r="R927" s="44"/>
      <c r="S927" s="44"/>
      <c r="T927" s="44"/>
      <c r="U927" s="44"/>
      <c r="V927" s="93"/>
      <c r="W927" s="44"/>
      <c r="X927" s="44"/>
      <c r="Y927" s="44"/>
      <c r="Z927" s="340">
        <f>IF(G927=Precios!$EX$4,Precios!$FA$4,IF(G927=Precios!$EX$5,Precios!$FA$5,IF(G927=Precios!$EX$6,Precios!$FA$6,IF(G927=Precios!$EX$7,Precios!$FA$7,IF(G927=Precios!$EX$8,Precios!$FA$8,IF(G927=Precios!$EX$9,Precios!$FA$9,IF(G927=Precios!$EX$10,Precios!$FA$10,IF(G927=Precios!$EX$11,Precios!$FA$11,IF(G927=Precios!$EX$12,Precios!$FA$12,IF(G927=Precios!$EX$1173,Precios!$FA$1173,IF(G927=Precios!$EX$14,Precios!$FA$14,IF(G927=Precios!$EX$15,Precios!$FA$15,IF(G927=Precios!$EX$16,Precios!$FA$16,IF(G927=Precios!$EX$17,Precios!$FA$17,IF(G927=Precios!$EX$18,Precios!$FA$18,0)))))))))))))))*H927</f>
        <v>0</v>
      </c>
      <c r="AA927" s="47"/>
      <c r="AB927" s="330"/>
    </row>
    <row r="928" spans="1:28" x14ac:dyDescent="0.25">
      <c r="A928" s="282"/>
      <c r="B928" s="283"/>
      <c r="C928" s="284"/>
      <c r="D928" s="285"/>
      <c r="E928" s="285"/>
      <c r="F928" s="285"/>
      <c r="G928" s="287"/>
      <c r="H928" s="288"/>
      <c r="I928" s="289">
        <f>IF(G928=Precios!$EX$4,Precios!$EY$4,IF(G928=Precios!$EX$5,Precios!$EY$5,IF(G928=Precios!$EX$6,Precios!$EY$6,IF(G928=Precios!$EX$7,Precios!$EY$7,IF(G928=Precios!$EX$8,Precios!$EY$8,IF(G928=Precios!$EX$9,Precios!$EY$9,IF(G928=Precios!$EX$10,Precios!$EY$10,IF(G928=Precios!$EX$11,Precios!$EY$11,IF(G928=Precios!$EX$12,Precios!$EY$12,IF(G928=Precios!$EX$1173,Precios!$EY$1173,IF(G928=Precios!$EX$14,Precios!$EY$14,IF(G928=Precios!$EX$15,Precios!$EY$15,IF(G928=Precios!$EX$16,Precios!$EY$16,IF(G928=Precios!$EX$17,Precios!$EY$17,IF(G928=Precios!$EX$18,Precios!$EY$18,0)))))))))))))))</f>
        <v>0</v>
      </c>
      <c r="J928" s="287"/>
      <c r="K928" s="290">
        <f>+IF(J928=1,I928,IF(J928=2,I928*(1-Precios!$FD$3),0))</f>
        <v>0</v>
      </c>
      <c r="L928" s="290">
        <f t="shared" si="163"/>
        <v>0</v>
      </c>
      <c r="M928" s="317">
        <f>+SUM(L928:L932)</f>
        <v>0</v>
      </c>
      <c r="N928" s="318">
        <f>+M928+Q928+S928+T928</f>
        <v>0</v>
      </c>
      <c r="O928" s="319">
        <f>+IF(J928=1,N928*$O$917,0)</f>
        <v>0</v>
      </c>
      <c r="P928" s="320">
        <f>+N928*$P$917</f>
        <v>0</v>
      </c>
      <c r="Q928" s="321"/>
      <c r="R928" s="322">
        <f>+N928-SUM(O928:Q928)</f>
        <v>0</v>
      </c>
      <c r="S928" s="321"/>
      <c r="T928" s="321"/>
      <c r="U928" s="321"/>
      <c r="V928" s="323" t="e">
        <f>+(+O928+P928)/M928</f>
        <v>#DIV/0!</v>
      </c>
      <c r="W928" s="324">
        <f>+R928-SUM(S928:U928)</f>
        <v>0</v>
      </c>
      <c r="X928" s="325">
        <f>IF(J928=2,W928,0)</f>
        <v>0</v>
      </c>
      <c r="Y928" s="326">
        <f>IF(J928=1,W928,0)</f>
        <v>0</v>
      </c>
      <c r="Z928" s="327">
        <f>IF(G928=Precios!$EX$4,Precios!$FA$4,IF(G928=Precios!$EX$5,Precios!$FA$5,IF(G928=Precios!$EX$6,Precios!$FA$6,IF(G928=Precios!$EX$7,Precios!$FA$7,IF(G928=Precios!$EX$8,Precios!$FA$8,IF(G928=Precios!$EX$9,Precios!$FA$9,IF(G928=Precios!$EX$10,Precios!$FA$10,IF(G928=Precios!$EX$11,Precios!$FA$11,IF(G928=Precios!$EX$12,Precios!$FA$12,IF(G928=Precios!$EX$1173,Precios!$FA$1173,IF(G928=Precios!$EX$14,Precios!$FA$14,IF(G928=Precios!$EX$15,Precios!$FA$15,IF(G928=Precios!$EX$16,Precios!$FA$16,IF(G928=Precios!$EX$17,Precios!$FA$17,IF(G928=Precios!$EX$18,Precios!$FA$18,0)))))))))))))))*H928</f>
        <v>0</v>
      </c>
      <c r="AA928" s="328">
        <f>+W928-SUM(Z928:Z932)</f>
        <v>0</v>
      </c>
      <c r="AB928" s="329" t="e">
        <f>+AA928/M928</f>
        <v>#DIV/0!</v>
      </c>
    </row>
    <row r="929" spans="1:28" x14ac:dyDescent="0.25">
      <c r="A929" s="291"/>
      <c r="B929" s="41"/>
      <c r="C929" s="42"/>
      <c r="D929" s="43"/>
      <c r="E929" s="43"/>
      <c r="F929" s="43"/>
      <c r="G929" s="49"/>
      <c r="H929" s="52"/>
      <c r="I929" s="217">
        <f>IF(G929=Precios!$EX$4,Precios!$EY$4,IF(G929=Precios!$EX$5,Precios!$EY$5,IF(G929=Precios!$EX$6,Precios!$EY$6,IF(G929=Precios!$EX$7,Precios!$EY$7,IF(G929=Precios!$EX$8,Precios!$EY$8,IF(G929=Precios!$EX$9,Precios!$EY$9,IF(G929=Precios!$EX$10,Precios!$EY$10,IF(G929=Precios!$EX$11,Precios!$EY$11,IF(G929=Precios!$EX$12,Precios!$EY$12,IF(G929=Precios!$EX$1173,Precios!$EY$1173,IF(G929=Precios!$EX$14,Precios!$EY$14,IF(G929=Precios!$EX$15,Precios!$EY$15,IF(G929=Precios!$EX$16,Precios!$EY$16,IF(G929=Precios!$EX$17,Precios!$EY$17,IF(G929=Precios!$EX$18,Precios!$EY$18,0)))))))))))))))</f>
        <v>0</v>
      </c>
      <c r="J929" s="52"/>
      <c r="K929" s="218">
        <f>+IF(J929=1,I929,IF(J929=2,I929*(1-Precios!$FD$3),0))</f>
        <v>0</v>
      </c>
      <c r="L929" s="218">
        <f t="shared" ref="L929:L930" si="165">H929*K929</f>
        <v>0</v>
      </c>
      <c r="M929" s="50"/>
      <c r="N929" s="44"/>
      <c r="O929" s="44"/>
      <c r="P929" s="44"/>
      <c r="Q929" s="44"/>
      <c r="R929" s="44"/>
      <c r="S929" s="44"/>
      <c r="T929" s="44"/>
      <c r="U929" s="44"/>
      <c r="V929" s="93"/>
      <c r="W929" s="44"/>
      <c r="X929" s="44"/>
      <c r="Y929" s="44"/>
      <c r="Z929" s="39">
        <f>IF(G929=Precios!$EX$4,Precios!$FA$4,IF(G929=Precios!$EX$5,Precios!$FA$5,IF(G929=Precios!$EX$6,Precios!$FA$6,IF(G929=Precios!$EX$7,Precios!$FA$7,IF(G929=Precios!$EX$8,Precios!$FA$8,IF(G929=Precios!$EX$9,Precios!$FA$9,IF(G929=Precios!$EX$10,Precios!$FA$10,IF(G929=Precios!$EX$11,Precios!$FA$11,IF(G929=Precios!$EX$12,Precios!$FA$12,IF(G929=Precios!$EX$1173,Precios!$FA$1173,IF(G929=Precios!$EX$14,Precios!$FA$14,IF(G929=Precios!$EX$15,Precios!$FA$15,IF(G929=Precios!$EX$16,Precios!$FA$16,IF(G929=Precios!$EX$17,Precios!$FA$17,IF(G929=Precios!$EX$18,Precios!$FA$18,0)))))))))))))))*H929</f>
        <v>0</v>
      </c>
      <c r="AA929" s="47"/>
      <c r="AB929" s="330"/>
    </row>
    <row r="930" spans="1:28" x14ac:dyDescent="0.25">
      <c r="A930" s="291"/>
      <c r="B930" s="41"/>
      <c r="C930" s="42"/>
      <c r="D930" s="43"/>
      <c r="E930" s="43"/>
      <c r="F930" s="43"/>
      <c r="G930" s="49"/>
      <c r="H930" s="52"/>
      <c r="I930" s="217">
        <f>IF(G930=Precios!$EX$4,Precios!$EY$4,IF(G930=Precios!$EX$5,Precios!$EY$5,IF(G930=Precios!$EX$6,Precios!$EY$6,IF(G930=Precios!$EX$7,Precios!$EY$7,IF(G930=Precios!$EX$8,Precios!$EY$8,IF(G930=Precios!$EX$9,Precios!$EY$9,IF(G930=Precios!$EX$10,Precios!$EY$10,IF(G930=Precios!$EX$11,Precios!$EY$11,IF(G930=Precios!$EX$12,Precios!$EY$12,IF(G930=Precios!$EX$1173,Precios!$EY$1173,IF(G930=Precios!$EX$14,Precios!$EY$14,IF(G930=Precios!$EX$15,Precios!$EY$15,IF(G930=Precios!$EX$16,Precios!$EY$16,IF(G930=Precios!$EX$17,Precios!$EY$17,IF(G930=Precios!$EX$18,Precios!$EY$18,0)))))))))))))))</f>
        <v>0</v>
      </c>
      <c r="J930" s="52"/>
      <c r="K930" s="218">
        <f>+IF(J930=1,I930,IF(J930=2,I930*(1-Precios!$FD$3),0))</f>
        <v>0</v>
      </c>
      <c r="L930" s="218">
        <f t="shared" si="165"/>
        <v>0</v>
      </c>
      <c r="M930" s="50"/>
      <c r="N930" s="44"/>
      <c r="O930" s="44"/>
      <c r="P930" s="44"/>
      <c r="Q930" s="44"/>
      <c r="R930" s="44"/>
      <c r="S930" s="44"/>
      <c r="T930" s="44"/>
      <c r="U930" s="44"/>
      <c r="V930" s="93"/>
      <c r="W930" s="44"/>
      <c r="X930" s="44"/>
      <c r="Y930" s="44"/>
      <c r="Z930" s="39">
        <f>IF(G930=Precios!$EX$4,Precios!$FA$4,IF(G930=Precios!$EX$5,Precios!$FA$5,IF(G930=Precios!$EX$6,Precios!$FA$6,IF(G930=Precios!$EX$7,Precios!$FA$7,IF(G930=Precios!$EX$8,Precios!$FA$8,IF(G930=Precios!$EX$9,Precios!$FA$9,IF(G930=Precios!$EX$10,Precios!$FA$10,IF(G930=Precios!$EX$11,Precios!$FA$11,IF(G930=Precios!$EX$12,Precios!$FA$12,IF(G930=Precios!$EX$1173,Precios!$FA$1173,IF(G930=Precios!$EX$14,Precios!$FA$14,IF(G930=Precios!$EX$15,Precios!$FA$15,IF(G930=Precios!$EX$16,Precios!$FA$16,IF(G930=Precios!$EX$17,Precios!$FA$17,IF(G930=Precios!$EX$18,Precios!$FA$18,0)))))))))))))))*H930</f>
        <v>0</v>
      </c>
      <c r="AA930" s="47"/>
      <c r="AB930" s="330"/>
    </row>
    <row r="931" spans="1:28" x14ac:dyDescent="0.25">
      <c r="A931" s="291"/>
      <c r="B931" s="41"/>
      <c r="C931" s="42"/>
      <c r="D931" s="43"/>
      <c r="E931" s="43"/>
      <c r="F931" s="43"/>
      <c r="G931" s="49"/>
      <c r="H931" s="52"/>
      <c r="I931" s="217">
        <f>IF(G931=Precios!$EX$4,Precios!$EY$4,IF(G931=Precios!$EX$5,Precios!$EY$5,IF(G931=Precios!$EX$6,Precios!$EY$6,IF(G931=Precios!$EX$7,Precios!$EY$7,IF(G931=Precios!$EX$8,Precios!$EY$8,IF(G931=Precios!$EX$9,Precios!$EY$9,IF(G931=Precios!$EX$10,Precios!$EY$10,IF(G931=Precios!$EX$11,Precios!$EY$11,IF(G931=Precios!$EX$12,Precios!$EY$12,IF(G931=Precios!$EX$1173,Precios!$EY$1173,IF(G931=Precios!$EX$14,Precios!$EY$14,IF(G931=Precios!$EX$15,Precios!$EY$15,IF(G931=Precios!$EX$16,Precios!$EY$16,IF(G931=Precios!$EX$17,Precios!$EY$17,IF(G931=Precios!$EX$18,Precios!$EY$18,0)))))))))))))))</f>
        <v>0</v>
      </c>
      <c r="J931" s="52"/>
      <c r="K931" s="218">
        <f>+IF(J931=1,I931,IF(J931=2,I931*(1-Precios!$FD$3),0))</f>
        <v>0</v>
      </c>
      <c r="L931" s="218">
        <f t="shared" si="163"/>
        <v>0</v>
      </c>
      <c r="M931" s="50"/>
      <c r="N931" s="44"/>
      <c r="O931" s="44"/>
      <c r="P931" s="44"/>
      <c r="Q931" s="44"/>
      <c r="R931" s="44"/>
      <c r="S931" s="44"/>
      <c r="T931" s="44"/>
      <c r="U931" s="44"/>
      <c r="V931" s="93"/>
      <c r="W931" s="44"/>
      <c r="X931" s="44"/>
      <c r="Y931" s="44"/>
      <c r="Z931" s="39">
        <f>IF(G931=Precios!$EX$4,Precios!$FA$4,IF(G931=Precios!$EX$5,Precios!$FA$5,IF(G931=Precios!$EX$6,Precios!$FA$6,IF(G931=Precios!$EX$7,Precios!$FA$7,IF(G931=Precios!$EX$8,Precios!$FA$8,IF(G931=Precios!$EX$9,Precios!$FA$9,IF(G931=Precios!$EX$10,Precios!$FA$10,IF(G931=Precios!$EX$11,Precios!$FA$11,IF(G931=Precios!$EX$12,Precios!$FA$12,IF(G931=Precios!$EX$1173,Precios!$FA$1173,IF(G931=Precios!$EX$14,Precios!$FA$14,IF(G931=Precios!$EX$15,Precios!$FA$15,IF(G931=Precios!$EX$16,Precios!$FA$16,IF(G931=Precios!$EX$17,Precios!$FA$17,IF(G931=Precios!$EX$18,Precios!$FA$18,0)))))))))))))))*H931</f>
        <v>0</v>
      </c>
      <c r="AA931" s="47"/>
      <c r="AB931" s="330"/>
    </row>
    <row r="932" spans="1:28" ht="15.75" thickBot="1" x14ac:dyDescent="0.3">
      <c r="A932" s="293"/>
      <c r="B932" s="294"/>
      <c r="C932" s="304"/>
      <c r="D932" s="296"/>
      <c r="E932" s="296"/>
      <c r="F932" s="296"/>
      <c r="G932" s="297"/>
      <c r="H932" s="298"/>
      <c r="I932" s="299">
        <f>IF(G932=Precios!$EX$4,Precios!$EY$4,IF(G932=Precios!$EX$5,Precios!$EY$5,IF(G932=Precios!$EX$6,Precios!$EY$6,IF(G932=Precios!$EX$7,Precios!$EY$7,IF(G932=Precios!$EX$8,Precios!$EY$8,IF(G932=Precios!$EX$9,Precios!$EY$9,IF(G932=Precios!$EX$10,Precios!$EY$10,IF(G932=Precios!$EX$11,Precios!$EY$11,IF(G932=Precios!$EX$12,Precios!$EY$12,IF(G932=Precios!$EX$1173,Precios!$EY$1173,IF(G932=Precios!$EX$14,Precios!$EY$14,IF(G932=Precios!$EX$15,Precios!$EY$15,IF(G932=Precios!$EX$16,Precios!$EY$16,IF(G932=Precios!$EX$17,Precios!$EY$17,IF(G932=Precios!$EX$18,Precios!$EY$18,0)))))))))))))))</f>
        <v>0</v>
      </c>
      <c r="J932" s="298"/>
      <c r="K932" s="300">
        <f>+IF(J932=1,I932,IF(J932=2,I932*(1-Precios!$FD$3),0))</f>
        <v>0</v>
      </c>
      <c r="L932" s="300">
        <f t="shared" si="163"/>
        <v>0</v>
      </c>
      <c r="M932" s="331"/>
      <c r="N932" s="332"/>
      <c r="O932" s="332"/>
      <c r="P932" s="332"/>
      <c r="Q932" s="332"/>
      <c r="R932" s="332"/>
      <c r="S932" s="332"/>
      <c r="T932" s="332"/>
      <c r="U932" s="332"/>
      <c r="V932" s="333"/>
      <c r="W932" s="332"/>
      <c r="X932" s="332"/>
      <c r="Y932" s="332"/>
      <c r="Z932" s="340">
        <f>IF(G932=Precios!$EX$4,Precios!$FA$4,IF(G932=Precios!$EX$5,Precios!$FA$5,IF(G932=Precios!$EX$6,Precios!$FA$6,IF(G932=Precios!$EX$7,Precios!$FA$7,IF(G932=Precios!$EX$8,Precios!$FA$8,IF(G932=Precios!$EX$9,Precios!$FA$9,IF(G932=Precios!$EX$10,Precios!$FA$10,IF(G932=Precios!$EX$11,Precios!$FA$11,IF(G932=Precios!$EX$12,Precios!$FA$12,IF(G932=Precios!$EX$1173,Precios!$FA$1173,IF(G932=Precios!$EX$14,Precios!$FA$14,IF(G932=Precios!$EX$15,Precios!$FA$15,IF(G932=Precios!$EX$16,Precios!$FA$16,IF(G932=Precios!$EX$17,Precios!$FA$17,IF(G932=Precios!$EX$18,Precios!$FA$18,0)))))))))))))))*H932</f>
        <v>0</v>
      </c>
      <c r="AA932" s="334"/>
      <c r="AB932" s="335"/>
    </row>
    <row r="933" spans="1:28" x14ac:dyDescent="0.25">
      <c r="A933" s="337"/>
      <c r="B933" s="257"/>
      <c r="C933" s="276"/>
      <c r="D933" s="277"/>
      <c r="E933" s="277"/>
      <c r="F933" s="277"/>
      <c r="G933" s="279"/>
      <c r="H933" s="280"/>
      <c r="I933" s="289">
        <f>IF(G933=Precios!$EX$4,Precios!$EY$4,IF(G933=Precios!$EX$5,Precios!$EY$5,IF(G933=Precios!$EX$6,Precios!$EY$6,IF(G933=Precios!$EX$7,Precios!$EY$7,IF(G933=Precios!$EX$8,Precios!$EY$8,IF(G933=Precios!$EX$9,Precios!$EY$9,IF(G933=Precios!$EX$10,Precios!$EY$10,IF(G933=Precios!$EX$11,Precios!$EY$11,IF(G933=Precios!$EX$12,Precios!$EY$12,IF(G933=Precios!$EX$1173,Precios!$EY$1173,IF(G933=Precios!$EX$14,Precios!$EY$14,IF(G933=Precios!$EX$15,Precios!$EY$15,IF(G933=Precios!$EX$16,Precios!$EY$16,IF(G933=Precios!$EX$17,Precios!$EY$17,IF(G933=Precios!$EX$18,Precios!$EY$18,0)))))))))))))))</f>
        <v>0</v>
      </c>
      <c r="J933" s="279"/>
      <c r="K933" s="281">
        <f>+IF(J933=1,I933,IF(J933=2,I933*(1-Precios!$FD$3),0))</f>
        <v>0</v>
      </c>
      <c r="L933" s="281">
        <f t="shared" si="163"/>
        <v>0</v>
      </c>
      <c r="M933" s="308">
        <f>+SUM(L933:L937)</f>
        <v>0</v>
      </c>
      <c r="N933" s="309">
        <f>+M933+Q933+S933+T933</f>
        <v>0</v>
      </c>
      <c r="O933" s="310">
        <f>+IF(J933=1,N933*$O$917,0)</f>
        <v>0</v>
      </c>
      <c r="P933" s="311">
        <f>+N933*$P$917</f>
        <v>0</v>
      </c>
      <c r="Q933" s="40"/>
      <c r="R933" s="29">
        <f>+N933-SUM(O933:Q933)</f>
        <v>0</v>
      </c>
      <c r="S933" s="40"/>
      <c r="T933" s="40"/>
      <c r="U933" s="40"/>
      <c r="V933" s="312" t="e">
        <f>+(+O933+P933)/M933</f>
        <v>#DIV/0!</v>
      </c>
      <c r="W933" s="313">
        <f>+R933-SUM(S933:U933)</f>
        <v>0</v>
      </c>
      <c r="X933" s="314">
        <f>IF(J933=2,W933,0)</f>
        <v>0</v>
      </c>
      <c r="Y933" s="315">
        <f>IF(J933=1,W933,0)</f>
        <v>0</v>
      </c>
      <c r="Z933" s="327">
        <f>IF(G933=Precios!$EX$4,Precios!$FA$4,IF(G933=Precios!$EX$5,Precios!$FA$5,IF(G933=Precios!$EX$6,Precios!$FA$6,IF(G933=Precios!$EX$7,Precios!$FA$7,IF(G933=Precios!$EX$8,Precios!$FA$8,IF(G933=Precios!$EX$9,Precios!$FA$9,IF(G933=Precios!$EX$10,Precios!$FA$10,IF(G933=Precios!$EX$11,Precios!$FA$11,IF(G933=Precios!$EX$12,Precios!$FA$12,IF(G933=Precios!$EX$1173,Precios!$FA$1173,IF(G933=Precios!$EX$14,Precios!$FA$14,IF(G933=Precios!$EX$15,Precios!$FA$15,IF(G933=Precios!$EX$16,Precios!$FA$16,IF(G933=Precios!$EX$17,Precios!$FA$17,IF(G933=Precios!$EX$18,Precios!$FA$18,0)))))))))))))))*H933</f>
        <v>0</v>
      </c>
      <c r="AA933" s="316">
        <f>+W933-SUM(Z933:Z937)</f>
        <v>0</v>
      </c>
      <c r="AB933" s="338" t="e">
        <f>+AA933/M933</f>
        <v>#DIV/0!</v>
      </c>
    </row>
    <row r="934" spans="1:28" x14ac:dyDescent="0.25">
      <c r="A934" s="291"/>
      <c r="B934" s="41"/>
      <c r="C934" s="42"/>
      <c r="D934" s="43"/>
      <c r="E934" s="43"/>
      <c r="F934" s="43"/>
      <c r="G934" s="49"/>
      <c r="H934" s="52"/>
      <c r="I934" s="217">
        <f>IF(G934=Precios!$EX$4,Precios!$EY$4,IF(G934=Precios!$EX$5,Precios!$EY$5,IF(G934=Precios!$EX$6,Precios!$EY$6,IF(G934=Precios!$EX$7,Precios!$EY$7,IF(G934=Precios!$EX$8,Precios!$EY$8,IF(G934=Precios!$EX$9,Precios!$EY$9,IF(G934=Precios!$EX$10,Precios!$EY$10,IF(G934=Precios!$EX$11,Precios!$EY$11,IF(G934=Precios!$EX$12,Precios!$EY$12,IF(G934=Precios!$EX$1173,Precios!$EY$1173,IF(G934=Precios!$EX$14,Precios!$EY$14,IF(G934=Precios!$EX$15,Precios!$EY$15,IF(G934=Precios!$EX$16,Precios!$EY$16,IF(G934=Precios!$EX$17,Precios!$EY$17,IF(G934=Precios!$EX$18,Precios!$EY$18,0)))))))))))))))</f>
        <v>0</v>
      </c>
      <c r="J934" s="52"/>
      <c r="K934" s="218">
        <f>+IF(J934=1,I934,IF(J934=2,I934*(1-Precios!$FD$3),0))</f>
        <v>0</v>
      </c>
      <c r="L934" s="218">
        <f t="shared" ref="L934:L935" si="166">H934*K934</f>
        <v>0</v>
      </c>
      <c r="M934" s="50"/>
      <c r="N934" s="44"/>
      <c r="O934" s="44"/>
      <c r="P934" s="44"/>
      <c r="Q934" s="44"/>
      <c r="R934" s="44"/>
      <c r="S934" s="44"/>
      <c r="T934" s="44"/>
      <c r="U934" s="44"/>
      <c r="V934" s="93"/>
      <c r="W934" s="44"/>
      <c r="X934" s="44"/>
      <c r="Y934" s="44"/>
      <c r="Z934" s="39">
        <f>IF(G934=Precios!$EX$4,Precios!$FA$4,IF(G934=Precios!$EX$5,Precios!$FA$5,IF(G934=Precios!$EX$6,Precios!$FA$6,IF(G934=Precios!$EX$7,Precios!$FA$7,IF(G934=Precios!$EX$8,Precios!$FA$8,IF(G934=Precios!$EX$9,Precios!$FA$9,IF(G934=Precios!$EX$10,Precios!$FA$10,IF(G934=Precios!$EX$11,Precios!$FA$11,IF(G934=Precios!$EX$12,Precios!$FA$12,IF(G934=Precios!$EX$1173,Precios!$FA$1173,IF(G934=Precios!$EX$14,Precios!$FA$14,IF(G934=Precios!$EX$15,Precios!$FA$15,IF(G934=Precios!$EX$16,Precios!$FA$16,IF(G934=Precios!$EX$17,Precios!$FA$17,IF(G934=Precios!$EX$18,Precios!$FA$18,0)))))))))))))))*H934</f>
        <v>0</v>
      </c>
      <c r="AA934" s="47"/>
      <c r="AB934" s="330"/>
    </row>
    <row r="935" spans="1:28" x14ac:dyDescent="0.25">
      <c r="A935" s="291"/>
      <c r="B935" s="41"/>
      <c r="C935" s="42"/>
      <c r="D935" s="43"/>
      <c r="E935" s="43"/>
      <c r="F935" s="43"/>
      <c r="G935" s="49"/>
      <c r="H935" s="52"/>
      <c r="I935" s="217">
        <f>IF(G935=Precios!$EX$4,Precios!$EY$4,IF(G935=Precios!$EX$5,Precios!$EY$5,IF(G935=Precios!$EX$6,Precios!$EY$6,IF(G935=Precios!$EX$7,Precios!$EY$7,IF(G935=Precios!$EX$8,Precios!$EY$8,IF(G935=Precios!$EX$9,Precios!$EY$9,IF(G935=Precios!$EX$10,Precios!$EY$10,IF(G935=Precios!$EX$11,Precios!$EY$11,IF(G935=Precios!$EX$12,Precios!$EY$12,IF(G935=Precios!$EX$1173,Precios!$EY$1173,IF(G935=Precios!$EX$14,Precios!$EY$14,IF(G935=Precios!$EX$15,Precios!$EY$15,IF(G935=Precios!$EX$16,Precios!$EY$16,IF(G935=Precios!$EX$17,Precios!$EY$17,IF(G935=Precios!$EX$18,Precios!$EY$18,0)))))))))))))))</f>
        <v>0</v>
      </c>
      <c r="J935" s="52"/>
      <c r="K935" s="218">
        <f>+IF(J935=1,I935,IF(J935=2,I935*(1-Precios!$FD$3),0))</f>
        <v>0</v>
      </c>
      <c r="L935" s="218">
        <f t="shared" si="166"/>
        <v>0</v>
      </c>
      <c r="M935" s="50"/>
      <c r="N935" s="44"/>
      <c r="O935" s="44"/>
      <c r="P935" s="44"/>
      <c r="Q935" s="44"/>
      <c r="R935" s="44"/>
      <c r="S935" s="44"/>
      <c r="T935" s="44"/>
      <c r="U935" s="44"/>
      <c r="V935" s="93"/>
      <c r="W935" s="44"/>
      <c r="X935" s="44"/>
      <c r="Y935" s="44"/>
      <c r="Z935" s="39">
        <f>IF(G935=Precios!$EX$4,Precios!$FA$4,IF(G935=Precios!$EX$5,Precios!$FA$5,IF(G935=Precios!$EX$6,Precios!$FA$6,IF(G935=Precios!$EX$7,Precios!$FA$7,IF(G935=Precios!$EX$8,Precios!$FA$8,IF(G935=Precios!$EX$9,Precios!$FA$9,IF(G935=Precios!$EX$10,Precios!$FA$10,IF(G935=Precios!$EX$11,Precios!$FA$11,IF(G935=Precios!$EX$12,Precios!$FA$12,IF(G935=Precios!$EX$1173,Precios!$FA$1173,IF(G935=Precios!$EX$14,Precios!$FA$14,IF(G935=Precios!$EX$15,Precios!$FA$15,IF(G935=Precios!$EX$16,Precios!$FA$16,IF(G935=Precios!$EX$17,Precios!$FA$17,IF(G935=Precios!$EX$18,Precios!$FA$18,0)))))))))))))))*H935</f>
        <v>0</v>
      </c>
      <c r="AA935" s="47"/>
      <c r="AB935" s="330"/>
    </row>
    <row r="936" spans="1:28" x14ac:dyDescent="0.25">
      <c r="A936" s="291"/>
      <c r="B936" s="41"/>
      <c r="C936" s="42"/>
      <c r="D936" s="43"/>
      <c r="E936" s="43"/>
      <c r="F936" s="43"/>
      <c r="G936" s="49"/>
      <c r="H936" s="52"/>
      <c r="I936" s="217">
        <f>IF(G936=Precios!$EX$4,Precios!$EY$4,IF(G936=Precios!$EX$5,Precios!$EY$5,IF(G936=Precios!$EX$6,Precios!$EY$6,IF(G936=Precios!$EX$7,Precios!$EY$7,IF(G936=Precios!$EX$8,Precios!$EY$8,IF(G936=Precios!$EX$9,Precios!$EY$9,IF(G936=Precios!$EX$10,Precios!$EY$10,IF(G936=Precios!$EX$11,Precios!$EY$11,IF(G936=Precios!$EX$12,Precios!$EY$12,IF(G936=Precios!$EX$1173,Precios!$EY$1173,IF(G936=Precios!$EX$14,Precios!$EY$14,IF(G936=Precios!$EX$15,Precios!$EY$15,IF(G936=Precios!$EX$16,Precios!$EY$16,IF(G936=Precios!$EX$17,Precios!$EY$17,IF(G936=Precios!$EX$18,Precios!$EY$18,0)))))))))))))))</f>
        <v>0</v>
      </c>
      <c r="J936" s="52"/>
      <c r="K936" s="218">
        <f>+IF(J936=1,I936,IF(J936=2,I936*(1-Precios!$FD$3),0))</f>
        <v>0</v>
      </c>
      <c r="L936" s="218">
        <f t="shared" si="163"/>
        <v>0</v>
      </c>
      <c r="M936" s="50"/>
      <c r="N936" s="44"/>
      <c r="O936" s="44"/>
      <c r="P936" s="44"/>
      <c r="Q936" s="44"/>
      <c r="R936" s="44"/>
      <c r="S936" s="44"/>
      <c r="T936" s="44"/>
      <c r="U936" s="44"/>
      <c r="V936" s="93"/>
      <c r="W936" s="44"/>
      <c r="X936" s="44"/>
      <c r="Y936" s="44"/>
      <c r="Z936" s="39">
        <f>IF(G936=Precios!$EX$4,Precios!$FA$4,IF(G936=Precios!$EX$5,Precios!$FA$5,IF(G936=Precios!$EX$6,Precios!$FA$6,IF(G936=Precios!$EX$7,Precios!$FA$7,IF(G936=Precios!$EX$8,Precios!$FA$8,IF(G936=Precios!$EX$9,Precios!$FA$9,IF(G936=Precios!$EX$10,Precios!$FA$10,IF(G936=Precios!$EX$11,Precios!$FA$11,IF(G936=Precios!$EX$12,Precios!$FA$12,IF(G936=Precios!$EX$1173,Precios!$FA$1173,IF(G936=Precios!$EX$14,Precios!$FA$14,IF(G936=Precios!$EX$15,Precios!$FA$15,IF(G936=Precios!$EX$16,Precios!$FA$16,IF(G936=Precios!$EX$17,Precios!$FA$17,IF(G936=Precios!$EX$18,Precios!$FA$18,0)))))))))))))))*H936</f>
        <v>0</v>
      </c>
      <c r="AA936" s="47"/>
      <c r="AB936" s="330"/>
    </row>
    <row r="937" spans="1:28" ht="15.75" thickBot="1" x14ac:dyDescent="0.3">
      <c r="A937" s="291"/>
      <c r="B937" s="41"/>
      <c r="C937" s="42"/>
      <c r="D937" s="43"/>
      <c r="E937" s="43"/>
      <c r="F937" s="43"/>
      <c r="G937" s="301"/>
      <c r="H937" s="302"/>
      <c r="I937" s="299">
        <f>IF(G937=Precios!$EX$4,Precios!$EY$4,IF(G937=Precios!$EX$5,Precios!$EY$5,IF(G937=Precios!$EX$6,Precios!$EY$6,IF(G937=Precios!$EX$7,Precios!$EY$7,IF(G937=Precios!$EX$8,Precios!$EY$8,IF(G937=Precios!$EX$9,Precios!$EY$9,IF(G937=Precios!$EX$10,Precios!$EY$10,IF(G937=Precios!$EX$11,Precios!$EY$11,IF(G937=Precios!$EX$12,Precios!$EY$12,IF(G937=Precios!$EX$1173,Precios!$EY$1173,IF(G937=Precios!$EX$14,Precios!$EY$14,IF(G937=Precios!$EX$15,Precios!$EY$15,IF(G937=Precios!$EX$16,Precios!$EY$16,IF(G937=Precios!$EX$17,Precios!$EY$17,IF(G937=Precios!$EX$18,Precios!$EY$18,0)))))))))))))))</f>
        <v>0</v>
      </c>
      <c r="J937" s="302"/>
      <c r="K937" s="303">
        <f>+IF(J937=1,I937,IF(J937=2,I937*(1-Precios!$FD$3),0))</f>
        <v>0</v>
      </c>
      <c r="L937" s="303">
        <f t="shared" si="163"/>
        <v>0</v>
      </c>
      <c r="M937" s="50"/>
      <c r="N937" s="44"/>
      <c r="O937" s="44"/>
      <c r="P937" s="44"/>
      <c r="Q937" s="44"/>
      <c r="R937" s="44"/>
      <c r="S937" s="44"/>
      <c r="T937" s="44"/>
      <c r="U937" s="44"/>
      <c r="V937" s="93"/>
      <c r="W937" s="44"/>
      <c r="X937" s="44"/>
      <c r="Y937" s="44"/>
      <c r="Z937" s="340">
        <f>IF(G937=Precios!$EX$4,Precios!$FA$4,IF(G937=Precios!$EX$5,Precios!$FA$5,IF(G937=Precios!$EX$6,Precios!$FA$6,IF(G937=Precios!$EX$7,Precios!$FA$7,IF(G937=Precios!$EX$8,Precios!$FA$8,IF(G937=Precios!$EX$9,Precios!$FA$9,IF(G937=Precios!$EX$10,Precios!$FA$10,IF(G937=Precios!$EX$11,Precios!$FA$11,IF(G937=Precios!$EX$12,Precios!$FA$12,IF(G937=Precios!$EX$1173,Precios!$FA$1173,IF(G937=Precios!$EX$14,Precios!$FA$14,IF(G937=Precios!$EX$15,Precios!$FA$15,IF(G937=Precios!$EX$16,Precios!$FA$16,IF(G937=Precios!$EX$17,Precios!$FA$17,IF(G937=Precios!$EX$18,Precios!$FA$18,0)))))))))))))))*H937</f>
        <v>0</v>
      </c>
      <c r="AA937" s="47"/>
      <c r="AB937" s="330"/>
    </row>
    <row r="938" spans="1:28" x14ac:dyDescent="0.25">
      <c r="A938" s="282"/>
      <c r="B938" s="283"/>
      <c r="C938" s="284"/>
      <c r="D938" s="285"/>
      <c r="E938" s="285"/>
      <c r="F938" s="285"/>
      <c r="G938" s="287"/>
      <c r="H938" s="288"/>
      <c r="I938" s="289">
        <f>IF(G938=Precios!$EX$4,Precios!$EY$4,IF(G938=Precios!$EX$5,Precios!$EY$5,IF(G938=Precios!$EX$6,Precios!$EY$6,IF(G938=Precios!$EX$7,Precios!$EY$7,IF(G938=Precios!$EX$8,Precios!$EY$8,IF(G938=Precios!$EX$9,Precios!$EY$9,IF(G938=Precios!$EX$10,Precios!$EY$10,IF(G938=Precios!$EX$11,Precios!$EY$11,IF(G938=Precios!$EX$12,Precios!$EY$12,IF(G938=Precios!$EX$1173,Precios!$EY$1173,IF(G938=Precios!$EX$14,Precios!$EY$14,IF(G938=Precios!$EX$15,Precios!$EY$15,IF(G938=Precios!$EX$16,Precios!$EY$16,IF(G938=Precios!$EX$17,Precios!$EY$17,IF(G938=Precios!$EX$18,Precios!$EY$18,0)))))))))))))))</f>
        <v>0</v>
      </c>
      <c r="J938" s="287"/>
      <c r="K938" s="290">
        <f>+IF(J938=1,I938,IF(J938=2,I938*(1-Precios!$FD$3),0))</f>
        <v>0</v>
      </c>
      <c r="L938" s="290">
        <f t="shared" ref="L938:L1002" si="167">H938*K938</f>
        <v>0</v>
      </c>
      <c r="M938" s="317">
        <f>+SUM(L938:L942)</f>
        <v>0</v>
      </c>
      <c r="N938" s="318">
        <f>+M938+Q938+S938+T938</f>
        <v>0</v>
      </c>
      <c r="O938" s="319">
        <f>+IF(J938=1,N938*$O$917,0)</f>
        <v>0</v>
      </c>
      <c r="P938" s="320">
        <f>+N938*$P$917</f>
        <v>0</v>
      </c>
      <c r="Q938" s="321"/>
      <c r="R938" s="322">
        <f>+N938-SUM(O938:Q938)</f>
        <v>0</v>
      </c>
      <c r="S938" s="321"/>
      <c r="T938" s="321"/>
      <c r="U938" s="321"/>
      <c r="V938" s="323" t="e">
        <f>+(+O938+P938)/M938</f>
        <v>#DIV/0!</v>
      </c>
      <c r="W938" s="324">
        <f>+R938-SUM(S938:U938)</f>
        <v>0</v>
      </c>
      <c r="X938" s="325">
        <f>IF(J938=2,W938,0)</f>
        <v>0</v>
      </c>
      <c r="Y938" s="326">
        <f>IF(J938=1,W938,0)</f>
        <v>0</v>
      </c>
      <c r="Z938" s="327">
        <f>IF(G938=Precios!$EX$4,Precios!$FA$4,IF(G938=Precios!$EX$5,Precios!$FA$5,IF(G938=Precios!$EX$6,Precios!$FA$6,IF(G938=Precios!$EX$7,Precios!$FA$7,IF(G938=Precios!$EX$8,Precios!$FA$8,IF(G938=Precios!$EX$9,Precios!$FA$9,IF(G938=Precios!$EX$10,Precios!$FA$10,IF(G938=Precios!$EX$11,Precios!$FA$11,IF(G938=Precios!$EX$12,Precios!$FA$12,IF(G938=Precios!$EX$1173,Precios!$FA$1173,IF(G938=Precios!$EX$14,Precios!$FA$14,IF(G938=Precios!$EX$15,Precios!$FA$15,IF(G938=Precios!$EX$16,Precios!$FA$16,IF(G938=Precios!$EX$17,Precios!$FA$17,IF(G938=Precios!$EX$18,Precios!$FA$18,0)))))))))))))))*H938</f>
        <v>0</v>
      </c>
      <c r="AA938" s="328">
        <f>+W938-SUM(Z938:Z942)</f>
        <v>0</v>
      </c>
      <c r="AB938" s="329" t="e">
        <f>+AA938/M938</f>
        <v>#DIV/0!</v>
      </c>
    </row>
    <row r="939" spans="1:28" x14ac:dyDescent="0.25">
      <c r="A939" s="291"/>
      <c r="B939" s="41"/>
      <c r="C939" s="42"/>
      <c r="D939" s="43"/>
      <c r="E939" s="43"/>
      <c r="F939" s="43"/>
      <c r="G939" s="49"/>
      <c r="H939" s="52"/>
      <c r="I939" s="217">
        <f>IF(G939=Precios!$EX$4,Precios!$EY$4,IF(G939=Precios!$EX$5,Precios!$EY$5,IF(G939=Precios!$EX$6,Precios!$EY$6,IF(G939=Precios!$EX$7,Precios!$EY$7,IF(G939=Precios!$EX$8,Precios!$EY$8,IF(G939=Precios!$EX$9,Precios!$EY$9,IF(G939=Precios!$EX$10,Precios!$EY$10,IF(G939=Precios!$EX$11,Precios!$EY$11,IF(G939=Precios!$EX$12,Precios!$EY$12,IF(G939=Precios!$EX$1173,Precios!$EY$1173,IF(G939=Precios!$EX$14,Precios!$EY$14,IF(G939=Precios!$EX$15,Precios!$EY$15,IF(G939=Precios!$EX$16,Precios!$EY$16,IF(G939=Precios!$EX$17,Precios!$EY$17,IF(G939=Precios!$EX$18,Precios!$EY$18,0)))))))))))))))</f>
        <v>0</v>
      </c>
      <c r="J939" s="52"/>
      <c r="K939" s="218">
        <f>+IF(J939=1,I939,IF(J939=2,I939*(1-Precios!$FD$3),0))</f>
        <v>0</v>
      </c>
      <c r="L939" s="218">
        <f t="shared" si="167"/>
        <v>0</v>
      </c>
      <c r="M939" s="50"/>
      <c r="N939" s="44"/>
      <c r="O939" s="44"/>
      <c r="P939" s="44"/>
      <c r="Q939" s="44"/>
      <c r="R939" s="44"/>
      <c r="S939" s="44"/>
      <c r="T939" s="44"/>
      <c r="U939" s="44"/>
      <c r="V939" s="93"/>
      <c r="W939" s="44"/>
      <c r="X939" s="44"/>
      <c r="Y939" s="44"/>
      <c r="Z939" s="39">
        <f>IF(G939=Precios!$EX$4,Precios!$FA$4,IF(G939=Precios!$EX$5,Precios!$FA$5,IF(G939=Precios!$EX$6,Precios!$FA$6,IF(G939=Precios!$EX$7,Precios!$FA$7,IF(G939=Precios!$EX$8,Precios!$FA$8,IF(G939=Precios!$EX$9,Precios!$FA$9,IF(G939=Precios!$EX$10,Precios!$FA$10,IF(G939=Precios!$EX$11,Precios!$FA$11,IF(G939=Precios!$EX$12,Precios!$FA$12,IF(G939=Precios!$EX$1173,Precios!$FA$1173,IF(G939=Precios!$EX$14,Precios!$FA$14,IF(G939=Precios!$EX$15,Precios!$FA$15,IF(G939=Precios!$EX$16,Precios!$FA$16,IF(G939=Precios!$EX$17,Precios!$FA$17,IF(G939=Precios!$EX$18,Precios!$FA$18,0)))))))))))))))*H939</f>
        <v>0</v>
      </c>
      <c r="AA939" s="47"/>
      <c r="AB939" s="330"/>
    </row>
    <row r="940" spans="1:28" x14ac:dyDescent="0.25">
      <c r="A940" s="291"/>
      <c r="B940" s="41"/>
      <c r="C940" s="42"/>
      <c r="D940" s="43"/>
      <c r="E940" s="43"/>
      <c r="F940" s="43"/>
      <c r="G940" s="49"/>
      <c r="H940" s="52"/>
      <c r="I940" s="217">
        <f>IF(G940=Precios!$EX$4,Precios!$EY$4,IF(G940=Precios!$EX$5,Precios!$EY$5,IF(G940=Precios!$EX$6,Precios!$EY$6,IF(G940=Precios!$EX$7,Precios!$EY$7,IF(G940=Precios!$EX$8,Precios!$EY$8,IF(G940=Precios!$EX$9,Precios!$EY$9,IF(G940=Precios!$EX$10,Precios!$EY$10,IF(G940=Precios!$EX$11,Precios!$EY$11,IF(G940=Precios!$EX$12,Precios!$EY$12,IF(G940=Precios!$EX$1173,Precios!$EY$1173,IF(G940=Precios!$EX$14,Precios!$EY$14,IF(G940=Precios!$EX$15,Precios!$EY$15,IF(G940=Precios!$EX$16,Precios!$EY$16,IF(G940=Precios!$EX$17,Precios!$EY$17,IF(G940=Precios!$EX$18,Precios!$EY$18,0)))))))))))))))</f>
        <v>0</v>
      </c>
      <c r="J940" s="52"/>
      <c r="K940" s="218">
        <f>+IF(J940=1,I940,IF(J940=2,I940*(1-Precios!$FD$3),0))</f>
        <v>0</v>
      </c>
      <c r="L940" s="218">
        <f t="shared" si="167"/>
        <v>0</v>
      </c>
      <c r="M940" s="50"/>
      <c r="N940" s="44"/>
      <c r="O940" s="44"/>
      <c r="P940" s="44"/>
      <c r="Q940" s="44"/>
      <c r="R940" s="44"/>
      <c r="S940" s="44"/>
      <c r="T940" s="44"/>
      <c r="U940" s="44"/>
      <c r="V940" s="93"/>
      <c r="W940" s="44"/>
      <c r="X940" s="44"/>
      <c r="Y940" s="44"/>
      <c r="Z940" s="39">
        <f>IF(G940=Precios!$EX$4,Precios!$FA$4,IF(G940=Precios!$EX$5,Precios!$FA$5,IF(G940=Precios!$EX$6,Precios!$FA$6,IF(G940=Precios!$EX$7,Precios!$FA$7,IF(G940=Precios!$EX$8,Precios!$FA$8,IF(G940=Precios!$EX$9,Precios!$FA$9,IF(G940=Precios!$EX$10,Precios!$FA$10,IF(G940=Precios!$EX$11,Precios!$FA$11,IF(G940=Precios!$EX$12,Precios!$FA$12,IF(G940=Precios!$EX$1173,Precios!$FA$1173,IF(G940=Precios!$EX$14,Precios!$FA$14,IF(G940=Precios!$EX$15,Precios!$FA$15,IF(G940=Precios!$EX$16,Precios!$FA$16,IF(G940=Precios!$EX$17,Precios!$FA$17,IF(G940=Precios!$EX$18,Precios!$FA$18,0)))))))))))))))*H940</f>
        <v>0</v>
      </c>
      <c r="AA940" s="47"/>
      <c r="AB940" s="330"/>
    </row>
    <row r="941" spans="1:28" x14ac:dyDescent="0.25">
      <c r="A941" s="291"/>
      <c r="B941" s="41"/>
      <c r="C941" s="42"/>
      <c r="D941" s="43"/>
      <c r="E941" s="43"/>
      <c r="F941" s="43"/>
      <c r="G941" s="49"/>
      <c r="H941" s="52"/>
      <c r="I941" s="217">
        <f>IF(G941=Precios!$EX$4,Precios!$EY$4,IF(G941=Precios!$EX$5,Precios!$EY$5,IF(G941=Precios!$EX$6,Precios!$EY$6,IF(G941=Precios!$EX$7,Precios!$EY$7,IF(G941=Precios!$EX$8,Precios!$EY$8,IF(G941=Precios!$EX$9,Precios!$EY$9,IF(G941=Precios!$EX$10,Precios!$EY$10,IF(G941=Precios!$EX$11,Precios!$EY$11,IF(G941=Precios!$EX$12,Precios!$EY$12,IF(G941=Precios!$EX$1173,Precios!$EY$1173,IF(G941=Precios!$EX$14,Precios!$EY$14,IF(G941=Precios!$EX$15,Precios!$EY$15,IF(G941=Precios!$EX$16,Precios!$EY$16,IF(G941=Precios!$EX$17,Precios!$EY$17,IF(G941=Precios!$EX$18,Precios!$EY$18,0)))))))))))))))</f>
        <v>0</v>
      </c>
      <c r="J941" s="52"/>
      <c r="K941" s="218">
        <f>+IF(J941=1,I941,IF(J941=2,I941*(1-Precios!$FD$3),0))</f>
        <v>0</v>
      </c>
      <c r="L941" s="218">
        <f t="shared" si="167"/>
        <v>0</v>
      </c>
      <c r="M941" s="50"/>
      <c r="N941" s="44"/>
      <c r="O941" s="44"/>
      <c r="P941" s="44"/>
      <c r="Q941" s="44"/>
      <c r="R941" s="44"/>
      <c r="S941" s="44"/>
      <c r="T941" s="44"/>
      <c r="U941" s="44"/>
      <c r="V941" s="93"/>
      <c r="W941" s="44"/>
      <c r="X941" s="44"/>
      <c r="Y941" s="44"/>
      <c r="Z941" s="39">
        <f>IF(G941=Precios!$EX$4,Precios!$FA$4,IF(G941=Precios!$EX$5,Precios!$FA$5,IF(G941=Precios!$EX$6,Precios!$FA$6,IF(G941=Precios!$EX$7,Precios!$FA$7,IF(G941=Precios!$EX$8,Precios!$FA$8,IF(G941=Precios!$EX$9,Precios!$FA$9,IF(G941=Precios!$EX$10,Precios!$FA$10,IF(G941=Precios!$EX$11,Precios!$FA$11,IF(G941=Precios!$EX$12,Precios!$FA$12,IF(G941=Precios!$EX$1173,Precios!$FA$1173,IF(G941=Precios!$EX$14,Precios!$FA$14,IF(G941=Precios!$EX$15,Precios!$FA$15,IF(G941=Precios!$EX$16,Precios!$FA$16,IF(G941=Precios!$EX$17,Precios!$FA$17,IF(G941=Precios!$EX$18,Precios!$FA$18,0)))))))))))))))*H941</f>
        <v>0</v>
      </c>
      <c r="AA941" s="47"/>
      <c r="AB941" s="330"/>
    </row>
    <row r="942" spans="1:28" ht="15.75" thickBot="1" x14ac:dyDescent="0.3">
      <c r="A942" s="293"/>
      <c r="B942" s="294"/>
      <c r="C942" s="304"/>
      <c r="D942" s="296"/>
      <c r="E942" s="296"/>
      <c r="F942" s="296"/>
      <c r="G942" s="297"/>
      <c r="H942" s="298"/>
      <c r="I942" s="299">
        <f>IF(G942=Precios!$EX$4,Precios!$EY$4,IF(G942=Precios!$EX$5,Precios!$EY$5,IF(G942=Precios!$EX$6,Precios!$EY$6,IF(G942=Precios!$EX$7,Precios!$EY$7,IF(G942=Precios!$EX$8,Precios!$EY$8,IF(G942=Precios!$EX$9,Precios!$EY$9,IF(G942=Precios!$EX$10,Precios!$EY$10,IF(G942=Precios!$EX$11,Precios!$EY$11,IF(G942=Precios!$EX$12,Precios!$EY$12,IF(G942=Precios!$EX$1173,Precios!$EY$1173,IF(G942=Precios!$EX$14,Precios!$EY$14,IF(G942=Precios!$EX$15,Precios!$EY$15,IF(G942=Precios!$EX$16,Precios!$EY$16,IF(G942=Precios!$EX$17,Precios!$EY$17,IF(G942=Precios!$EX$18,Precios!$EY$18,0)))))))))))))))</f>
        <v>0</v>
      </c>
      <c r="J942" s="298"/>
      <c r="K942" s="300">
        <f>+IF(J942=1,I942,IF(J942=2,I942*(1-Precios!$FD$3),0))</f>
        <v>0</v>
      </c>
      <c r="L942" s="300">
        <f t="shared" si="167"/>
        <v>0</v>
      </c>
      <c r="M942" s="331"/>
      <c r="N942" s="332"/>
      <c r="O942" s="332"/>
      <c r="P942" s="332"/>
      <c r="Q942" s="332"/>
      <c r="R942" s="332"/>
      <c r="S942" s="332"/>
      <c r="T942" s="332"/>
      <c r="U942" s="332"/>
      <c r="V942" s="333"/>
      <c r="W942" s="332"/>
      <c r="X942" s="332"/>
      <c r="Y942" s="332"/>
      <c r="Z942" s="340">
        <f>IF(G942=Precios!$EX$4,Precios!$FA$4,IF(G942=Precios!$EX$5,Precios!$FA$5,IF(G942=Precios!$EX$6,Precios!$FA$6,IF(G942=Precios!$EX$7,Precios!$FA$7,IF(G942=Precios!$EX$8,Precios!$FA$8,IF(G942=Precios!$EX$9,Precios!$FA$9,IF(G942=Precios!$EX$10,Precios!$FA$10,IF(G942=Precios!$EX$11,Precios!$FA$11,IF(G942=Precios!$EX$12,Precios!$FA$12,IF(G942=Precios!$EX$1173,Precios!$FA$1173,IF(G942=Precios!$EX$14,Precios!$FA$14,IF(G942=Precios!$EX$15,Precios!$FA$15,IF(G942=Precios!$EX$16,Precios!$FA$16,IF(G942=Precios!$EX$17,Precios!$FA$17,IF(G942=Precios!$EX$18,Precios!$FA$18,0)))))))))))))))*H942</f>
        <v>0</v>
      </c>
      <c r="AA942" s="334"/>
      <c r="AB942" s="335"/>
    </row>
    <row r="943" spans="1:28" x14ac:dyDescent="0.25">
      <c r="A943" s="282"/>
      <c r="B943" s="283"/>
      <c r="C943" s="284"/>
      <c r="D943" s="285"/>
      <c r="E943" s="285"/>
      <c r="F943" s="285"/>
      <c r="G943" s="287"/>
      <c r="H943" s="288"/>
      <c r="I943" s="289">
        <f>IF(G943=Precios!$EX$4,Precios!$EY$4,IF(G943=Precios!$EX$5,Precios!$EY$5,IF(G943=Precios!$EX$6,Precios!$EY$6,IF(G943=Precios!$EX$7,Precios!$EY$7,IF(G943=Precios!$EX$8,Precios!$EY$8,IF(G943=Precios!$EX$9,Precios!$EY$9,IF(G943=Precios!$EX$10,Precios!$EY$10,IF(G943=Precios!$EX$11,Precios!$EY$11,IF(G943=Precios!$EX$12,Precios!$EY$12,IF(G943=Precios!$EX$1173,Precios!$EY$1173,IF(G943=Precios!$EX$14,Precios!$EY$14,IF(G943=Precios!$EX$15,Precios!$EY$15,IF(G943=Precios!$EX$16,Precios!$EY$16,IF(G943=Precios!$EX$17,Precios!$EY$17,IF(G943=Precios!$EX$18,Precios!$EY$18,0)))))))))))))))</f>
        <v>0</v>
      </c>
      <c r="J943" s="287"/>
      <c r="K943" s="290">
        <f>+IF(J943=1,I943,IF(J943=2,I943*(1-Precios!$FD$3),0))</f>
        <v>0</v>
      </c>
      <c r="L943" s="290">
        <f t="shared" ref="L943:L962" si="168">H943*K943</f>
        <v>0</v>
      </c>
      <c r="M943" s="317">
        <f>+SUM(L943:L947)</f>
        <v>0</v>
      </c>
      <c r="N943" s="318">
        <f>+M943+Q943+S943+T943</f>
        <v>0</v>
      </c>
      <c r="O943" s="319">
        <f>+IF(J943=1,N943*$O$917,0)</f>
        <v>0</v>
      </c>
      <c r="P943" s="320">
        <f>+N943*$P$917</f>
        <v>0</v>
      </c>
      <c r="Q943" s="321"/>
      <c r="R943" s="322">
        <f>+N943-SUM(O943:Q943)</f>
        <v>0</v>
      </c>
      <c r="S943" s="321"/>
      <c r="T943" s="321"/>
      <c r="U943" s="321"/>
      <c r="V943" s="323" t="e">
        <f>+(+O943+P943)/M943</f>
        <v>#DIV/0!</v>
      </c>
      <c r="W943" s="324">
        <f>+R943-SUM(S943:U943)</f>
        <v>0</v>
      </c>
      <c r="X943" s="325">
        <f>IF(J943=2,W943,0)</f>
        <v>0</v>
      </c>
      <c r="Y943" s="326">
        <f>IF(J943=1,W943,0)</f>
        <v>0</v>
      </c>
      <c r="Z943" s="327">
        <f>IF(G943=Precios!$EX$4,Precios!$FA$4,IF(G943=Precios!$EX$5,Precios!$FA$5,IF(G943=Precios!$EX$6,Precios!$FA$6,IF(G943=Precios!$EX$7,Precios!$FA$7,IF(G943=Precios!$EX$8,Precios!$FA$8,IF(G943=Precios!$EX$9,Precios!$FA$9,IF(G943=Precios!$EX$10,Precios!$FA$10,IF(G943=Precios!$EX$11,Precios!$FA$11,IF(G943=Precios!$EX$12,Precios!$FA$12,IF(G943=Precios!$EX$1173,Precios!$FA$1173,IF(G943=Precios!$EX$14,Precios!$FA$14,IF(G943=Precios!$EX$15,Precios!$FA$15,IF(G943=Precios!$EX$16,Precios!$FA$16,IF(G943=Precios!$EX$17,Precios!$FA$17,IF(G943=Precios!$EX$18,Precios!$FA$18,0)))))))))))))))*H943</f>
        <v>0</v>
      </c>
      <c r="AA943" s="328">
        <f>+W943-SUM(Z943:Z947)</f>
        <v>0</v>
      </c>
      <c r="AB943" s="329" t="e">
        <f>+AA943/M943</f>
        <v>#DIV/0!</v>
      </c>
    </row>
    <row r="944" spans="1:28" x14ac:dyDescent="0.25">
      <c r="A944" s="291"/>
      <c r="B944" s="41"/>
      <c r="C944" s="42"/>
      <c r="D944" s="43"/>
      <c r="E944" s="43"/>
      <c r="F944" s="43"/>
      <c r="G944" s="49"/>
      <c r="H944" s="52"/>
      <c r="I944" s="217">
        <f>IF(G944=Precios!$EX$4,Precios!$EY$4,IF(G944=Precios!$EX$5,Precios!$EY$5,IF(G944=Precios!$EX$6,Precios!$EY$6,IF(G944=Precios!$EX$7,Precios!$EY$7,IF(G944=Precios!$EX$8,Precios!$EY$8,IF(G944=Precios!$EX$9,Precios!$EY$9,IF(G944=Precios!$EX$10,Precios!$EY$10,IF(G944=Precios!$EX$11,Precios!$EY$11,IF(G944=Precios!$EX$12,Precios!$EY$12,IF(G944=Precios!$EX$1173,Precios!$EY$1173,IF(G944=Precios!$EX$14,Precios!$EY$14,IF(G944=Precios!$EX$15,Precios!$EY$15,IF(G944=Precios!$EX$16,Precios!$EY$16,IF(G944=Precios!$EX$17,Precios!$EY$17,IF(G944=Precios!$EX$18,Precios!$EY$18,0)))))))))))))))</f>
        <v>0</v>
      </c>
      <c r="J944" s="52"/>
      <c r="K944" s="218">
        <f>+IF(J944=1,I944,IF(J944=2,I944*(1-Precios!$FD$3),0))</f>
        <v>0</v>
      </c>
      <c r="L944" s="218">
        <f t="shared" si="168"/>
        <v>0</v>
      </c>
      <c r="M944" s="50"/>
      <c r="N944" s="44"/>
      <c r="O944" s="44"/>
      <c r="P944" s="44"/>
      <c r="Q944" s="44"/>
      <c r="R944" s="44"/>
      <c r="S944" s="44"/>
      <c r="T944" s="44"/>
      <c r="U944" s="44"/>
      <c r="V944" s="93"/>
      <c r="W944" s="44"/>
      <c r="X944" s="44"/>
      <c r="Y944" s="44"/>
      <c r="Z944" s="39">
        <f>IF(G944=Precios!$EX$4,Precios!$FA$4,IF(G944=Precios!$EX$5,Precios!$FA$5,IF(G944=Precios!$EX$6,Precios!$FA$6,IF(G944=Precios!$EX$7,Precios!$FA$7,IF(G944=Precios!$EX$8,Precios!$FA$8,IF(G944=Precios!$EX$9,Precios!$FA$9,IF(G944=Precios!$EX$10,Precios!$FA$10,IF(G944=Precios!$EX$11,Precios!$FA$11,IF(G944=Precios!$EX$12,Precios!$FA$12,IF(G944=Precios!$EX$1173,Precios!$FA$1173,IF(G944=Precios!$EX$14,Precios!$FA$14,IF(G944=Precios!$EX$15,Precios!$FA$15,IF(G944=Precios!$EX$16,Precios!$FA$16,IF(G944=Precios!$EX$17,Precios!$FA$17,IF(G944=Precios!$EX$18,Precios!$FA$18,0)))))))))))))))*H944</f>
        <v>0</v>
      </c>
      <c r="AA944" s="47"/>
      <c r="AB944" s="330"/>
    </row>
    <row r="945" spans="1:28" x14ac:dyDescent="0.25">
      <c r="A945" s="291"/>
      <c r="B945" s="41"/>
      <c r="C945" s="42"/>
      <c r="D945" s="43"/>
      <c r="E945" s="43"/>
      <c r="F945" s="43"/>
      <c r="G945" s="49"/>
      <c r="H945" s="52"/>
      <c r="I945" s="217">
        <f>IF(G945=Precios!$EX$4,Precios!$EY$4,IF(G945=Precios!$EX$5,Precios!$EY$5,IF(G945=Precios!$EX$6,Precios!$EY$6,IF(G945=Precios!$EX$7,Precios!$EY$7,IF(G945=Precios!$EX$8,Precios!$EY$8,IF(G945=Precios!$EX$9,Precios!$EY$9,IF(G945=Precios!$EX$10,Precios!$EY$10,IF(G945=Precios!$EX$11,Precios!$EY$11,IF(G945=Precios!$EX$12,Precios!$EY$12,IF(G945=Precios!$EX$1173,Precios!$EY$1173,IF(G945=Precios!$EX$14,Precios!$EY$14,IF(G945=Precios!$EX$15,Precios!$EY$15,IF(G945=Precios!$EX$16,Precios!$EY$16,IF(G945=Precios!$EX$17,Precios!$EY$17,IF(G945=Precios!$EX$18,Precios!$EY$18,0)))))))))))))))</f>
        <v>0</v>
      </c>
      <c r="J945" s="52"/>
      <c r="K945" s="218">
        <f>+IF(J945=1,I945,IF(J945=2,I945*(1-Precios!$FD$3),0))</f>
        <v>0</v>
      </c>
      <c r="L945" s="218">
        <f t="shared" si="168"/>
        <v>0</v>
      </c>
      <c r="M945" s="50"/>
      <c r="N945" s="44"/>
      <c r="O945" s="44"/>
      <c r="P945" s="44"/>
      <c r="Q945" s="44"/>
      <c r="R945" s="44"/>
      <c r="S945" s="44"/>
      <c r="T945" s="44"/>
      <c r="U945" s="44"/>
      <c r="V945" s="93"/>
      <c r="W945" s="44"/>
      <c r="X945" s="44"/>
      <c r="Y945" s="44"/>
      <c r="Z945" s="39">
        <f>IF(G945=Precios!$EX$4,Precios!$FA$4,IF(G945=Precios!$EX$5,Precios!$FA$5,IF(G945=Precios!$EX$6,Precios!$FA$6,IF(G945=Precios!$EX$7,Precios!$FA$7,IF(G945=Precios!$EX$8,Precios!$FA$8,IF(G945=Precios!$EX$9,Precios!$FA$9,IF(G945=Precios!$EX$10,Precios!$FA$10,IF(G945=Precios!$EX$11,Precios!$FA$11,IF(G945=Precios!$EX$12,Precios!$FA$12,IF(G945=Precios!$EX$1173,Precios!$FA$1173,IF(G945=Precios!$EX$14,Precios!$FA$14,IF(G945=Precios!$EX$15,Precios!$FA$15,IF(G945=Precios!$EX$16,Precios!$FA$16,IF(G945=Precios!$EX$17,Precios!$FA$17,IF(G945=Precios!$EX$18,Precios!$FA$18,0)))))))))))))))*H945</f>
        <v>0</v>
      </c>
      <c r="AA945" s="47"/>
      <c r="AB945" s="330"/>
    </row>
    <row r="946" spans="1:28" x14ac:dyDescent="0.25">
      <c r="A946" s="291"/>
      <c r="B946" s="41"/>
      <c r="C946" s="42"/>
      <c r="D946" s="43"/>
      <c r="E946" s="43"/>
      <c r="F946" s="43"/>
      <c r="G946" s="49"/>
      <c r="H946" s="52"/>
      <c r="I946" s="217">
        <f>IF(G946=Precios!$EX$4,Precios!$EY$4,IF(G946=Precios!$EX$5,Precios!$EY$5,IF(G946=Precios!$EX$6,Precios!$EY$6,IF(G946=Precios!$EX$7,Precios!$EY$7,IF(G946=Precios!$EX$8,Precios!$EY$8,IF(G946=Precios!$EX$9,Precios!$EY$9,IF(G946=Precios!$EX$10,Precios!$EY$10,IF(G946=Precios!$EX$11,Precios!$EY$11,IF(G946=Precios!$EX$12,Precios!$EY$12,IF(G946=Precios!$EX$1173,Precios!$EY$1173,IF(G946=Precios!$EX$14,Precios!$EY$14,IF(G946=Precios!$EX$15,Precios!$EY$15,IF(G946=Precios!$EX$16,Precios!$EY$16,IF(G946=Precios!$EX$17,Precios!$EY$17,IF(G946=Precios!$EX$18,Precios!$EY$18,0)))))))))))))))</f>
        <v>0</v>
      </c>
      <c r="J946" s="52"/>
      <c r="K946" s="218">
        <f>+IF(J946=1,I946,IF(J946=2,I946*(1-Precios!$FD$3),0))</f>
        <v>0</v>
      </c>
      <c r="L946" s="218">
        <f t="shared" si="168"/>
        <v>0</v>
      </c>
      <c r="M946" s="50"/>
      <c r="N946" s="44"/>
      <c r="O946" s="44"/>
      <c r="P946" s="44"/>
      <c r="Q946" s="44"/>
      <c r="R946" s="44"/>
      <c r="S946" s="44"/>
      <c r="T946" s="44"/>
      <c r="U946" s="44"/>
      <c r="V946" s="93"/>
      <c r="W946" s="44"/>
      <c r="X946" s="44"/>
      <c r="Y946" s="44"/>
      <c r="Z946" s="39">
        <f>IF(G946=Precios!$EX$4,Precios!$FA$4,IF(G946=Precios!$EX$5,Precios!$FA$5,IF(G946=Precios!$EX$6,Precios!$FA$6,IF(G946=Precios!$EX$7,Precios!$FA$7,IF(G946=Precios!$EX$8,Precios!$FA$8,IF(G946=Precios!$EX$9,Precios!$FA$9,IF(G946=Precios!$EX$10,Precios!$FA$10,IF(G946=Precios!$EX$11,Precios!$FA$11,IF(G946=Precios!$EX$12,Precios!$FA$12,IF(G946=Precios!$EX$1173,Precios!$FA$1173,IF(G946=Precios!$EX$14,Precios!$FA$14,IF(G946=Precios!$EX$15,Precios!$FA$15,IF(G946=Precios!$EX$16,Precios!$FA$16,IF(G946=Precios!$EX$17,Precios!$FA$17,IF(G946=Precios!$EX$18,Precios!$FA$18,0)))))))))))))))*H946</f>
        <v>0</v>
      </c>
      <c r="AA946" s="47"/>
      <c r="AB946" s="330"/>
    </row>
    <row r="947" spans="1:28" ht="15.75" thickBot="1" x14ac:dyDescent="0.3">
      <c r="A947" s="293"/>
      <c r="B947" s="294"/>
      <c r="C947" s="304"/>
      <c r="D947" s="296"/>
      <c r="E947" s="296"/>
      <c r="F947" s="296"/>
      <c r="G947" s="297"/>
      <c r="H947" s="298"/>
      <c r="I947" s="299">
        <f>IF(G947=Precios!$EX$4,Precios!$EY$4,IF(G947=Precios!$EX$5,Precios!$EY$5,IF(G947=Precios!$EX$6,Precios!$EY$6,IF(G947=Precios!$EX$7,Precios!$EY$7,IF(G947=Precios!$EX$8,Precios!$EY$8,IF(G947=Precios!$EX$9,Precios!$EY$9,IF(G947=Precios!$EX$10,Precios!$EY$10,IF(G947=Precios!$EX$11,Precios!$EY$11,IF(G947=Precios!$EX$12,Precios!$EY$12,IF(G947=Precios!$EX$1173,Precios!$EY$1173,IF(G947=Precios!$EX$14,Precios!$EY$14,IF(G947=Precios!$EX$15,Precios!$EY$15,IF(G947=Precios!$EX$16,Precios!$EY$16,IF(G947=Precios!$EX$17,Precios!$EY$17,IF(G947=Precios!$EX$18,Precios!$EY$18,0)))))))))))))))</f>
        <v>0</v>
      </c>
      <c r="J947" s="298"/>
      <c r="K947" s="300">
        <f>+IF(J947=1,I947,IF(J947=2,I947*(1-Precios!$FD$3),0))</f>
        <v>0</v>
      </c>
      <c r="L947" s="300">
        <f t="shared" si="168"/>
        <v>0</v>
      </c>
      <c r="M947" s="331"/>
      <c r="N947" s="332"/>
      <c r="O947" s="332"/>
      <c r="P947" s="332"/>
      <c r="Q947" s="332"/>
      <c r="R947" s="332"/>
      <c r="S947" s="332"/>
      <c r="T947" s="332"/>
      <c r="U947" s="332"/>
      <c r="V947" s="333"/>
      <c r="W947" s="332"/>
      <c r="X947" s="332"/>
      <c r="Y947" s="332"/>
      <c r="Z947" s="340">
        <f>IF(G947=Precios!$EX$4,Precios!$FA$4,IF(G947=Precios!$EX$5,Precios!$FA$5,IF(G947=Precios!$EX$6,Precios!$FA$6,IF(G947=Precios!$EX$7,Precios!$FA$7,IF(G947=Precios!$EX$8,Precios!$FA$8,IF(G947=Precios!$EX$9,Precios!$FA$9,IF(G947=Precios!$EX$10,Precios!$FA$10,IF(G947=Precios!$EX$11,Precios!$FA$11,IF(G947=Precios!$EX$12,Precios!$FA$12,IF(G947=Precios!$EX$1173,Precios!$FA$1173,IF(G947=Precios!$EX$14,Precios!$FA$14,IF(G947=Precios!$EX$15,Precios!$FA$15,IF(G947=Precios!$EX$16,Precios!$FA$16,IF(G947=Precios!$EX$17,Precios!$FA$17,IF(G947=Precios!$EX$18,Precios!$FA$18,0)))))))))))))))*H947</f>
        <v>0</v>
      </c>
      <c r="AA947" s="334"/>
      <c r="AB947" s="335"/>
    </row>
    <row r="948" spans="1:28" x14ac:dyDescent="0.25">
      <c r="A948" s="282"/>
      <c r="B948" s="283"/>
      <c r="C948" s="284"/>
      <c r="D948" s="285"/>
      <c r="E948" s="285"/>
      <c r="F948" s="285"/>
      <c r="G948" s="287"/>
      <c r="H948" s="288"/>
      <c r="I948" s="289">
        <f>IF(G948=Precios!$EX$4,Precios!$EY$4,IF(G948=Precios!$EX$5,Precios!$EY$5,IF(G948=Precios!$EX$6,Precios!$EY$6,IF(G948=Precios!$EX$7,Precios!$EY$7,IF(G948=Precios!$EX$8,Precios!$EY$8,IF(G948=Precios!$EX$9,Precios!$EY$9,IF(G948=Precios!$EX$10,Precios!$EY$10,IF(G948=Precios!$EX$11,Precios!$EY$11,IF(G948=Precios!$EX$12,Precios!$EY$12,IF(G948=Precios!$EX$1173,Precios!$EY$1173,IF(G948=Precios!$EX$14,Precios!$EY$14,IF(G948=Precios!$EX$15,Precios!$EY$15,IF(G948=Precios!$EX$16,Precios!$EY$16,IF(G948=Precios!$EX$17,Precios!$EY$17,IF(G948=Precios!$EX$18,Precios!$EY$18,0)))))))))))))))</f>
        <v>0</v>
      </c>
      <c r="J948" s="287"/>
      <c r="K948" s="290">
        <f>+IF(J948=1,I948,IF(J948=2,I948*(1-Precios!$FD$3),0))</f>
        <v>0</v>
      </c>
      <c r="L948" s="290">
        <f t="shared" si="168"/>
        <v>0</v>
      </c>
      <c r="M948" s="317">
        <f>+SUM(L948:L952)</f>
        <v>0</v>
      </c>
      <c r="N948" s="318">
        <f>+M948+Q948+S948+T948</f>
        <v>0</v>
      </c>
      <c r="O948" s="319">
        <f>+IF(J948=1,N948*$O$917,0)</f>
        <v>0</v>
      </c>
      <c r="P948" s="320">
        <f>+N948*$P$917</f>
        <v>0</v>
      </c>
      <c r="Q948" s="321"/>
      <c r="R948" s="322">
        <f>+N948-SUM(O948:Q948)</f>
        <v>0</v>
      </c>
      <c r="S948" s="321"/>
      <c r="T948" s="321"/>
      <c r="U948" s="321"/>
      <c r="V948" s="323" t="e">
        <f>+(+O948+P948)/M948</f>
        <v>#DIV/0!</v>
      </c>
      <c r="W948" s="324">
        <f>+R948-SUM(S948:U948)</f>
        <v>0</v>
      </c>
      <c r="X948" s="325">
        <f>IF(J948=2,W948,0)</f>
        <v>0</v>
      </c>
      <c r="Y948" s="326">
        <f>IF(J948=1,W948,0)</f>
        <v>0</v>
      </c>
      <c r="Z948" s="327">
        <f>IF(G948=Precios!$EX$4,Precios!$FA$4,IF(G948=Precios!$EX$5,Precios!$FA$5,IF(G948=Precios!$EX$6,Precios!$FA$6,IF(G948=Precios!$EX$7,Precios!$FA$7,IF(G948=Precios!$EX$8,Precios!$FA$8,IF(G948=Precios!$EX$9,Precios!$FA$9,IF(G948=Precios!$EX$10,Precios!$FA$10,IF(G948=Precios!$EX$11,Precios!$FA$11,IF(G948=Precios!$EX$12,Precios!$FA$12,IF(G948=Precios!$EX$1173,Precios!$FA$1173,IF(G948=Precios!$EX$14,Precios!$FA$14,IF(G948=Precios!$EX$15,Precios!$FA$15,IF(G948=Precios!$EX$16,Precios!$FA$16,IF(G948=Precios!$EX$17,Precios!$FA$17,IF(G948=Precios!$EX$18,Precios!$FA$18,0)))))))))))))))*H948</f>
        <v>0</v>
      </c>
      <c r="AA948" s="328">
        <f>+W948-SUM(Z948:Z952)</f>
        <v>0</v>
      </c>
      <c r="AB948" s="329" t="e">
        <f>+AA948/M948</f>
        <v>#DIV/0!</v>
      </c>
    </row>
    <row r="949" spans="1:28" x14ac:dyDescent="0.25">
      <c r="A949" s="291"/>
      <c r="B949" s="41"/>
      <c r="C949" s="42"/>
      <c r="D949" s="43"/>
      <c r="E949" s="43"/>
      <c r="F949" s="43"/>
      <c r="G949" s="49"/>
      <c r="H949" s="52"/>
      <c r="I949" s="217">
        <f>IF(G949=Precios!$EX$4,Precios!$EY$4,IF(G949=Precios!$EX$5,Precios!$EY$5,IF(G949=Precios!$EX$6,Precios!$EY$6,IF(G949=Precios!$EX$7,Precios!$EY$7,IF(G949=Precios!$EX$8,Precios!$EY$8,IF(G949=Precios!$EX$9,Precios!$EY$9,IF(G949=Precios!$EX$10,Precios!$EY$10,IF(G949=Precios!$EX$11,Precios!$EY$11,IF(G949=Precios!$EX$12,Precios!$EY$12,IF(G949=Precios!$EX$1173,Precios!$EY$1173,IF(G949=Precios!$EX$14,Precios!$EY$14,IF(G949=Precios!$EX$15,Precios!$EY$15,IF(G949=Precios!$EX$16,Precios!$EY$16,IF(G949=Precios!$EX$17,Precios!$EY$17,IF(G949=Precios!$EX$18,Precios!$EY$18,0)))))))))))))))</f>
        <v>0</v>
      </c>
      <c r="J949" s="52"/>
      <c r="K949" s="218">
        <f>+IF(J949=1,I949,IF(J949=2,I949*(1-Precios!$FD$3),0))</f>
        <v>0</v>
      </c>
      <c r="L949" s="218">
        <f t="shared" si="168"/>
        <v>0</v>
      </c>
      <c r="M949" s="50"/>
      <c r="N949" s="44"/>
      <c r="O949" s="44"/>
      <c r="P949" s="44"/>
      <c r="Q949" s="44"/>
      <c r="R949" s="44"/>
      <c r="S949" s="44"/>
      <c r="T949" s="44"/>
      <c r="U949" s="44"/>
      <c r="V949" s="93"/>
      <c r="W949" s="44"/>
      <c r="X949" s="44"/>
      <c r="Y949" s="44"/>
      <c r="Z949" s="39">
        <f>IF(G949=Precios!$EX$4,Precios!$FA$4,IF(G949=Precios!$EX$5,Precios!$FA$5,IF(G949=Precios!$EX$6,Precios!$FA$6,IF(G949=Precios!$EX$7,Precios!$FA$7,IF(G949=Precios!$EX$8,Precios!$FA$8,IF(G949=Precios!$EX$9,Precios!$FA$9,IF(G949=Precios!$EX$10,Precios!$FA$10,IF(G949=Precios!$EX$11,Precios!$FA$11,IF(G949=Precios!$EX$12,Precios!$FA$12,IF(G949=Precios!$EX$1173,Precios!$FA$1173,IF(G949=Precios!$EX$14,Precios!$FA$14,IF(G949=Precios!$EX$15,Precios!$FA$15,IF(G949=Precios!$EX$16,Precios!$FA$16,IF(G949=Precios!$EX$17,Precios!$FA$17,IF(G949=Precios!$EX$18,Precios!$FA$18,0)))))))))))))))*H949</f>
        <v>0</v>
      </c>
      <c r="AA949" s="47"/>
      <c r="AB949" s="330"/>
    </row>
    <row r="950" spans="1:28" x14ac:dyDescent="0.25">
      <c r="A950" s="291"/>
      <c r="B950" s="41"/>
      <c r="C950" s="42"/>
      <c r="D950" s="43"/>
      <c r="E950" s="43"/>
      <c r="F950" s="43"/>
      <c r="G950" s="49"/>
      <c r="H950" s="52"/>
      <c r="I950" s="217">
        <f>IF(G950=Precios!$EX$4,Precios!$EY$4,IF(G950=Precios!$EX$5,Precios!$EY$5,IF(G950=Precios!$EX$6,Precios!$EY$6,IF(G950=Precios!$EX$7,Precios!$EY$7,IF(G950=Precios!$EX$8,Precios!$EY$8,IF(G950=Precios!$EX$9,Precios!$EY$9,IF(G950=Precios!$EX$10,Precios!$EY$10,IF(G950=Precios!$EX$11,Precios!$EY$11,IF(G950=Precios!$EX$12,Precios!$EY$12,IF(G950=Precios!$EX$1173,Precios!$EY$1173,IF(G950=Precios!$EX$14,Precios!$EY$14,IF(G950=Precios!$EX$15,Precios!$EY$15,IF(G950=Precios!$EX$16,Precios!$EY$16,IF(G950=Precios!$EX$17,Precios!$EY$17,IF(G950=Precios!$EX$18,Precios!$EY$18,0)))))))))))))))</f>
        <v>0</v>
      </c>
      <c r="J950" s="52"/>
      <c r="K950" s="218">
        <f>+IF(J950=1,I950,IF(J950=2,I950*(1-Precios!$FD$3),0))</f>
        <v>0</v>
      </c>
      <c r="L950" s="218">
        <f t="shared" si="168"/>
        <v>0</v>
      </c>
      <c r="M950" s="50"/>
      <c r="N950" s="44"/>
      <c r="O950" s="44"/>
      <c r="P950" s="44"/>
      <c r="Q950" s="44"/>
      <c r="R950" s="44"/>
      <c r="S950" s="44"/>
      <c r="T950" s="44"/>
      <c r="U950" s="44"/>
      <c r="V950" s="93"/>
      <c r="W950" s="44"/>
      <c r="X950" s="44"/>
      <c r="Y950" s="44"/>
      <c r="Z950" s="39">
        <f>IF(G950=Precios!$EX$4,Precios!$FA$4,IF(G950=Precios!$EX$5,Precios!$FA$5,IF(G950=Precios!$EX$6,Precios!$FA$6,IF(G950=Precios!$EX$7,Precios!$FA$7,IF(G950=Precios!$EX$8,Precios!$FA$8,IF(G950=Precios!$EX$9,Precios!$FA$9,IF(G950=Precios!$EX$10,Precios!$FA$10,IF(G950=Precios!$EX$11,Precios!$FA$11,IF(G950=Precios!$EX$12,Precios!$FA$12,IF(G950=Precios!$EX$1173,Precios!$FA$1173,IF(G950=Precios!$EX$14,Precios!$FA$14,IF(G950=Precios!$EX$15,Precios!$FA$15,IF(G950=Precios!$EX$16,Precios!$FA$16,IF(G950=Precios!$EX$17,Precios!$FA$17,IF(G950=Precios!$EX$18,Precios!$FA$18,0)))))))))))))))*H950</f>
        <v>0</v>
      </c>
      <c r="AA950" s="47"/>
      <c r="AB950" s="330"/>
    </row>
    <row r="951" spans="1:28" x14ac:dyDescent="0.25">
      <c r="A951" s="291"/>
      <c r="B951" s="41"/>
      <c r="C951" s="42"/>
      <c r="D951" s="43"/>
      <c r="E951" s="43"/>
      <c r="F951" s="43"/>
      <c r="G951" s="49"/>
      <c r="H951" s="52"/>
      <c r="I951" s="217">
        <f>IF(G951=Precios!$EX$4,Precios!$EY$4,IF(G951=Precios!$EX$5,Precios!$EY$5,IF(G951=Precios!$EX$6,Precios!$EY$6,IF(G951=Precios!$EX$7,Precios!$EY$7,IF(G951=Precios!$EX$8,Precios!$EY$8,IF(G951=Precios!$EX$9,Precios!$EY$9,IF(G951=Precios!$EX$10,Precios!$EY$10,IF(G951=Precios!$EX$11,Precios!$EY$11,IF(G951=Precios!$EX$12,Precios!$EY$12,IF(G951=Precios!$EX$1173,Precios!$EY$1173,IF(G951=Precios!$EX$14,Precios!$EY$14,IF(G951=Precios!$EX$15,Precios!$EY$15,IF(G951=Precios!$EX$16,Precios!$EY$16,IF(G951=Precios!$EX$17,Precios!$EY$17,IF(G951=Precios!$EX$18,Precios!$EY$18,0)))))))))))))))</f>
        <v>0</v>
      </c>
      <c r="J951" s="52"/>
      <c r="K951" s="218">
        <f>+IF(J951=1,I951,IF(J951=2,I951*(1-Precios!$FD$3),0))</f>
        <v>0</v>
      </c>
      <c r="L951" s="218">
        <f t="shared" si="168"/>
        <v>0</v>
      </c>
      <c r="M951" s="50"/>
      <c r="N951" s="44"/>
      <c r="O951" s="44"/>
      <c r="P951" s="44"/>
      <c r="Q951" s="44"/>
      <c r="R951" s="44"/>
      <c r="S951" s="44"/>
      <c r="T951" s="44"/>
      <c r="U951" s="44"/>
      <c r="V951" s="93"/>
      <c r="W951" s="44"/>
      <c r="X951" s="44"/>
      <c r="Y951" s="44"/>
      <c r="Z951" s="39">
        <f>IF(G951=Precios!$EX$4,Precios!$FA$4,IF(G951=Precios!$EX$5,Precios!$FA$5,IF(G951=Precios!$EX$6,Precios!$FA$6,IF(G951=Precios!$EX$7,Precios!$FA$7,IF(G951=Precios!$EX$8,Precios!$FA$8,IF(G951=Precios!$EX$9,Precios!$FA$9,IF(G951=Precios!$EX$10,Precios!$FA$10,IF(G951=Precios!$EX$11,Precios!$FA$11,IF(G951=Precios!$EX$12,Precios!$FA$12,IF(G951=Precios!$EX$1173,Precios!$FA$1173,IF(G951=Precios!$EX$14,Precios!$FA$14,IF(G951=Precios!$EX$15,Precios!$FA$15,IF(G951=Precios!$EX$16,Precios!$FA$16,IF(G951=Precios!$EX$17,Precios!$FA$17,IF(G951=Precios!$EX$18,Precios!$FA$18,0)))))))))))))))*H951</f>
        <v>0</v>
      </c>
      <c r="AA951" s="47"/>
      <c r="AB951" s="330"/>
    </row>
    <row r="952" spans="1:28" ht="15.75" thickBot="1" x14ac:dyDescent="0.3">
      <c r="A952" s="293"/>
      <c r="B952" s="294"/>
      <c r="C952" s="304"/>
      <c r="D952" s="296"/>
      <c r="E952" s="296"/>
      <c r="F952" s="296"/>
      <c r="G952" s="297"/>
      <c r="H952" s="298"/>
      <c r="I952" s="299">
        <f>IF(G952=Precios!$EX$4,Precios!$EY$4,IF(G952=Precios!$EX$5,Precios!$EY$5,IF(G952=Precios!$EX$6,Precios!$EY$6,IF(G952=Precios!$EX$7,Precios!$EY$7,IF(G952=Precios!$EX$8,Precios!$EY$8,IF(G952=Precios!$EX$9,Precios!$EY$9,IF(G952=Precios!$EX$10,Precios!$EY$10,IF(G952=Precios!$EX$11,Precios!$EY$11,IF(G952=Precios!$EX$12,Precios!$EY$12,IF(G952=Precios!$EX$1173,Precios!$EY$1173,IF(G952=Precios!$EX$14,Precios!$EY$14,IF(G952=Precios!$EX$15,Precios!$EY$15,IF(G952=Precios!$EX$16,Precios!$EY$16,IF(G952=Precios!$EX$17,Precios!$EY$17,IF(G952=Precios!$EX$18,Precios!$EY$18,0)))))))))))))))</f>
        <v>0</v>
      </c>
      <c r="J952" s="298"/>
      <c r="K952" s="300">
        <f>+IF(J952=1,I952,IF(J952=2,I952*(1-Precios!$FD$3),0))</f>
        <v>0</v>
      </c>
      <c r="L952" s="300">
        <f t="shared" si="168"/>
        <v>0</v>
      </c>
      <c r="M952" s="331"/>
      <c r="N952" s="332"/>
      <c r="O952" s="332"/>
      <c r="P952" s="332"/>
      <c r="Q952" s="332"/>
      <c r="R952" s="332"/>
      <c r="S952" s="332"/>
      <c r="T952" s="332"/>
      <c r="U952" s="332"/>
      <c r="V952" s="333"/>
      <c r="W952" s="332"/>
      <c r="X952" s="332"/>
      <c r="Y952" s="332"/>
      <c r="Z952" s="340">
        <f>IF(G952=Precios!$EX$4,Precios!$FA$4,IF(G952=Precios!$EX$5,Precios!$FA$5,IF(G952=Precios!$EX$6,Precios!$FA$6,IF(G952=Precios!$EX$7,Precios!$FA$7,IF(G952=Precios!$EX$8,Precios!$FA$8,IF(G952=Precios!$EX$9,Precios!$FA$9,IF(G952=Precios!$EX$10,Precios!$FA$10,IF(G952=Precios!$EX$11,Precios!$FA$11,IF(G952=Precios!$EX$12,Precios!$FA$12,IF(G952=Precios!$EX$1173,Precios!$FA$1173,IF(G952=Precios!$EX$14,Precios!$FA$14,IF(G952=Precios!$EX$15,Precios!$FA$15,IF(G952=Precios!$EX$16,Precios!$FA$16,IF(G952=Precios!$EX$17,Precios!$FA$17,IF(G952=Precios!$EX$18,Precios!$FA$18,0)))))))))))))))*H952</f>
        <v>0</v>
      </c>
      <c r="AA952" s="334"/>
      <c r="AB952" s="335"/>
    </row>
    <row r="953" spans="1:28" x14ac:dyDescent="0.25">
      <c r="A953" s="282"/>
      <c r="B953" s="283"/>
      <c r="C953" s="284"/>
      <c r="D953" s="285"/>
      <c r="E953" s="285"/>
      <c r="F953" s="285"/>
      <c r="G953" s="287"/>
      <c r="H953" s="288"/>
      <c r="I953" s="289">
        <f>IF(G953=Precios!$EX$4,Precios!$EY$4,IF(G953=Precios!$EX$5,Precios!$EY$5,IF(G953=Precios!$EX$6,Precios!$EY$6,IF(G953=Precios!$EX$7,Precios!$EY$7,IF(G953=Precios!$EX$8,Precios!$EY$8,IF(G953=Precios!$EX$9,Precios!$EY$9,IF(G953=Precios!$EX$10,Precios!$EY$10,IF(G953=Precios!$EX$11,Precios!$EY$11,IF(G953=Precios!$EX$12,Precios!$EY$12,IF(G953=Precios!$EX$1173,Precios!$EY$1173,IF(G953=Precios!$EX$14,Precios!$EY$14,IF(G953=Precios!$EX$15,Precios!$EY$15,IF(G953=Precios!$EX$16,Precios!$EY$16,IF(G953=Precios!$EX$17,Precios!$EY$17,IF(G953=Precios!$EX$18,Precios!$EY$18,0)))))))))))))))</f>
        <v>0</v>
      </c>
      <c r="J953" s="287"/>
      <c r="K953" s="290">
        <f>+IF(J953=1,I953,IF(J953=2,I953*(1-Precios!$FD$3),0))</f>
        <v>0</v>
      </c>
      <c r="L953" s="290">
        <f t="shared" si="168"/>
        <v>0</v>
      </c>
      <c r="M953" s="317">
        <f>+SUM(L953:L957)</f>
        <v>0</v>
      </c>
      <c r="N953" s="318">
        <f>+M953+Q953+S953+T953</f>
        <v>0</v>
      </c>
      <c r="O953" s="319">
        <f>+IF(J953=1,N953*$O$917,0)</f>
        <v>0</v>
      </c>
      <c r="P953" s="320">
        <f>+N953*$P$917</f>
        <v>0</v>
      </c>
      <c r="Q953" s="321"/>
      <c r="R953" s="322">
        <f>+N953-SUM(O953:Q953)</f>
        <v>0</v>
      </c>
      <c r="S953" s="321"/>
      <c r="T953" s="321"/>
      <c r="U953" s="321"/>
      <c r="V953" s="323" t="e">
        <f>+(+O953+P953)/M953</f>
        <v>#DIV/0!</v>
      </c>
      <c r="W953" s="324">
        <f>+R953-SUM(S953:U953)</f>
        <v>0</v>
      </c>
      <c r="X953" s="325">
        <f>IF(J953=2,W953,0)</f>
        <v>0</v>
      </c>
      <c r="Y953" s="326">
        <f>IF(J953=1,W953,0)</f>
        <v>0</v>
      </c>
      <c r="Z953" s="327">
        <f>IF(G953=Precios!$EX$4,Precios!$FA$4,IF(G953=Precios!$EX$5,Precios!$FA$5,IF(G953=Precios!$EX$6,Precios!$FA$6,IF(G953=Precios!$EX$7,Precios!$FA$7,IF(G953=Precios!$EX$8,Precios!$FA$8,IF(G953=Precios!$EX$9,Precios!$FA$9,IF(G953=Precios!$EX$10,Precios!$FA$10,IF(G953=Precios!$EX$11,Precios!$FA$11,IF(G953=Precios!$EX$12,Precios!$FA$12,IF(G953=Precios!$EX$1173,Precios!$FA$1173,IF(G953=Precios!$EX$14,Precios!$FA$14,IF(G953=Precios!$EX$15,Precios!$FA$15,IF(G953=Precios!$EX$16,Precios!$FA$16,IF(G953=Precios!$EX$17,Precios!$FA$17,IF(G953=Precios!$EX$18,Precios!$FA$18,0)))))))))))))))*H953</f>
        <v>0</v>
      </c>
      <c r="AA953" s="328">
        <f>+W953-SUM(Z953:Z957)</f>
        <v>0</v>
      </c>
      <c r="AB953" s="329" t="e">
        <f>+AA953/M953</f>
        <v>#DIV/0!</v>
      </c>
    </row>
    <row r="954" spans="1:28" x14ac:dyDescent="0.25">
      <c r="A954" s="291"/>
      <c r="B954" s="41"/>
      <c r="C954" s="42"/>
      <c r="D954" s="43"/>
      <c r="E954" s="43"/>
      <c r="F954" s="43"/>
      <c r="G954" s="49"/>
      <c r="H954" s="52"/>
      <c r="I954" s="217">
        <f>IF(G954=Precios!$EX$4,Precios!$EY$4,IF(G954=Precios!$EX$5,Precios!$EY$5,IF(G954=Precios!$EX$6,Precios!$EY$6,IF(G954=Precios!$EX$7,Precios!$EY$7,IF(G954=Precios!$EX$8,Precios!$EY$8,IF(G954=Precios!$EX$9,Precios!$EY$9,IF(G954=Precios!$EX$10,Precios!$EY$10,IF(G954=Precios!$EX$11,Precios!$EY$11,IF(G954=Precios!$EX$12,Precios!$EY$12,IF(G954=Precios!$EX$1173,Precios!$EY$1173,IF(G954=Precios!$EX$14,Precios!$EY$14,IF(G954=Precios!$EX$15,Precios!$EY$15,IF(G954=Precios!$EX$16,Precios!$EY$16,IF(G954=Precios!$EX$17,Precios!$EY$17,IF(G954=Precios!$EX$18,Precios!$EY$18,0)))))))))))))))</f>
        <v>0</v>
      </c>
      <c r="J954" s="52"/>
      <c r="K954" s="218">
        <f>+IF(J954=1,I954,IF(J954=2,I954*(1-Precios!$FD$3),0))</f>
        <v>0</v>
      </c>
      <c r="L954" s="218">
        <f t="shared" si="168"/>
        <v>0</v>
      </c>
      <c r="M954" s="50"/>
      <c r="N954" s="44"/>
      <c r="O954" s="44"/>
      <c r="P954" s="44"/>
      <c r="Q954" s="44"/>
      <c r="R954" s="44"/>
      <c r="S954" s="44"/>
      <c r="T954" s="44"/>
      <c r="U954" s="44"/>
      <c r="V954" s="93"/>
      <c r="W954" s="44"/>
      <c r="X954" s="44"/>
      <c r="Y954" s="44"/>
      <c r="Z954" s="39">
        <f>IF(G954=Precios!$EX$4,Precios!$FA$4,IF(G954=Precios!$EX$5,Precios!$FA$5,IF(G954=Precios!$EX$6,Precios!$FA$6,IF(G954=Precios!$EX$7,Precios!$FA$7,IF(G954=Precios!$EX$8,Precios!$FA$8,IF(G954=Precios!$EX$9,Precios!$FA$9,IF(G954=Precios!$EX$10,Precios!$FA$10,IF(G954=Precios!$EX$11,Precios!$FA$11,IF(G954=Precios!$EX$12,Precios!$FA$12,IF(G954=Precios!$EX$1173,Precios!$FA$1173,IF(G954=Precios!$EX$14,Precios!$FA$14,IF(G954=Precios!$EX$15,Precios!$FA$15,IF(G954=Precios!$EX$16,Precios!$FA$16,IF(G954=Precios!$EX$17,Precios!$FA$17,IF(G954=Precios!$EX$18,Precios!$FA$18,0)))))))))))))))*H954</f>
        <v>0</v>
      </c>
      <c r="AA954" s="47"/>
      <c r="AB954" s="330"/>
    </row>
    <row r="955" spans="1:28" x14ac:dyDescent="0.25">
      <c r="A955" s="291"/>
      <c r="B955" s="41"/>
      <c r="C955" s="42"/>
      <c r="D955" s="43"/>
      <c r="E955" s="43"/>
      <c r="F955" s="43"/>
      <c r="G955" s="49"/>
      <c r="H955" s="52"/>
      <c r="I955" s="217">
        <f>IF(G955=Precios!$EX$4,Precios!$EY$4,IF(G955=Precios!$EX$5,Precios!$EY$5,IF(G955=Precios!$EX$6,Precios!$EY$6,IF(G955=Precios!$EX$7,Precios!$EY$7,IF(G955=Precios!$EX$8,Precios!$EY$8,IF(G955=Precios!$EX$9,Precios!$EY$9,IF(G955=Precios!$EX$10,Precios!$EY$10,IF(G955=Precios!$EX$11,Precios!$EY$11,IF(G955=Precios!$EX$12,Precios!$EY$12,IF(G955=Precios!$EX$1173,Precios!$EY$1173,IF(G955=Precios!$EX$14,Precios!$EY$14,IF(G955=Precios!$EX$15,Precios!$EY$15,IF(G955=Precios!$EX$16,Precios!$EY$16,IF(G955=Precios!$EX$17,Precios!$EY$17,IF(G955=Precios!$EX$18,Precios!$EY$18,0)))))))))))))))</f>
        <v>0</v>
      </c>
      <c r="J955" s="52"/>
      <c r="K955" s="218">
        <f>+IF(J955=1,I955,IF(J955=2,I955*(1-Precios!$FD$3),0))</f>
        <v>0</v>
      </c>
      <c r="L955" s="218">
        <f t="shared" si="168"/>
        <v>0</v>
      </c>
      <c r="M955" s="50"/>
      <c r="N955" s="44"/>
      <c r="O955" s="44"/>
      <c r="P955" s="44"/>
      <c r="Q955" s="44"/>
      <c r="R955" s="44"/>
      <c r="S955" s="44"/>
      <c r="T955" s="44"/>
      <c r="U955" s="44"/>
      <c r="V955" s="93"/>
      <c r="W955" s="44"/>
      <c r="X955" s="44"/>
      <c r="Y955" s="44"/>
      <c r="Z955" s="39">
        <f>IF(G955=Precios!$EX$4,Precios!$FA$4,IF(G955=Precios!$EX$5,Precios!$FA$5,IF(G955=Precios!$EX$6,Precios!$FA$6,IF(G955=Precios!$EX$7,Precios!$FA$7,IF(G955=Precios!$EX$8,Precios!$FA$8,IF(G955=Precios!$EX$9,Precios!$FA$9,IF(G955=Precios!$EX$10,Precios!$FA$10,IF(G955=Precios!$EX$11,Precios!$FA$11,IF(G955=Precios!$EX$12,Precios!$FA$12,IF(G955=Precios!$EX$1173,Precios!$FA$1173,IF(G955=Precios!$EX$14,Precios!$FA$14,IF(G955=Precios!$EX$15,Precios!$FA$15,IF(G955=Precios!$EX$16,Precios!$FA$16,IF(G955=Precios!$EX$17,Precios!$FA$17,IF(G955=Precios!$EX$18,Precios!$FA$18,0)))))))))))))))*H955</f>
        <v>0</v>
      </c>
      <c r="AA955" s="47"/>
      <c r="AB955" s="330"/>
    </row>
    <row r="956" spans="1:28" x14ac:dyDescent="0.25">
      <c r="A956" s="291"/>
      <c r="B956" s="41"/>
      <c r="C956" s="42"/>
      <c r="D956" s="43"/>
      <c r="E956" s="43"/>
      <c r="F956" s="43"/>
      <c r="G956" s="49"/>
      <c r="H956" s="52"/>
      <c r="I956" s="217">
        <f>IF(G956=Precios!$EX$4,Precios!$EY$4,IF(G956=Precios!$EX$5,Precios!$EY$5,IF(G956=Precios!$EX$6,Precios!$EY$6,IF(G956=Precios!$EX$7,Precios!$EY$7,IF(G956=Precios!$EX$8,Precios!$EY$8,IF(G956=Precios!$EX$9,Precios!$EY$9,IF(G956=Precios!$EX$10,Precios!$EY$10,IF(G956=Precios!$EX$11,Precios!$EY$11,IF(G956=Precios!$EX$12,Precios!$EY$12,IF(G956=Precios!$EX$1173,Precios!$EY$1173,IF(G956=Precios!$EX$14,Precios!$EY$14,IF(G956=Precios!$EX$15,Precios!$EY$15,IF(G956=Precios!$EX$16,Precios!$EY$16,IF(G956=Precios!$EX$17,Precios!$EY$17,IF(G956=Precios!$EX$18,Precios!$EY$18,0)))))))))))))))</f>
        <v>0</v>
      </c>
      <c r="J956" s="52"/>
      <c r="K956" s="218">
        <f>+IF(J956=1,I956,IF(J956=2,I956*(1-Precios!$FD$3),0))</f>
        <v>0</v>
      </c>
      <c r="L956" s="218">
        <f t="shared" si="168"/>
        <v>0</v>
      </c>
      <c r="M956" s="50"/>
      <c r="N956" s="44"/>
      <c r="O956" s="44"/>
      <c r="P956" s="44"/>
      <c r="Q956" s="44"/>
      <c r="R956" s="44"/>
      <c r="S956" s="44"/>
      <c r="T956" s="44"/>
      <c r="U956" s="44"/>
      <c r="V956" s="93"/>
      <c r="W956" s="44"/>
      <c r="X956" s="44"/>
      <c r="Y956" s="44"/>
      <c r="Z956" s="39">
        <f>IF(G956=Precios!$EX$4,Precios!$FA$4,IF(G956=Precios!$EX$5,Precios!$FA$5,IF(G956=Precios!$EX$6,Precios!$FA$6,IF(G956=Precios!$EX$7,Precios!$FA$7,IF(G956=Precios!$EX$8,Precios!$FA$8,IF(G956=Precios!$EX$9,Precios!$FA$9,IF(G956=Precios!$EX$10,Precios!$FA$10,IF(G956=Precios!$EX$11,Precios!$FA$11,IF(G956=Precios!$EX$12,Precios!$FA$12,IF(G956=Precios!$EX$1173,Precios!$FA$1173,IF(G956=Precios!$EX$14,Precios!$FA$14,IF(G956=Precios!$EX$15,Precios!$FA$15,IF(G956=Precios!$EX$16,Precios!$FA$16,IF(G956=Precios!$EX$17,Precios!$FA$17,IF(G956=Precios!$EX$18,Precios!$FA$18,0)))))))))))))))*H956</f>
        <v>0</v>
      </c>
      <c r="AA956" s="47"/>
      <c r="AB956" s="330"/>
    </row>
    <row r="957" spans="1:28" ht="15.75" thickBot="1" x14ac:dyDescent="0.3">
      <c r="A957" s="293"/>
      <c r="B957" s="294"/>
      <c r="C957" s="304"/>
      <c r="D957" s="296"/>
      <c r="E957" s="296"/>
      <c r="F957" s="296"/>
      <c r="G957" s="297"/>
      <c r="H957" s="298"/>
      <c r="I957" s="299">
        <f>IF(G957=Precios!$EX$4,Precios!$EY$4,IF(G957=Precios!$EX$5,Precios!$EY$5,IF(G957=Precios!$EX$6,Precios!$EY$6,IF(G957=Precios!$EX$7,Precios!$EY$7,IF(G957=Precios!$EX$8,Precios!$EY$8,IF(G957=Precios!$EX$9,Precios!$EY$9,IF(G957=Precios!$EX$10,Precios!$EY$10,IF(G957=Precios!$EX$11,Precios!$EY$11,IF(G957=Precios!$EX$12,Precios!$EY$12,IF(G957=Precios!$EX$1173,Precios!$EY$1173,IF(G957=Precios!$EX$14,Precios!$EY$14,IF(G957=Precios!$EX$15,Precios!$EY$15,IF(G957=Precios!$EX$16,Precios!$EY$16,IF(G957=Precios!$EX$17,Precios!$EY$17,IF(G957=Precios!$EX$18,Precios!$EY$18,0)))))))))))))))</f>
        <v>0</v>
      </c>
      <c r="J957" s="298"/>
      <c r="K957" s="300">
        <f>+IF(J957=1,I957,IF(J957=2,I957*(1-Precios!$FD$3),0))</f>
        <v>0</v>
      </c>
      <c r="L957" s="300">
        <f t="shared" si="168"/>
        <v>0</v>
      </c>
      <c r="M957" s="331"/>
      <c r="N957" s="332"/>
      <c r="O957" s="332"/>
      <c r="P957" s="332"/>
      <c r="Q957" s="332"/>
      <c r="R957" s="332"/>
      <c r="S957" s="332"/>
      <c r="T957" s="332"/>
      <c r="U957" s="332"/>
      <c r="V957" s="333"/>
      <c r="W957" s="332"/>
      <c r="X957" s="332"/>
      <c r="Y957" s="332"/>
      <c r="Z957" s="340">
        <f>IF(G957=Precios!$EX$4,Precios!$FA$4,IF(G957=Precios!$EX$5,Precios!$FA$5,IF(G957=Precios!$EX$6,Precios!$FA$6,IF(G957=Precios!$EX$7,Precios!$FA$7,IF(G957=Precios!$EX$8,Precios!$FA$8,IF(G957=Precios!$EX$9,Precios!$FA$9,IF(G957=Precios!$EX$10,Precios!$FA$10,IF(G957=Precios!$EX$11,Precios!$FA$11,IF(G957=Precios!$EX$12,Precios!$FA$12,IF(G957=Precios!$EX$1173,Precios!$FA$1173,IF(G957=Precios!$EX$14,Precios!$FA$14,IF(G957=Precios!$EX$15,Precios!$FA$15,IF(G957=Precios!$EX$16,Precios!$FA$16,IF(G957=Precios!$EX$17,Precios!$FA$17,IF(G957=Precios!$EX$18,Precios!$FA$18,0)))))))))))))))*H957</f>
        <v>0</v>
      </c>
      <c r="AA957" s="334"/>
      <c r="AB957" s="335"/>
    </row>
    <row r="958" spans="1:28" x14ac:dyDescent="0.25">
      <c r="A958" s="282"/>
      <c r="B958" s="283"/>
      <c r="C958" s="284"/>
      <c r="D958" s="285"/>
      <c r="E958" s="285"/>
      <c r="F958" s="285"/>
      <c r="G958" s="287"/>
      <c r="H958" s="288"/>
      <c r="I958" s="289">
        <f>IF(G958=Precios!$EX$4,Precios!$EY$4,IF(G958=Precios!$EX$5,Precios!$EY$5,IF(G958=Precios!$EX$6,Precios!$EY$6,IF(G958=Precios!$EX$7,Precios!$EY$7,IF(G958=Precios!$EX$8,Precios!$EY$8,IF(G958=Precios!$EX$9,Precios!$EY$9,IF(G958=Precios!$EX$10,Precios!$EY$10,IF(G958=Precios!$EX$11,Precios!$EY$11,IF(G958=Precios!$EX$12,Precios!$EY$12,IF(G958=Precios!$EX$1173,Precios!$EY$1173,IF(G958=Precios!$EX$14,Precios!$EY$14,IF(G958=Precios!$EX$15,Precios!$EY$15,IF(G958=Precios!$EX$16,Precios!$EY$16,IF(G958=Precios!$EX$17,Precios!$EY$17,IF(G958=Precios!$EX$18,Precios!$EY$18,0)))))))))))))))</f>
        <v>0</v>
      </c>
      <c r="J958" s="287"/>
      <c r="K958" s="290">
        <f>+IF(J958=1,I958,IF(J958=2,I958*(1-Precios!$FD$3),0))</f>
        <v>0</v>
      </c>
      <c r="L958" s="290">
        <f t="shared" si="168"/>
        <v>0</v>
      </c>
      <c r="M958" s="317">
        <f>+SUM(L958:L962)</f>
        <v>0</v>
      </c>
      <c r="N958" s="318">
        <f>+M958+Q958+S958+T958</f>
        <v>0</v>
      </c>
      <c r="O958" s="319">
        <f>+IF(J958=1,N958*$O$917,0)</f>
        <v>0</v>
      </c>
      <c r="P958" s="320">
        <f>+N958*$P$917</f>
        <v>0</v>
      </c>
      <c r="Q958" s="321"/>
      <c r="R958" s="322">
        <f>+N958-SUM(O958:Q958)</f>
        <v>0</v>
      </c>
      <c r="S958" s="321"/>
      <c r="T958" s="321"/>
      <c r="U958" s="321"/>
      <c r="V958" s="323" t="e">
        <f>+(+O958+P958)/M958</f>
        <v>#DIV/0!</v>
      </c>
      <c r="W958" s="324">
        <f>+R958-SUM(S958:U958)</f>
        <v>0</v>
      </c>
      <c r="X958" s="325">
        <f>IF(J958=2,W958,0)</f>
        <v>0</v>
      </c>
      <c r="Y958" s="326">
        <f>IF(J958=1,W958,0)</f>
        <v>0</v>
      </c>
      <c r="Z958" s="327">
        <f>IF(G958=Precios!$EX$4,Precios!$FA$4,IF(G958=Precios!$EX$5,Precios!$FA$5,IF(G958=Precios!$EX$6,Precios!$FA$6,IF(G958=Precios!$EX$7,Precios!$FA$7,IF(G958=Precios!$EX$8,Precios!$FA$8,IF(G958=Precios!$EX$9,Precios!$FA$9,IF(G958=Precios!$EX$10,Precios!$FA$10,IF(G958=Precios!$EX$11,Precios!$FA$11,IF(G958=Precios!$EX$12,Precios!$FA$12,IF(G958=Precios!$EX$1173,Precios!$FA$1173,IF(G958=Precios!$EX$14,Precios!$FA$14,IF(G958=Precios!$EX$15,Precios!$FA$15,IF(G958=Precios!$EX$16,Precios!$FA$16,IF(G958=Precios!$EX$17,Precios!$FA$17,IF(G958=Precios!$EX$18,Precios!$FA$18,0)))))))))))))))*H958</f>
        <v>0</v>
      </c>
      <c r="AA958" s="328">
        <f>+W958-SUM(Z958:Z962)</f>
        <v>0</v>
      </c>
      <c r="AB958" s="329" t="e">
        <f>+AA958/M958</f>
        <v>#DIV/0!</v>
      </c>
    </row>
    <row r="959" spans="1:28" x14ac:dyDescent="0.25">
      <c r="A959" s="291"/>
      <c r="B959" s="41"/>
      <c r="C959" s="42"/>
      <c r="D959" s="43"/>
      <c r="E959" s="43"/>
      <c r="F959" s="43"/>
      <c r="G959" s="49"/>
      <c r="H959" s="52"/>
      <c r="I959" s="217">
        <f>IF(G959=Precios!$EX$4,Precios!$EY$4,IF(G959=Precios!$EX$5,Precios!$EY$5,IF(G959=Precios!$EX$6,Precios!$EY$6,IF(G959=Precios!$EX$7,Precios!$EY$7,IF(G959=Precios!$EX$8,Precios!$EY$8,IF(G959=Precios!$EX$9,Precios!$EY$9,IF(G959=Precios!$EX$10,Precios!$EY$10,IF(G959=Precios!$EX$11,Precios!$EY$11,IF(G959=Precios!$EX$12,Precios!$EY$12,IF(G959=Precios!$EX$1173,Precios!$EY$1173,IF(G959=Precios!$EX$14,Precios!$EY$14,IF(G959=Precios!$EX$15,Precios!$EY$15,IF(G959=Precios!$EX$16,Precios!$EY$16,IF(G959=Precios!$EX$17,Precios!$EY$17,IF(G959=Precios!$EX$18,Precios!$EY$18,0)))))))))))))))</f>
        <v>0</v>
      </c>
      <c r="J959" s="52"/>
      <c r="K959" s="218">
        <f>+IF(J959=1,I959,IF(J959=2,I959*(1-Precios!$FD$3),0))</f>
        <v>0</v>
      </c>
      <c r="L959" s="218">
        <f t="shared" si="168"/>
        <v>0</v>
      </c>
      <c r="M959" s="50"/>
      <c r="N959" s="44"/>
      <c r="O959" s="44"/>
      <c r="P959" s="44"/>
      <c r="Q959" s="44"/>
      <c r="R959" s="44"/>
      <c r="S959" s="44"/>
      <c r="T959" s="44"/>
      <c r="U959" s="44"/>
      <c r="V959" s="93"/>
      <c r="W959" s="44"/>
      <c r="X959" s="44"/>
      <c r="Y959" s="44"/>
      <c r="Z959" s="39">
        <f>IF(G959=Precios!$EX$4,Precios!$FA$4,IF(G959=Precios!$EX$5,Precios!$FA$5,IF(G959=Precios!$EX$6,Precios!$FA$6,IF(G959=Precios!$EX$7,Precios!$FA$7,IF(G959=Precios!$EX$8,Precios!$FA$8,IF(G959=Precios!$EX$9,Precios!$FA$9,IF(G959=Precios!$EX$10,Precios!$FA$10,IF(G959=Precios!$EX$11,Precios!$FA$11,IF(G959=Precios!$EX$12,Precios!$FA$12,IF(G959=Precios!$EX$1173,Precios!$FA$1173,IF(G959=Precios!$EX$14,Precios!$FA$14,IF(G959=Precios!$EX$15,Precios!$FA$15,IF(G959=Precios!$EX$16,Precios!$FA$16,IF(G959=Precios!$EX$17,Precios!$FA$17,IF(G959=Precios!$EX$18,Precios!$FA$18,0)))))))))))))))*H959</f>
        <v>0</v>
      </c>
      <c r="AA959" s="47"/>
      <c r="AB959" s="330"/>
    </row>
    <row r="960" spans="1:28" x14ac:dyDescent="0.25">
      <c r="A960" s="291"/>
      <c r="B960" s="41"/>
      <c r="C960" s="42"/>
      <c r="D960" s="43"/>
      <c r="E960" s="43"/>
      <c r="F960" s="43"/>
      <c r="G960" s="49"/>
      <c r="H960" s="52"/>
      <c r="I960" s="217">
        <f>IF(G960=Precios!$EX$4,Precios!$EY$4,IF(G960=Precios!$EX$5,Precios!$EY$5,IF(G960=Precios!$EX$6,Precios!$EY$6,IF(G960=Precios!$EX$7,Precios!$EY$7,IF(G960=Precios!$EX$8,Precios!$EY$8,IF(G960=Precios!$EX$9,Precios!$EY$9,IF(G960=Precios!$EX$10,Precios!$EY$10,IF(G960=Precios!$EX$11,Precios!$EY$11,IF(G960=Precios!$EX$12,Precios!$EY$12,IF(G960=Precios!$EX$1173,Precios!$EY$1173,IF(G960=Precios!$EX$14,Precios!$EY$14,IF(G960=Precios!$EX$15,Precios!$EY$15,IF(G960=Precios!$EX$16,Precios!$EY$16,IF(G960=Precios!$EX$17,Precios!$EY$17,IF(G960=Precios!$EX$18,Precios!$EY$18,0)))))))))))))))</f>
        <v>0</v>
      </c>
      <c r="J960" s="52"/>
      <c r="K960" s="218">
        <f>+IF(J960=1,I960,IF(J960=2,I960*(1-Precios!$FD$3),0))</f>
        <v>0</v>
      </c>
      <c r="L960" s="218">
        <f t="shared" si="168"/>
        <v>0</v>
      </c>
      <c r="M960" s="50"/>
      <c r="N960" s="44"/>
      <c r="O960" s="44"/>
      <c r="P960" s="44"/>
      <c r="Q960" s="44"/>
      <c r="R960" s="44"/>
      <c r="S960" s="44"/>
      <c r="T960" s="44"/>
      <c r="U960" s="44"/>
      <c r="V960" s="93"/>
      <c r="W960" s="44"/>
      <c r="X960" s="44"/>
      <c r="Y960" s="44"/>
      <c r="Z960" s="39">
        <f>IF(G960=Precios!$EX$4,Precios!$FA$4,IF(G960=Precios!$EX$5,Precios!$FA$5,IF(G960=Precios!$EX$6,Precios!$FA$6,IF(G960=Precios!$EX$7,Precios!$FA$7,IF(G960=Precios!$EX$8,Precios!$FA$8,IF(G960=Precios!$EX$9,Precios!$FA$9,IF(G960=Precios!$EX$10,Precios!$FA$10,IF(G960=Precios!$EX$11,Precios!$FA$11,IF(G960=Precios!$EX$12,Precios!$FA$12,IF(G960=Precios!$EX$1173,Precios!$FA$1173,IF(G960=Precios!$EX$14,Precios!$FA$14,IF(G960=Precios!$EX$15,Precios!$FA$15,IF(G960=Precios!$EX$16,Precios!$FA$16,IF(G960=Precios!$EX$17,Precios!$FA$17,IF(G960=Precios!$EX$18,Precios!$FA$18,0)))))))))))))))*H960</f>
        <v>0</v>
      </c>
      <c r="AA960" s="47"/>
      <c r="AB960" s="330"/>
    </row>
    <row r="961" spans="1:28" x14ac:dyDescent="0.25">
      <c r="A961" s="291"/>
      <c r="B961" s="41"/>
      <c r="C961" s="42"/>
      <c r="D961" s="43"/>
      <c r="E961" s="43"/>
      <c r="F961" s="43"/>
      <c r="G961" s="49"/>
      <c r="H961" s="52"/>
      <c r="I961" s="217">
        <f>IF(G961=Precios!$EX$4,Precios!$EY$4,IF(G961=Precios!$EX$5,Precios!$EY$5,IF(G961=Precios!$EX$6,Precios!$EY$6,IF(G961=Precios!$EX$7,Precios!$EY$7,IF(G961=Precios!$EX$8,Precios!$EY$8,IF(G961=Precios!$EX$9,Precios!$EY$9,IF(G961=Precios!$EX$10,Precios!$EY$10,IF(G961=Precios!$EX$11,Precios!$EY$11,IF(G961=Precios!$EX$12,Precios!$EY$12,IF(G961=Precios!$EX$1173,Precios!$EY$1173,IF(G961=Precios!$EX$14,Precios!$EY$14,IF(G961=Precios!$EX$15,Precios!$EY$15,IF(G961=Precios!$EX$16,Precios!$EY$16,IF(G961=Precios!$EX$17,Precios!$EY$17,IF(G961=Precios!$EX$18,Precios!$EY$18,0)))))))))))))))</f>
        <v>0</v>
      </c>
      <c r="J961" s="52"/>
      <c r="K961" s="218">
        <f>+IF(J961=1,I961,IF(J961=2,I961*(1-Precios!$FD$3),0))</f>
        <v>0</v>
      </c>
      <c r="L961" s="218">
        <f t="shared" si="168"/>
        <v>0</v>
      </c>
      <c r="M961" s="50"/>
      <c r="N961" s="44"/>
      <c r="O961" s="44"/>
      <c r="P961" s="44"/>
      <c r="Q961" s="44"/>
      <c r="R961" s="44"/>
      <c r="S961" s="44"/>
      <c r="T961" s="44"/>
      <c r="U961" s="44"/>
      <c r="V961" s="93"/>
      <c r="W961" s="44"/>
      <c r="X961" s="44"/>
      <c r="Y961" s="44"/>
      <c r="Z961" s="39">
        <f>IF(G961=Precios!$EX$4,Precios!$FA$4,IF(G961=Precios!$EX$5,Precios!$FA$5,IF(G961=Precios!$EX$6,Precios!$FA$6,IF(G961=Precios!$EX$7,Precios!$FA$7,IF(G961=Precios!$EX$8,Precios!$FA$8,IF(G961=Precios!$EX$9,Precios!$FA$9,IF(G961=Precios!$EX$10,Precios!$FA$10,IF(G961=Precios!$EX$11,Precios!$FA$11,IF(G961=Precios!$EX$12,Precios!$FA$12,IF(G961=Precios!$EX$1173,Precios!$FA$1173,IF(G961=Precios!$EX$14,Precios!$FA$14,IF(G961=Precios!$EX$15,Precios!$FA$15,IF(G961=Precios!$EX$16,Precios!$FA$16,IF(G961=Precios!$EX$17,Precios!$FA$17,IF(G961=Precios!$EX$18,Precios!$FA$18,0)))))))))))))))*H961</f>
        <v>0</v>
      </c>
      <c r="AA961" s="47"/>
      <c r="AB961" s="330"/>
    </row>
    <row r="962" spans="1:28" ht="15.75" thickBot="1" x14ac:dyDescent="0.3">
      <c r="A962" s="293"/>
      <c r="B962" s="294"/>
      <c r="C962" s="304"/>
      <c r="D962" s="296"/>
      <c r="E962" s="296"/>
      <c r="F962" s="296"/>
      <c r="G962" s="297"/>
      <c r="H962" s="298"/>
      <c r="I962" s="299">
        <f>IF(G962=Precios!$EX$4,Precios!$EY$4,IF(G962=Precios!$EX$5,Precios!$EY$5,IF(G962=Precios!$EX$6,Precios!$EY$6,IF(G962=Precios!$EX$7,Precios!$EY$7,IF(G962=Precios!$EX$8,Precios!$EY$8,IF(G962=Precios!$EX$9,Precios!$EY$9,IF(G962=Precios!$EX$10,Precios!$EY$10,IF(G962=Precios!$EX$11,Precios!$EY$11,IF(G962=Precios!$EX$12,Precios!$EY$12,IF(G962=Precios!$EX$1173,Precios!$EY$1173,IF(G962=Precios!$EX$14,Precios!$EY$14,IF(G962=Precios!$EX$15,Precios!$EY$15,IF(G962=Precios!$EX$16,Precios!$EY$16,IF(G962=Precios!$EX$17,Precios!$EY$17,IF(G962=Precios!$EX$18,Precios!$EY$18,0)))))))))))))))</f>
        <v>0</v>
      </c>
      <c r="J962" s="298"/>
      <c r="K962" s="300">
        <f>+IF(J962=1,I962,IF(J962=2,I962*(1-Precios!$FD$3),0))</f>
        <v>0</v>
      </c>
      <c r="L962" s="300">
        <f t="shared" si="168"/>
        <v>0</v>
      </c>
      <c r="M962" s="331"/>
      <c r="N962" s="332"/>
      <c r="O962" s="332"/>
      <c r="P962" s="332"/>
      <c r="Q962" s="332"/>
      <c r="R962" s="332"/>
      <c r="S962" s="332"/>
      <c r="T962" s="332"/>
      <c r="U962" s="332"/>
      <c r="V962" s="333"/>
      <c r="W962" s="332"/>
      <c r="X962" s="332"/>
      <c r="Y962" s="332"/>
      <c r="Z962" s="340">
        <f>IF(G962=Precios!$EX$4,Precios!$FA$4,IF(G962=Precios!$EX$5,Precios!$FA$5,IF(G962=Precios!$EX$6,Precios!$FA$6,IF(G962=Precios!$EX$7,Precios!$FA$7,IF(G962=Precios!$EX$8,Precios!$FA$8,IF(G962=Precios!$EX$9,Precios!$FA$9,IF(G962=Precios!$EX$10,Precios!$FA$10,IF(G962=Precios!$EX$11,Precios!$FA$11,IF(G962=Precios!$EX$12,Precios!$FA$12,IF(G962=Precios!$EX$1173,Precios!$FA$1173,IF(G962=Precios!$EX$14,Precios!$FA$14,IF(G962=Precios!$EX$15,Precios!$FA$15,IF(G962=Precios!$EX$16,Precios!$FA$16,IF(G962=Precios!$EX$17,Precios!$FA$17,IF(G962=Precios!$EX$18,Precios!$FA$18,0)))))))))))))))*H962</f>
        <v>0</v>
      </c>
      <c r="AA962" s="334"/>
      <c r="AB962" s="335"/>
    </row>
    <row r="963" spans="1:28" x14ac:dyDescent="0.25">
      <c r="A963" s="282"/>
      <c r="B963" s="283"/>
      <c r="C963" s="284"/>
      <c r="D963" s="285"/>
      <c r="E963" s="285"/>
      <c r="F963" s="285"/>
      <c r="G963" s="287"/>
      <c r="H963" s="288"/>
      <c r="I963" s="289">
        <f>IF(G963=Precios!$EX$4,Precios!$EY$4,IF(G963=Precios!$EX$5,Precios!$EY$5,IF(G963=Precios!$EX$6,Precios!$EY$6,IF(G963=Precios!$EX$7,Precios!$EY$7,IF(G963=Precios!$EX$8,Precios!$EY$8,IF(G963=Precios!$EX$9,Precios!$EY$9,IF(G963=Precios!$EX$10,Precios!$EY$10,IF(G963=Precios!$EX$11,Precios!$EY$11,IF(G963=Precios!$EX$12,Precios!$EY$12,IF(G963=Precios!$EX$1173,Precios!$EY$1173,IF(G963=Precios!$EX$14,Precios!$EY$14,IF(G963=Precios!$EX$15,Precios!$EY$15,IF(G963=Precios!$EX$16,Precios!$EY$16,IF(G963=Precios!$EX$17,Precios!$EY$17,IF(G963=Precios!$EX$18,Precios!$EY$18,0)))))))))))))))</f>
        <v>0</v>
      </c>
      <c r="J963" s="287"/>
      <c r="K963" s="290">
        <f>+IF(J963=1,I963,IF(J963=2,I963*(1-Precios!$FD$3),0))</f>
        <v>0</v>
      </c>
      <c r="L963" s="290">
        <f t="shared" si="167"/>
        <v>0</v>
      </c>
      <c r="M963" s="317">
        <f>+SUM(L963:L967)</f>
        <v>0</v>
      </c>
      <c r="N963" s="318">
        <f>+M963+Q963+S963+T963</f>
        <v>0</v>
      </c>
      <c r="O963" s="319">
        <f>+IF(J963=1,N963*$O$917,0)</f>
        <v>0</v>
      </c>
      <c r="P963" s="320">
        <f>+N963*$P$917</f>
        <v>0</v>
      </c>
      <c r="Q963" s="321"/>
      <c r="R963" s="322">
        <f>+N963-SUM(O963:Q963)</f>
        <v>0</v>
      </c>
      <c r="S963" s="321"/>
      <c r="T963" s="321"/>
      <c r="U963" s="321"/>
      <c r="V963" s="323" t="e">
        <f>+(+O963+P963)/M963</f>
        <v>#DIV/0!</v>
      </c>
      <c r="W963" s="324">
        <f>+R963-SUM(S963:U963)</f>
        <v>0</v>
      </c>
      <c r="X963" s="325">
        <f>IF(J963=2,W963,0)</f>
        <v>0</v>
      </c>
      <c r="Y963" s="326">
        <f>IF(J963=1,W963,0)</f>
        <v>0</v>
      </c>
      <c r="Z963" s="327">
        <f>IF(G963=Precios!$EX$4,Precios!$FA$4,IF(G963=Precios!$EX$5,Precios!$FA$5,IF(G963=Precios!$EX$6,Precios!$FA$6,IF(G963=Precios!$EX$7,Precios!$FA$7,IF(G963=Precios!$EX$8,Precios!$FA$8,IF(G963=Precios!$EX$9,Precios!$FA$9,IF(G963=Precios!$EX$10,Precios!$FA$10,IF(G963=Precios!$EX$11,Precios!$FA$11,IF(G963=Precios!$EX$12,Precios!$FA$12,IF(G963=Precios!$EX$1173,Precios!$FA$1173,IF(G963=Precios!$EX$14,Precios!$FA$14,IF(G963=Precios!$EX$15,Precios!$FA$15,IF(G963=Precios!$EX$16,Precios!$FA$16,IF(G963=Precios!$EX$17,Precios!$FA$17,IF(G963=Precios!$EX$18,Precios!$FA$18,0)))))))))))))))*H963</f>
        <v>0</v>
      </c>
      <c r="AA963" s="328">
        <f>+W963-SUM(Z963:Z967)</f>
        <v>0</v>
      </c>
      <c r="AB963" s="329" t="e">
        <f>+AA963/M963</f>
        <v>#DIV/0!</v>
      </c>
    </row>
    <row r="964" spans="1:28" x14ac:dyDescent="0.25">
      <c r="A964" s="291"/>
      <c r="B964" s="41"/>
      <c r="C964" s="42"/>
      <c r="D964" s="43"/>
      <c r="E964" s="43"/>
      <c r="F964" s="43"/>
      <c r="G964" s="49"/>
      <c r="H964" s="52"/>
      <c r="I964" s="217">
        <f>IF(G964=Precios!$EX$4,Precios!$EY$4,IF(G964=Precios!$EX$5,Precios!$EY$5,IF(G964=Precios!$EX$6,Precios!$EY$6,IF(G964=Precios!$EX$7,Precios!$EY$7,IF(G964=Precios!$EX$8,Precios!$EY$8,IF(G964=Precios!$EX$9,Precios!$EY$9,IF(G964=Precios!$EX$10,Precios!$EY$10,IF(G964=Precios!$EX$11,Precios!$EY$11,IF(G964=Precios!$EX$12,Precios!$EY$12,IF(G964=Precios!$EX$1173,Precios!$EY$1173,IF(G964=Precios!$EX$14,Precios!$EY$14,IF(G964=Precios!$EX$15,Precios!$EY$15,IF(G964=Precios!$EX$16,Precios!$EY$16,IF(G964=Precios!$EX$17,Precios!$EY$17,IF(G964=Precios!$EX$18,Precios!$EY$18,0)))))))))))))))</f>
        <v>0</v>
      </c>
      <c r="J964" s="52"/>
      <c r="K964" s="218">
        <f>+IF(J964=1,I964,IF(J964=2,I964*(1-Precios!$FD$3),0))</f>
        <v>0</v>
      </c>
      <c r="L964" s="218">
        <f t="shared" si="167"/>
        <v>0</v>
      </c>
      <c r="M964" s="50"/>
      <c r="N964" s="44"/>
      <c r="O964" s="44"/>
      <c r="P964" s="44"/>
      <c r="Q964" s="44"/>
      <c r="R964" s="44"/>
      <c r="S964" s="44"/>
      <c r="T964" s="44"/>
      <c r="U964" s="44"/>
      <c r="V964" s="93"/>
      <c r="W964" s="44"/>
      <c r="X964" s="44"/>
      <c r="Y964" s="44"/>
      <c r="Z964" s="39">
        <f>IF(G964=Precios!$EX$4,Precios!$FA$4,IF(G964=Precios!$EX$5,Precios!$FA$5,IF(G964=Precios!$EX$6,Precios!$FA$6,IF(G964=Precios!$EX$7,Precios!$FA$7,IF(G964=Precios!$EX$8,Precios!$FA$8,IF(G964=Precios!$EX$9,Precios!$FA$9,IF(G964=Precios!$EX$10,Precios!$FA$10,IF(G964=Precios!$EX$11,Precios!$FA$11,IF(G964=Precios!$EX$12,Precios!$FA$12,IF(G964=Precios!$EX$1173,Precios!$FA$1173,IF(G964=Precios!$EX$14,Precios!$FA$14,IF(G964=Precios!$EX$15,Precios!$FA$15,IF(G964=Precios!$EX$16,Precios!$FA$16,IF(G964=Precios!$EX$17,Precios!$FA$17,IF(G964=Precios!$EX$18,Precios!$FA$18,0)))))))))))))))*H964</f>
        <v>0</v>
      </c>
      <c r="AA964" s="47"/>
      <c r="AB964" s="330"/>
    </row>
    <row r="965" spans="1:28" x14ac:dyDescent="0.25">
      <c r="A965" s="291"/>
      <c r="B965" s="41"/>
      <c r="C965" s="42"/>
      <c r="D965" s="43"/>
      <c r="E965" s="43"/>
      <c r="F965" s="43"/>
      <c r="G965" s="49"/>
      <c r="H965" s="52"/>
      <c r="I965" s="217">
        <f>IF(G965=Precios!$EX$4,Precios!$EY$4,IF(G965=Precios!$EX$5,Precios!$EY$5,IF(G965=Precios!$EX$6,Precios!$EY$6,IF(G965=Precios!$EX$7,Precios!$EY$7,IF(G965=Precios!$EX$8,Precios!$EY$8,IF(G965=Precios!$EX$9,Precios!$EY$9,IF(G965=Precios!$EX$10,Precios!$EY$10,IF(G965=Precios!$EX$11,Precios!$EY$11,IF(G965=Precios!$EX$12,Precios!$EY$12,IF(G965=Precios!$EX$1173,Precios!$EY$1173,IF(G965=Precios!$EX$14,Precios!$EY$14,IF(G965=Precios!$EX$15,Precios!$EY$15,IF(G965=Precios!$EX$16,Precios!$EY$16,IF(G965=Precios!$EX$17,Precios!$EY$17,IF(G965=Precios!$EX$18,Precios!$EY$18,0)))))))))))))))</f>
        <v>0</v>
      </c>
      <c r="J965" s="52"/>
      <c r="K965" s="218">
        <f>+IF(J965=1,I965,IF(J965=2,I965*(1-Precios!$FD$3),0))</f>
        <v>0</v>
      </c>
      <c r="L965" s="218">
        <f t="shared" si="167"/>
        <v>0</v>
      </c>
      <c r="M965" s="50"/>
      <c r="N965" s="44"/>
      <c r="O965" s="44"/>
      <c r="P965" s="44"/>
      <c r="Q965" s="44"/>
      <c r="R965" s="44"/>
      <c r="S965" s="44"/>
      <c r="T965" s="44"/>
      <c r="U965" s="44"/>
      <c r="V965" s="93"/>
      <c r="W965" s="44"/>
      <c r="X965" s="44"/>
      <c r="Y965" s="44"/>
      <c r="Z965" s="39">
        <f>IF(G965=Precios!$EX$4,Precios!$FA$4,IF(G965=Precios!$EX$5,Precios!$FA$5,IF(G965=Precios!$EX$6,Precios!$FA$6,IF(G965=Precios!$EX$7,Precios!$FA$7,IF(G965=Precios!$EX$8,Precios!$FA$8,IF(G965=Precios!$EX$9,Precios!$FA$9,IF(G965=Precios!$EX$10,Precios!$FA$10,IF(G965=Precios!$EX$11,Precios!$FA$11,IF(G965=Precios!$EX$12,Precios!$FA$12,IF(G965=Precios!$EX$1173,Precios!$FA$1173,IF(G965=Precios!$EX$14,Precios!$FA$14,IF(G965=Precios!$EX$15,Precios!$FA$15,IF(G965=Precios!$EX$16,Precios!$FA$16,IF(G965=Precios!$EX$17,Precios!$FA$17,IF(G965=Precios!$EX$18,Precios!$FA$18,0)))))))))))))))*H965</f>
        <v>0</v>
      </c>
      <c r="AA965" s="47"/>
      <c r="AB965" s="330"/>
    </row>
    <row r="966" spans="1:28" x14ac:dyDescent="0.25">
      <c r="A966" s="291"/>
      <c r="B966" s="41"/>
      <c r="C966" s="42"/>
      <c r="D966" s="43"/>
      <c r="E966" s="43"/>
      <c r="F966" s="43"/>
      <c r="G966" s="49"/>
      <c r="H966" s="52"/>
      <c r="I966" s="217">
        <f>IF(G966=Precios!$EX$4,Precios!$EY$4,IF(G966=Precios!$EX$5,Precios!$EY$5,IF(G966=Precios!$EX$6,Precios!$EY$6,IF(G966=Precios!$EX$7,Precios!$EY$7,IF(G966=Precios!$EX$8,Precios!$EY$8,IF(G966=Precios!$EX$9,Precios!$EY$9,IF(G966=Precios!$EX$10,Precios!$EY$10,IF(G966=Precios!$EX$11,Precios!$EY$11,IF(G966=Precios!$EX$12,Precios!$EY$12,IF(G966=Precios!$EX$1173,Precios!$EY$1173,IF(G966=Precios!$EX$14,Precios!$EY$14,IF(G966=Precios!$EX$15,Precios!$EY$15,IF(G966=Precios!$EX$16,Precios!$EY$16,IF(G966=Precios!$EX$17,Precios!$EY$17,IF(G966=Precios!$EX$18,Precios!$EY$18,0)))))))))))))))</f>
        <v>0</v>
      </c>
      <c r="J966" s="52"/>
      <c r="K966" s="218">
        <f>+IF(J966=1,I966,IF(J966=2,I966*(1-Precios!$FD$3),0))</f>
        <v>0</v>
      </c>
      <c r="L966" s="218">
        <f t="shared" si="167"/>
        <v>0</v>
      </c>
      <c r="M966" s="50"/>
      <c r="N966" s="44"/>
      <c r="O966" s="44"/>
      <c r="P966" s="44"/>
      <c r="Q966" s="44"/>
      <c r="R966" s="44"/>
      <c r="S966" s="44"/>
      <c r="T966" s="44"/>
      <c r="U966" s="44"/>
      <c r="V966" s="93"/>
      <c r="W966" s="44"/>
      <c r="X966" s="44"/>
      <c r="Y966" s="44"/>
      <c r="Z966" s="39">
        <f>IF(G966=Precios!$EX$4,Precios!$FA$4,IF(G966=Precios!$EX$5,Precios!$FA$5,IF(G966=Precios!$EX$6,Precios!$FA$6,IF(G966=Precios!$EX$7,Precios!$FA$7,IF(G966=Precios!$EX$8,Precios!$FA$8,IF(G966=Precios!$EX$9,Precios!$FA$9,IF(G966=Precios!$EX$10,Precios!$FA$10,IF(G966=Precios!$EX$11,Precios!$FA$11,IF(G966=Precios!$EX$12,Precios!$FA$12,IF(G966=Precios!$EX$1173,Precios!$FA$1173,IF(G966=Precios!$EX$14,Precios!$FA$14,IF(G966=Precios!$EX$15,Precios!$FA$15,IF(G966=Precios!$EX$16,Precios!$FA$16,IF(G966=Precios!$EX$17,Precios!$FA$17,IF(G966=Precios!$EX$18,Precios!$FA$18,0)))))))))))))))*H966</f>
        <v>0</v>
      </c>
      <c r="AA966" s="47"/>
      <c r="AB966" s="330"/>
    </row>
    <row r="967" spans="1:28" ht="15.75" thickBot="1" x14ac:dyDescent="0.3">
      <c r="A967" s="293"/>
      <c r="B967" s="294"/>
      <c r="C967" s="304"/>
      <c r="D967" s="296"/>
      <c r="E967" s="296"/>
      <c r="F967" s="296"/>
      <c r="G967" s="297"/>
      <c r="H967" s="298"/>
      <c r="I967" s="299">
        <f>IF(G967=Precios!$EX$4,Precios!$EY$4,IF(G967=Precios!$EX$5,Precios!$EY$5,IF(G967=Precios!$EX$6,Precios!$EY$6,IF(G967=Precios!$EX$7,Precios!$EY$7,IF(G967=Precios!$EX$8,Precios!$EY$8,IF(G967=Precios!$EX$9,Precios!$EY$9,IF(G967=Precios!$EX$10,Precios!$EY$10,IF(G967=Precios!$EX$11,Precios!$EY$11,IF(G967=Precios!$EX$12,Precios!$EY$12,IF(G967=Precios!$EX$1173,Precios!$EY$1173,IF(G967=Precios!$EX$14,Precios!$EY$14,IF(G967=Precios!$EX$15,Precios!$EY$15,IF(G967=Precios!$EX$16,Precios!$EY$16,IF(G967=Precios!$EX$17,Precios!$EY$17,IF(G967=Precios!$EX$18,Precios!$EY$18,0)))))))))))))))</f>
        <v>0</v>
      </c>
      <c r="J967" s="298"/>
      <c r="K967" s="300">
        <f>+IF(J967=1,I967,IF(J967=2,I967*(1-Precios!$FD$3),0))</f>
        <v>0</v>
      </c>
      <c r="L967" s="300">
        <f t="shared" si="167"/>
        <v>0</v>
      </c>
      <c r="M967" s="331"/>
      <c r="N967" s="332"/>
      <c r="O967" s="332"/>
      <c r="P967" s="332"/>
      <c r="Q967" s="332"/>
      <c r="R967" s="332"/>
      <c r="S967" s="332"/>
      <c r="T967" s="332"/>
      <c r="U967" s="332"/>
      <c r="V967" s="333"/>
      <c r="W967" s="332"/>
      <c r="X967" s="332"/>
      <c r="Y967" s="332"/>
      <c r="Z967" s="340">
        <f>IF(G967=Precios!$EX$4,Precios!$FA$4,IF(G967=Precios!$EX$5,Precios!$FA$5,IF(G967=Precios!$EX$6,Precios!$FA$6,IF(G967=Precios!$EX$7,Precios!$FA$7,IF(G967=Precios!$EX$8,Precios!$FA$8,IF(G967=Precios!$EX$9,Precios!$FA$9,IF(G967=Precios!$EX$10,Precios!$FA$10,IF(G967=Precios!$EX$11,Precios!$FA$11,IF(G967=Precios!$EX$12,Precios!$FA$12,IF(G967=Precios!$EX$1173,Precios!$FA$1173,IF(G967=Precios!$EX$14,Precios!$FA$14,IF(G967=Precios!$EX$15,Precios!$FA$15,IF(G967=Precios!$EX$16,Precios!$FA$16,IF(G967=Precios!$EX$17,Precios!$FA$17,IF(G967=Precios!$EX$18,Precios!$FA$18,0)))))))))))))))*H967</f>
        <v>0</v>
      </c>
      <c r="AA967" s="334"/>
      <c r="AB967" s="335"/>
    </row>
    <row r="968" spans="1:28" x14ac:dyDescent="0.25">
      <c r="A968" s="282"/>
      <c r="B968" s="283"/>
      <c r="C968" s="284"/>
      <c r="D968" s="285"/>
      <c r="E968" s="285"/>
      <c r="F968" s="285"/>
      <c r="G968" s="287"/>
      <c r="H968" s="288"/>
      <c r="I968" s="289">
        <f>IF(G968=Precios!$EX$4,Precios!$EY$4,IF(G968=Precios!$EX$5,Precios!$EY$5,IF(G968=Precios!$EX$6,Precios!$EY$6,IF(G968=Precios!$EX$7,Precios!$EY$7,IF(G968=Precios!$EX$8,Precios!$EY$8,IF(G968=Precios!$EX$9,Precios!$EY$9,IF(G968=Precios!$EX$10,Precios!$EY$10,IF(G968=Precios!$EX$11,Precios!$EY$11,IF(G968=Precios!$EX$12,Precios!$EY$12,IF(G968=Precios!$EX$1173,Precios!$EY$1173,IF(G968=Precios!$EX$14,Precios!$EY$14,IF(G968=Precios!$EX$15,Precios!$EY$15,IF(G968=Precios!$EX$16,Precios!$EY$16,IF(G968=Precios!$EX$17,Precios!$EY$17,IF(G968=Precios!$EX$18,Precios!$EY$18,0)))))))))))))))</f>
        <v>0</v>
      </c>
      <c r="J968" s="287"/>
      <c r="K968" s="290">
        <f>+IF(J968=1,I968,IF(J968=2,I968*(1-Precios!$FD$3),0))</f>
        <v>0</v>
      </c>
      <c r="L968" s="290">
        <f t="shared" si="167"/>
        <v>0</v>
      </c>
      <c r="M968" s="317">
        <f>+SUM(L968:L972)</f>
        <v>0</v>
      </c>
      <c r="N968" s="318">
        <f>+M968+Q968+S968+T968</f>
        <v>0</v>
      </c>
      <c r="O968" s="319">
        <f>+IF(J968=1,N968*$O$917,0)</f>
        <v>0</v>
      </c>
      <c r="P968" s="320">
        <f>+N968*$P$917</f>
        <v>0</v>
      </c>
      <c r="Q968" s="321"/>
      <c r="R968" s="322">
        <f>+N968-SUM(O968:Q968)</f>
        <v>0</v>
      </c>
      <c r="S968" s="321"/>
      <c r="T968" s="321"/>
      <c r="U968" s="321"/>
      <c r="V968" s="323" t="e">
        <f>+(+O968+P968)/M968</f>
        <v>#DIV/0!</v>
      </c>
      <c r="W968" s="324">
        <f>+R968-SUM(S968:U968)</f>
        <v>0</v>
      </c>
      <c r="X968" s="325">
        <f>IF(J968=2,W968,0)</f>
        <v>0</v>
      </c>
      <c r="Y968" s="326">
        <f>IF(J968=1,W968,0)</f>
        <v>0</v>
      </c>
      <c r="Z968" s="327">
        <f>IF(G968=Precios!$EX$4,Precios!$FA$4,IF(G968=Precios!$EX$5,Precios!$FA$5,IF(G968=Precios!$EX$6,Precios!$FA$6,IF(G968=Precios!$EX$7,Precios!$FA$7,IF(G968=Precios!$EX$8,Precios!$FA$8,IF(G968=Precios!$EX$9,Precios!$FA$9,IF(G968=Precios!$EX$10,Precios!$FA$10,IF(G968=Precios!$EX$11,Precios!$FA$11,IF(G968=Precios!$EX$12,Precios!$FA$12,IF(G968=Precios!$EX$1173,Precios!$FA$1173,IF(G968=Precios!$EX$14,Precios!$FA$14,IF(G968=Precios!$EX$15,Precios!$FA$15,IF(G968=Precios!$EX$16,Precios!$FA$16,IF(G968=Precios!$EX$17,Precios!$FA$17,IF(G968=Precios!$EX$18,Precios!$FA$18,0)))))))))))))))*H968</f>
        <v>0</v>
      </c>
      <c r="AA968" s="328">
        <f>+W968-SUM(Z968:Z972)</f>
        <v>0</v>
      </c>
      <c r="AB968" s="329" t="e">
        <f>+AA968/M968</f>
        <v>#DIV/0!</v>
      </c>
    </row>
    <row r="969" spans="1:28" x14ac:dyDescent="0.25">
      <c r="A969" s="291"/>
      <c r="B969" s="41"/>
      <c r="C969" s="42"/>
      <c r="D969" s="43"/>
      <c r="E969" s="43"/>
      <c r="F969" s="43"/>
      <c r="G969" s="49"/>
      <c r="H969" s="52"/>
      <c r="I969" s="217">
        <f>IF(G969=Precios!$EX$4,Precios!$EY$4,IF(G969=Precios!$EX$5,Precios!$EY$5,IF(G969=Precios!$EX$6,Precios!$EY$6,IF(G969=Precios!$EX$7,Precios!$EY$7,IF(G969=Precios!$EX$8,Precios!$EY$8,IF(G969=Precios!$EX$9,Precios!$EY$9,IF(G969=Precios!$EX$10,Precios!$EY$10,IF(G969=Precios!$EX$11,Precios!$EY$11,IF(G969=Precios!$EX$12,Precios!$EY$12,IF(G969=Precios!$EX$1173,Precios!$EY$1173,IF(G969=Precios!$EX$14,Precios!$EY$14,IF(G969=Precios!$EX$15,Precios!$EY$15,IF(G969=Precios!$EX$16,Precios!$EY$16,IF(G969=Precios!$EX$17,Precios!$EY$17,IF(G969=Precios!$EX$18,Precios!$EY$18,0)))))))))))))))</f>
        <v>0</v>
      </c>
      <c r="J969" s="52"/>
      <c r="K969" s="218">
        <f>+IF(J969=1,I969,IF(J969=2,I969*(1-Precios!$FD$3),0))</f>
        <v>0</v>
      </c>
      <c r="L969" s="218">
        <f t="shared" si="167"/>
        <v>0</v>
      </c>
      <c r="M969" s="50"/>
      <c r="N969" s="44"/>
      <c r="O969" s="44"/>
      <c r="P969" s="44"/>
      <c r="Q969" s="44"/>
      <c r="R969" s="44"/>
      <c r="S969" s="44"/>
      <c r="T969" s="44"/>
      <c r="U969" s="44"/>
      <c r="V969" s="93"/>
      <c r="W969" s="44"/>
      <c r="X969" s="44"/>
      <c r="Y969" s="44"/>
      <c r="Z969" s="39">
        <f>IF(G969=Precios!$EX$4,Precios!$FA$4,IF(G969=Precios!$EX$5,Precios!$FA$5,IF(G969=Precios!$EX$6,Precios!$FA$6,IF(G969=Precios!$EX$7,Precios!$FA$7,IF(G969=Precios!$EX$8,Precios!$FA$8,IF(G969=Precios!$EX$9,Precios!$FA$9,IF(G969=Precios!$EX$10,Precios!$FA$10,IF(G969=Precios!$EX$11,Precios!$FA$11,IF(G969=Precios!$EX$12,Precios!$FA$12,IF(G969=Precios!$EX$1173,Precios!$FA$1173,IF(G969=Precios!$EX$14,Precios!$FA$14,IF(G969=Precios!$EX$15,Precios!$FA$15,IF(G969=Precios!$EX$16,Precios!$FA$16,IF(G969=Precios!$EX$17,Precios!$FA$17,IF(G969=Precios!$EX$18,Precios!$FA$18,0)))))))))))))))*H969</f>
        <v>0</v>
      </c>
      <c r="AA969" s="47"/>
      <c r="AB969" s="330"/>
    </row>
    <row r="970" spans="1:28" x14ac:dyDescent="0.25">
      <c r="A970" s="291"/>
      <c r="B970" s="41"/>
      <c r="C970" s="42"/>
      <c r="D970" s="43"/>
      <c r="E970" s="43"/>
      <c r="F970" s="43"/>
      <c r="G970" s="49"/>
      <c r="H970" s="52"/>
      <c r="I970" s="217">
        <f>IF(G970=Precios!$EX$4,Precios!$EY$4,IF(G970=Precios!$EX$5,Precios!$EY$5,IF(G970=Precios!$EX$6,Precios!$EY$6,IF(G970=Precios!$EX$7,Precios!$EY$7,IF(G970=Precios!$EX$8,Precios!$EY$8,IF(G970=Precios!$EX$9,Precios!$EY$9,IF(G970=Precios!$EX$10,Precios!$EY$10,IF(G970=Precios!$EX$11,Precios!$EY$11,IF(G970=Precios!$EX$12,Precios!$EY$12,IF(G970=Precios!$EX$1173,Precios!$EY$1173,IF(G970=Precios!$EX$14,Precios!$EY$14,IF(G970=Precios!$EX$15,Precios!$EY$15,IF(G970=Precios!$EX$16,Precios!$EY$16,IF(G970=Precios!$EX$17,Precios!$EY$17,IF(G970=Precios!$EX$18,Precios!$EY$18,0)))))))))))))))</f>
        <v>0</v>
      </c>
      <c r="J970" s="52"/>
      <c r="K970" s="218">
        <f>+IF(J970=1,I970,IF(J970=2,I970*(1-Precios!$FD$3),0))</f>
        <v>0</v>
      </c>
      <c r="L970" s="218">
        <f t="shared" si="167"/>
        <v>0</v>
      </c>
      <c r="M970" s="50"/>
      <c r="N970" s="44"/>
      <c r="O970" s="44"/>
      <c r="P970" s="44"/>
      <c r="Q970" s="44"/>
      <c r="R970" s="44"/>
      <c r="S970" s="44"/>
      <c r="T970" s="44"/>
      <c r="U970" s="44"/>
      <c r="V970" s="93"/>
      <c r="W970" s="44"/>
      <c r="X970" s="44"/>
      <c r="Y970" s="44"/>
      <c r="Z970" s="39">
        <f>IF(G970=Precios!$EX$4,Precios!$FA$4,IF(G970=Precios!$EX$5,Precios!$FA$5,IF(G970=Precios!$EX$6,Precios!$FA$6,IF(G970=Precios!$EX$7,Precios!$FA$7,IF(G970=Precios!$EX$8,Precios!$FA$8,IF(G970=Precios!$EX$9,Precios!$FA$9,IF(G970=Precios!$EX$10,Precios!$FA$10,IF(G970=Precios!$EX$11,Precios!$FA$11,IF(G970=Precios!$EX$12,Precios!$FA$12,IF(G970=Precios!$EX$1173,Precios!$FA$1173,IF(G970=Precios!$EX$14,Precios!$FA$14,IF(G970=Precios!$EX$15,Precios!$FA$15,IF(G970=Precios!$EX$16,Precios!$FA$16,IF(G970=Precios!$EX$17,Precios!$FA$17,IF(G970=Precios!$EX$18,Precios!$FA$18,0)))))))))))))))*H970</f>
        <v>0</v>
      </c>
      <c r="AA970" s="47"/>
      <c r="AB970" s="330"/>
    </row>
    <row r="971" spans="1:28" x14ac:dyDescent="0.25">
      <c r="A971" s="291"/>
      <c r="B971" s="41"/>
      <c r="C971" s="42"/>
      <c r="D971" s="43"/>
      <c r="E971" s="43"/>
      <c r="F971" s="43"/>
      <c r="G971" s="49"/>
      <c r="H971" s="52"/>
      <c r="I971" s="217">
        <f>IF(G971=Precios!$EX$4,Precios!$EY$4,IF(G971=Precios!$EX$5,Precios!$EY$5,IF(G971=Precios!$EX$6,Precios!$EY$6,IF(G971=Precios!$EX$7,Precios!$EY$7,IF(G971=Precios!$EX$8,Precios!$EY$8,IF(G971=Precios!$EX$9,Precios!$EY$9,IF(G971=Precios!$EX$10,Precios!$EY$10,IF(G971=Precios!$EX$11,Precios!$EY$11,IF(G971=Precios!$EX$12,Precios!$EY$12,IF(G971=Precios!$EX$1173,Precios!$EY$1173,IF(G971=Precios!$EX$14,Precios!$EY$14,IF(G971=Precios!$EX$15,Precios!$EY$15,IF(G971=Precios!$EX$16,Precios!$EY$16,IF(G971=Precios!$EX$17,Precios!$EY$17,IF(G971=Precios!$EX$18,Precios!$EY$18,0)))))))))))))))</f>
        <v>0</v>
      </c>
      <c r="J971" s="52"/>
      <c r="K971" s="218">
        <f>+IF(J971=1,I971,IF(J971=2,I971*(1-Precios!$FD$3),0))</f>
        <v>0</v>
      </c>
      <c r="L971" s="218">
        <f t="shared" si="167"/>
        <v>0</v>
      </c>
      <c r="M971" s="50"/>
      <c r="N971" s="44"/>
      <c r="O971" s="44"/>
      <c r="P971" s="44"/>
      <c r="Q971" s="44"/>
      <c r="R971" s="44"/>
      <c r="S971" s="44"/>
      <c r="T971" s="44"/>
      <c r="U971" s="44"/>
      <c r="V971" s="93"/>
      <c r="W971" s="44"/>
      <c r="X971" s="44"/>
      <c r="Y971" s="44"/>
      <c r="Z971" s="39">
        <f>IF(G971=Precios!$EX$4,Precios!$FA$4,IF(G971=Precios!$EX$5,Precios!$FA$5,IF(G971=Precios!$EX$6,Precios!$FA$6,IF(G971=Precios!$EX$7,Precios!$FA$7,IF(G971=Precios!$EX$8,Precios!$FA$8,IF(G971=Precios!$EX$9,Precios!$FA$9,IF(G971=Precios!$EX$10,Precios!$FA$10,IF(G971=Precios!$EX$11,Precios!$FA$11,IF(G971=Precios!$EX$12,Precios!$FA$12,IF(G971=Precios!$EX$1173,Precios!$FA$1173,IF(G971=Precios!$EX$14,Precios!$FA$14,IF(G971=Precios!$EX$15,Precios!$FA$15,IF(G971=Precios!$EX$16,Precios!$FA$16,IF(G971=Precios!$EX$17,Precios!$FA$17,IF(G971=Precios!$EX$18,Precios!$FA$18,0)))))))))))))))*H971</f>
        <v>0</v>
      </c>
      <c r="AA971" s="47"/>
      <c r="AB971" s="330"/>
    </row>
    <row r="972" spans="1:28" ht="15.75" thickBot="1" x14ac:dyDescent="0.3">
      <c r="A972" s="293"/>
      <c r="B972" s="294"/>
      <c r="C972" s="304"/>
      <c r="D972" s="296"/>
      <c r="E972" s="296"/>
      <c r="F972" s="296"/>
      <c r="G972" s="297"/>
      <c r="H972" s="298"/>
      <c r="I972" s="299">
        <f>IF(G972=Precios!$EX$4,Precios!$EY$4,IF(G972=Precios!$EX$5,Precios!$EY$5,IF(G972=Precios!$EX$6,Precios!$EY$6,IF(G972=Precios!$EX$7,Precios!$EY$7,IF(G972=Precios!$EX$8,Precios!$EY$8,IF(G972=Precios!$EX$9,Precios!$EY$9,IF(G972=Precios!$EX$10,Precios!$EY$10,IF(G972=Precios!$EX$11,Precios!$EY$11,IF(G972=Precios!$EX$12,Precios!$EY$12,IF(G972=Precios!$EX$1173,Precios!$EY$1173,IF(G972=Precios!$EX$14,Precios!$EY$14,IF(G972=Precios!$EX$15,Precios!$EY$15,IF(G972=Precios!$EX$16,Precios!$EY$16,IF(G972=Precios!$EX$17,Precios!$EY$17,IF(G972=Precios!$EX$18,Precios!$EY$18,0)))))))))))))))</f>
        <v>0</v>
      </c>
      <c r="J972" s="298"/>
      <c r="K972" s="300">
        <f>+IF(J972=1,I972,IF(J972=2,I972*(1-Precios!$FD$3),0))</f>
        <v>0</v>
      </c>
      <c r="L972" s="300">
        <f t="shared" si="167"/>
        <v>0</v>
      </c>
      <c r="M972" s="331"/>
      <c r="N972" s="332"/>
      <c r="O972" s="332"/>
      <c r="P972" s="332"/>
      <c r="Q972" s="332"/>
      <c r="R972" s="332"/>
      <c r="S972" s="332"/>
      <c r="T972" s="332"/>
      <c r="U972" s="332"/>
      <c r="V972" s="333"/>
      <c r="W972" s="332"/>
      <c r="X972" s="332"/>
      <c r="Y972" s="332"/>
      <c r="Z972" s="340">
        <f>IF(G972=Precios!$EX$4,Precios!$FA$4,IF(G972=Precios!$EX$5,Precios!$FA$5,IF(G972=Precios!$EX$6,Precios!$FA$6,IF(G972=Precios!$EX$7,Precios!$FA$7,IF(G972=Precios!$EX$8,Precios!$FA$8,IF(G972=Precios!$EX$9,Precios!$FA$9,IF(G972=Precios!$EX$10,Precios!$FA$10,IF(G972=Precios!$EX$11,Precios!$FA$11,IF(G972=Precios!$EX$12,Precios!$FA$12,IF(G972=Precios!$EX$1173,Precios!$FA$1173,IF(G972=Precios!$EX$14,Precios!$FA$14,IF(G972=Precios!$EX$15,Precios!$FA$15,IF(G972=Precios!$EX$16,Precios!$FA$16,IF(G972=Precios!$EX$17,Precios!$FA$17,IF(G972=Precios!$EX$18,Precios!$FA$18,0)))))))))))))))*H972</f>
        <v>0</v>
      </c>
      <c r="AA972" s="334"/>
      <c r="AB972" s="335"/>
    </row>
    <row r="973" spans="1:28" x14ac:dyDescent="0.25">
      <c r="A973" s="282"/>
      <c r="B973" s="283"/>
      <c r="C973" s="284"/>
      <c r="D973" s="285"/>
      <c r="E973" s="285"/>
      <c r="F973" s="285"/>
      <c r="G973" s="287"/>
      <c r="H973" s="288"/>
      <c r="I973" s="289">
        <f>IF(G973=Precios!$EX$4,Precios!$EY$4,IF(G973=Precios!$EX$5,Precios!$EY$5,IF(G973=Precios!$EX$6,Precios!$EY$6,IF(G973=Precios!$EX$7,Precios!$EY$7,IF(G973=Precios!$EX$8,Precios!$EY$8,IF(G973=Precios!$EX$9,Precios!$EY$9,IF(G973=Precios!$EX$10,Precios!$EY$10,IF(G973=Precios!$EX$11,Precios!$EY$11,IF(G973=Precios!$EX$12,Precios!$EY$12,IF(G973=Precios!$EX$1173,Precios!$EY$1173,IF(G973=Precios!$EX$14,Precios!$EY$14,IF(G973=Precios!$EX$15,Precios!$EY$15,IF(G973=Precios!$EX$16,Precios!$EY$16,IF(G973=Precios!$EX$17,Precios!$EY$17,IF(G973=Precios!$EX$18,Precios!$EY$18,0)))))))))))))))</f>
        <v>0</v>
      </c>
      <c r="J973" s="287"/>
      <c r="K973" s="290">
        <f>+IF(J973=1,I973,IF(J973=2,I973*(1-Precios!$FD$3),0))</f>
        <v>0</v>
      </c>
      <c r="L973" s="290">
        <f t="shared" ref="L973:L982" si="169">H973*K973</f>
        <v>0</v>
      </c>
      <c r="M973" s="317">
        <f>+SUM(L973:L977)</f>
        <v>0</v>
      </c>
      <c r="N973" s="318">
        <f>+M973+Q973+S973+T973</f>
        <v>0</v>
      </c>
      <c r="O973" s="319">
        <f>+IF(J973=1,N973*$O$917,0)</f>
        <v>0</v>
      </c>
      <c r="P973" s="320">
        <f>+N973*$P$917</f>
        <v>0</v>
      </c>
      <c r="Q973" s="321"/>
      <c r="R973" s="322">
        <f>+N973-SUM(O973:Q973)</f>
        <v>0</v>
      </c>
      <c r="S973" s="321"/>
      <c r="T973" s="321"/>
      <c r="U973" s="321"/>
      <c r="V973" s="323" t="e">
        <f>+(+O973+P973)/M973</f>
        <v>#DIV/0!</v>
      </c>
      <c r="W973" s="324">
        <f>+R973-SUM(S973:U973)</f>
        <v>0</v>
      </c>
      <c r="X973" s="325">
        <f>IF(J973=2,W973,0)</f>
        <v>0</v>
      </c>
      <c r="Y973" s="326">
        <f>IF(J973=1,W973,0)</f>
        <v>0</v>
      </c>
      <c r="Z973" s="327">
        <f>IF(G973=Precios!$EX$4,Precios!$FA$4,IF(G973=Precios!$EX$5,Precios!$FA$5,IF(G973=Precios!$EX$6,Precios!$FA$6,IF(G973=Precios!$EX$7,Precios!$FA$7,IF(G973=Precios!$EX$8,Precios!$FA$8,IF(G973=Precios!$EX$9,Precios!$FA$9,IF(G973=Precios!$EX$10,Precios!$FA$10,IF(G973=Precios!$EX$11,Precios!$FA$11,IF(G973=Precios!$EX$12,Precios!$FA$12,IF(G973=Precios!$EX$1173,Precios!$FA$1173,IF(G973=Precios!$EX$14,Precios!$FA$14,IF(G973=Precios!$EX$15,Precios!$FA$15,IF(G973=Precios!$EX$16,Precios!$FA$16,IF(G973=Precios!$EX$17,Precios!$FA$17,IF(G973=Precios!$EX$18,Precios!$FA$18,0)))))))))))))))*H973</f>
        <v>0</v>
      </c>
      <c r="AA973" s="328">
        <f>+W973-SUM(Z973:Z977)</f>
        <v>0</v>
      </c>
      <c r="AB973" s="329" t="e">
        <f>+AA973/M973</f>
        <v>#DIV/0!</v>
      </c>
    </row>
    <row r="974" spans="1:28" x14ac:dyDescent="0.25">
      <c r="A974" s="291"/>
      <c r="B974" s="41"/>
      <c r="C974" s="42"/>
      <c r="D974" s="43"/>
      <c r="E974" s="43"/>
      <c r="F974" s="43"/>
      <c r="G974" s="49"/>
      <c r="H974" s="52"/>
      <c r="I974" s="217">
        <f>IF(G974=Precios!$EX$4,Precios!$EY$4,IF(G974=Precios!$EX$5,Precios!$EY$5,IF(G974=Precios!$EX$6,Precios!$EY$6,IF(G974=Precios!$EX$7,Precios!$EY$7,IF(G974=Precios!$EX$8,Precios!$EY$8,IF(G974=Precios!$EX$9,Precios!$EY$9,IF(G974=Precios!$EX$10,Precios!$EY$10,IF(G974=Precios!$EX$11,Precios!$EY$11,IF(G974=Precios!$EX$12,Precios!$EY$12,IF(G974=Precios!$EX$1173,Precios!$EY$1173,IF(G974=Precios!$EX$14,Precios!$EY$14,IF(G974=Precios!$EX$15,Precios!$EY$15,IF(G974=Precios!$EX$16,Precios!$EY$16,IF(G974=Precios!$EX$17,Precios!$EY$17,IF(G974=Precios!$EX$18,Precios!$EY$18,0)))))))))))))))</f>
        <v>0</v>
      </c>
      <c r="J974" s="52"/>
      <c r="K974" s="218">
        <f>+IF(J974=1,I974,IF(J974=2,I974*(1-Precios!$FD$3),0))</f>
        <v>0</v>
      </c>
      <c r="L974" s="218">
        <f t="shared" si="169"/>
        <v>0</v>
      </c>
      <c r="M974" s="50"/>
      <c r="N974" s="44"/>
      <c r="O974" s="44"/>
      <c r="P974" s="44"/>
      <c r="Q974" s="44"/>
      <c r="R974" s="44"/>
      <c r="S974" s="44"/>
      <c r="T974" s="44"/>
      <c r="U974" s="44"/>
      <c r="V974" s="93"/>
      <c r="W974" s="44"/>
      <c r="X974" s="44"/>
      <c r="Y974" s="44"/>
      <c r="Z974" s="39">
        <f>IF(G974=Precios!$EX$4,Precios!$FA$4,IF(G974=Precios!$EX$5,Precios!$FA$5,IF(G974=Precios!$EX$6,Precios!$FA$6,IF(G974=Precios!$EX$7,Precios!$FA$7,IF(G974=Precios!$EX$8,Precios!$FA$8,IF(G974=Precios!$EX$9,Precios!$FA$9,IF(G974=Precios!$EX$10,Precios!$FA$10,IF(G974=Precios!$EX$11,Precios!$FA$11,IF(G974=Precios!$EX$12,Precios!$FA$12,IF(G974=Precios!$EX$1173,Precios!$FA$1173,IF(G974=Precios!$EX$14,Precios!$FA$14,IF(G974=Precios!$EX$15,Precios!$FA$15,IF(G974=Precios!$EX$16,Precios!$FA$16,IF(G974=Precios!$EX$17,Precios!$FA$17,IF(G974=Precios!$EX$18,Precios!$FA$18,0)))))))))))))))*H974</f>
        <v>0</v>
      </c>
      <c r="AA974" s="47"/>
      <c r="AB974" s="330"/>
    </row>
    <row r="975" spans="1:28" x14ac:dyDescent="0.25">
      <c r="A975" s="291"/>
      <c r="B975" s="41"/>
      <c r="C975" s="42"/>
      <c r="D975" s="43"/>
      <c r="E975" s="43"/>
      <c r="F975" s="43"/>
      <c r="G975" s="49"/>
      <c r="H975" s="52"/>
      <c r="I975" s="217">
        <f>IF(G975=Precios!$EX$4,Precios!$EY$4,IF(G975=Precios!$EX$5,Precios!$EY$5,IF(G975=Precios!$EX$6,Precios!$EY$6,IF(G975=Precios!$EX$7,Precios!$EY$7,IF(G975=Precios!$EX$8,Precios!$EY$8,IF(G975=Precios!$EX$9,Precios!$EY$9,IF(G975=Precios!$EX$10,Precios!$EY$10,IF(G975=Precios!$EX$11,Precios!$EY$11,IF(G975=Precios!$EX$12,Precios!$EY$12,IF(G975=Precios!$EX$1173,Precios!$EY$1173,IF(G975=Precios!$EX$14,Precios!$EY$14,IF(G975=Precios!$EX$15,Precios!$EY$15,IF(G975=Precios!$EX$16,Precios!$EY$16,IF(G975=Precios!$EX$17,Precios!$EY$17,IF(G975=Precios!$EX$18,Precios!$EY$18,0)))))))))))))))</f>
        <v>0</v>
      </c>
      <c r="J975" s="52"/>
      <c r="K975" s="218">
        <f>+IF(J975=1,I975,IF(J975=2,I975*(1-Precios!$FD$3),0))</f>
        <v>0</v>
      </c>
      <c r="L975" s="218">
        <f t="shared" si="169"/>
        <v>0</v>
      </c>
      <c r="M975" s="50"/>
      <c r="N975" s="44"/>
      <c r="O975" s="44"/>
      <c r="P975" s="44"/>
      <c r="Q975" s="44"/>
      <c r="R975" s="44"/>
      <c r="S975" s="44"/>
      <c r="T975" s="44"/>
      <c r="U975" s="44"/>
      <c r="V975" s="93"/>
      <c r="W975" s="44"/>
      <c r="X975" s="44"/>
      <c r="Y975" s="44"/>
      <c r="Z975" s="39">
        <f>IF(G975=Precios!$EX$4,Precios!$FA$4,IF(G975=Precios!$EX$5,Precios!$FA$5,IF(G975=Precios!$EX$6,Precios!$FA$6,IF(G975=Precios!$EX$7,Precios!$FA$7,IF(G975=Precios!$EX$8,Precios!$FA$8,IF(G975=Precios!$EX$9,Precios!$FA$9,IF(G975=Precios!$EX$10,Precios!$FA$10,IF(G975=Precios!$EX$11,Precios!$FA$11,IF(G975=Precios!$EX$12,Precios!$FA$12,IF(G975=Precios!$EX$1173,Precios!$FA$1173,IF(G975=Precios!$EX$14,Precios!$FA$14,IF(G975=Precios!$EX$15,Precios!$FA$15,IF(G975=Precios!$EX$16,Precios!$FA$16,IF(G975=Precios!$EX$17,Precios!$FA$17,IF(G975=Precios!$EX$18,Precios!$FA$18,0)))))))))))))))*H975</f>
        <v>0</v>
      </c>
      <c r="AA975" s="47"/>
      <c r="AB975" s="330"/>
    </row>
    <row r="976" spans="1:28" x14ac:dyDescent="0.25">
      <c r="A976" s="291"/>
      <c r="B976" s="41"/>
      <c r="C976" s="42"/>
      <c r="D976" s="43"/>
      <c r="E976" s="43"/>
      <c r="F976" s="43"/>
      <c r="G976" s="49"/>
      <c r="H976" s="52"/>
      <c r="I976" s="217">
        <f>IF(G976=Precios!$EX$4,Precios!$EY$4,IF(G976=Precios!$EX$5,Precios!$EY$5,IF(G976=Precios!$EX$6,Precios!$EY$6,IF(G976=Precios!$EX$7,Precios!$EY$7,IF(G976=Precios!$EX$8,Precios!$EY$8,IF(G976=Precios!$EX$9,Precios!$EY$9,IF(G976=Precios!$EX$10,Precios!$EY$10,IF(G976=Precios!$EX$11,Precios!$EY$11,IF(G976=Precios!$EX$12,Precios!$EY$12,IF(G976=Precios!$EX$1173,Precios!$EY$1173,IF(G976=Precios!$EX$14,Precios!$EY$14,IF(G976=Precios!$EX$15,Precios!$EY$15,IF(G976=Precios!$EX$16,Precios!$EY$16,IF(G976=Precios!$EX$17,Precios!$EY$17,IF(G976=Precios!$EX$18,Precios!$EY$18,0)))))))))))))))</f>
        <v>0</v>
      </c>
      <c r="J976" s="52"/>
      <c r="K976" s="218">
        <f>+IF(J976=1,I976,IF(J976=2,I976*(1-Precios!$FD$3),0))</f>
        <v>0</v>
      </c>
      <c r="L976" s="218">
        <f t="shared" si="169"/>
        <v>0</v>
      </c>
      <c r="M976" s="50"/>
      <c r="N976" s="44"/>
      <c r="O976" s="44"/>
      <c r="P976" s="44"/>
      <c r="Q976" s="44"/>
      <c r="R976" s="44"/>
      <c r="S976" s="44"/>
      <c r="T976" s="44"/>
      <c r="U976" s="44"/>
      <c r="V976" s="93"/>
      <c r="W976" s="44"/>
      <c r="X976" s="44"/>
      <c r="Y976" s="44"/>
      <c r="Z976" s="39">
        <f>IF(G976=Precios!$EX$4,Precios!$FA$4,IF(G976=Precios!$EX$5,Precios!$FA$5,IF(G976=Precios!$EX$6,Precios!$FA$6,IF(G976=Precios!$EX$7,Precios!$FA$7,IF(G976=Precios!$EX$8,Precios!$FA$8,IF(G976=Precios!$EX$9,Precios!$FA$9,IF(G976=Precios!$EX$10,Precios!$FA$10,IF(G976=Precios!$EX$11,Precios!$FA$11,IF(G976=Precios!$EX$12,Precios!$FA$12,IF(G976=Precios!$EX$1173,Precios!$FA$1173,IF(G976=Precios!$EX$14,Precios!$FA$14,IF(G976=Precios!$EX$15,Precios!$FA$15,IF(G976=Precios!$EX$16,Precios!$FA$16,IF(G976=Precios!$EX$17,Precios!$FA$17,IF(G976=Precios!$EX$18,Precios!$FA$18,0)))))))))))))))*H976</f>
        <v>0</v>
      </c>
      <c r="AA976" s="47"/>
      <c r="AB976" s="330"/>
    </row>
    <row r="977" spans="1:28" ht="15.75" thickBot="1" x14ac:dyDescent="0.3">
      <c r="A977" s="293"/>
      <c r="B977" s="294"/>
      <c r="C977" s="304"/>
      <c r="D977" s="296"/>
      <c r="E977" s="296"/>
      <c r="F977" s="296"/>
      <c r="G977" s="297"/>
      <c r="H977" s="298"/>
      <c r="I977" s="299">
        <f>IF(G977=Precios!$EX$4,Precios!$EY$4,IF(G977=Precios!$EX$5,Precios!$EY$5,IF(G977=Precios!$EX$6,Precios!$EY$6,IF(G977=Precios!$EX$7,Precios!$EY$7,IF(G977=Precios!$EX$8,Precios!$EY$8,IF(G977=Precios!$EX$9,Precios!$EY$9,IF(G977=Precios!$EX$10,Precios!$EY$10,IF(G977=Precios!$EX$11,Precios!$EY$11,IF(G977=Precios!$EX$12,Precios!$EY$12,IF(G977=Precios!$EX$1173,Precios!$EY$1173,IF(G977=Precios!$EX$14,Precios!$EY$14,IF(G977=Precios!$EX$15,Precios!$EY$15,IF(G977=Precios!$EX$16,Precios!$EY$16,IF(G977=Precios!$EX$17,Precios!$EY$17,IF(G977=Precios!$EX$18,Precios!$EY$18,0)))))))))))))))</f>
        <v>0</v>
      </c>
      <c r="J977" s="298"/>
      <c r="K977" s="300">
        <f>+IF(J977=1,I977,IF(J977=2,I977*(1-Precios!$FD$3),0))</f>
        <v>0</v>
      </c>
      <c r="L977" s="300">
        <f t="shared" si="169"/>
        <v>0</v>
      </c>
      <c r="M977" s="331"/>
      <c r="N977" s="332"/>
      <c r="O977" s="332"/>
      <c r="P977" s="332"/>
      <c r="Q977" s="332"/>
      <c r="R977" s="332"/>
      <c r="S977" s="332"/>
      <c r="T977" s="332"/>
      <c r="U977" s="332"/>
      <c r="V977" s="333"/>
      <c r="W977" s="332"/>
      <c r="X977" s="332"/>
      <c r="Y977" s="332"/>
      <c r="Z977" s="340">
        <f>IF(G977=Precios!$EX$4,Precios!$FA$4,IF(G977=Precios!$EX$5,Precios!$FA$5,IF(G977=Precios!$EX$6,Precios!$FA$6,IF(G977=Precios!$EX$7,Precios!$FA$7,IF(G977=Precios!$EX$8,Precios!$FA$8,IF(G977=Precios!$EX$9,Precios!$FA$9,IF(G977=Precios!$EX$10,Precios!$FA$10,IF(G977=Precios!$EX$11,Precios!$FA$11,IF(G977=Precios!$EX$12,Precios!$FA$12,IF(G977=Precios!$EX$1173,Precios!$FA$1173,IF(G977=Precios!$EX$14,Precios!$FA$14,IF(G977=Precios!$EX$15,Precios!$FA$15,IF(G977=Precios!$EX$16,Precios!$FA$16,IF(G977=Precios!$EX$17,Precios!$FA$17,IF(G977=Precios!$EX$18,Precios!$FA$18,0)))))))))))))))*H977</f>
        <v>0</v>
      </c>
      <c r="AA977" s="334"/>
      <c r="AB977" s="335"/>
    </row>
    <row r="978" spans="1:28" x14ac:dyDescent="0.25">
      <c r="A978" s="282"/>
      <c r="B978" s="283"/>
      <c r="C978" s="284"/>
      <c r="D978" s="285"/>
      <c r="E978" s="285"/>
      <c r="F978" s="285"/>
      <c r="G978" s="287"/>
      <c r="H978" s="288"/>
      <c r="I978" s="289">
        <f>IF(G978=Precios!$EX$4,Precios!$EY$4,IF(G978=Precios!$EX$5,Precios!$EY$5,IF(G978=Precios!$EX$6,Precios!$EY$6,IF(G978=Precios!$EX$7,Precios!$EY$7,IF(G978=Precios!$EX$8,Precios!$EY$8,IF(G978=Precios!$EX$9,Precios!$EY$9,IF(G978=Precios!$EX$10,Precios!$EY$10,IF(G978=Precios!$EX$11,Precios!$EY$11,IF(G978=Precios!$EX$12,Precios!$EY$12,IF(G978=Precios!$EX$1173,Precios!$EY$1173,IF(G978=Precios!$EX$14,Precios!$EY$14,IF(G978=Precios!$EX$15,Precios!$EY$15,IF(G978=Precios!$EX$16,Precios!$EY$16,IF(G978=Precios!$EX$17,Precios!$EY$17,IF(G978=Precios!$EX$18,Precios!$EY$18,0)))))))))))))))</f>
        <v>0</v>
      </c>
      <c r="J978" s="287"/>
      <c r="K978" s="290">
        <f>+IF(J978=1,I978,IF(J978=2,I978*(1-Precios!$FD$3),0))</f>
        <v>0</v>
      </c>
      <c r="L978" s="290">
        <f t="shared" si="169"/>
        <v>0</v>
      </c>
      <c r="M978" s="317">
        <f>+SUM(L978:L982)</f>
        <v>0</v>
      </c>
      <c r="N978" s="318">
        <f>+M978+Q978+S978+T978</f>
        <v>0</v>
      </c>
      <c r="O978" s="319">
        <f>+IF(J978=1,N978*$O$917,0)</f>
        <v>0</v>
      </c>
      <c r="P978" s="320">
        <f>+N978*$P$917</f>
        <v>0</v>
      </c>
      <c r="Q978" s="321"/>
      <c r="R978" s="322">
        <f>+N978-SUM(O978:Q978)</f>
        <v>0</v>
      </c>
      <c r="S978" s="321"/>
      <c r="T978" s="321"/>
      <c r="U978" s="321"/>
      <c r="V978" s="323" t="e">
        <f>+(+O978+P978)/M978</f>
        <v>#DIV/0!</v>
      </c>
      <c r="W978" s="324">
        <f>+R978-SUM(S978:U978)</f>
        <v>0</v>
      </c>
      <c r="X978" s="325">
        <f>IF(J978=2,W978,0)</f>
        <v>0</v>
      </c>
      <c r="Y978" s="326">
        <f>IF(J978=1,W978,0)</f>
        <v>0</v>
      </c>
      <c r="Z978" s="327">
        <f>IF(G978=Precios!$EX$4,Precios!$FA$4,IF(G978=Precios!$EX$5,Precios!$FA$5,IF(G978=Precios!$EX$6,Precios!$FA$6,IF(G978=Precios!$EX$7,Precios!$FA$7,IF(G978=Precios!$EX$8,Precios!$FA$8,IF(G978=Precios!$EX$9,Precios!$FA$9,IF(G978=Precios!$EX$10,Precios!$FA$10,IF(G978=Precios!$EX$11,Precios!$FA$11,IF(G978=Precios!$EX$12,Precios!$FA$12,IF(G978=Precios!$EX$1173,Precios!$FA$1173,IF(G978=Precios!$EX$14,Precios!$FA$14,IF(G978=Precios!$EX$15,Precios!$FA$15,IF(G978=Precios!$EX$16,Precios!$FA$16,IF(G978=Precios!$EX$17,Precios!$FA$17,IF(G978=Precios!$EX$18,Precios!$FA$18,0)))))))))))))))*H978</f>
        <v>0</v>
      </c>
      <c r="AA978" s="328">
        <f>+W978-SUM(Z978:Z982)</f>
        <v>0</v>
      </c>
      <c r="AB978" s="329" t="e">
        <f>+AA978/M978</f>
        <v>#DIV/0!</v>
      </c>
    </row>
    <row r="979" spans="1:28" x14ac:dyDescent="0.25">
      <c r="A979" s="291"/>
      <c r="B979" s="41"/>
      <c r="C979" s="42"/>
      <c r="D979" s="43"/>
      <c r="E979" s="43"/>
      <c r="F979" s="43"/>
      <c r="G979" s="49"/>
      <c r="H979" s="52"/>
      <c r="I979" s="217">
        <f>IF(G979=Precios!$EX$4,Precios!$EY$4,IF(G979=Precios!$EX$5,Precios!$EY$5,IF(G979=Precios!$EX$6,Precios!$EY$6,IF(G979=Precios!$EX$7,Precios!$EY$7,IF(G979=Precios!$EX$8,Precios!$EY$8,IF(G979=Precios!$EX$9,Precios!$EY$9,IF(G979=Precios!$EX$10,Precios!$EY$10,IF(G979=Precios!$EX$11,Precios!$EY$11,IF(G979=Precios!$EX$12,Precios!$EY$12,IF(G979=Precios!$EX$1173,Precios!$EY$1173,IF(G979=Precios!$EX$14,Precios!$EY$14,IF(G979=Precios!$EX$15,Precios!$EY$15,IF(G979=Precios!$EX$16,Precios!$EY$16,IF(G979=Precios!$EX$17,Precios!$EY$17,IF(G979=Precios!$EX$18,Precios!$EY$18,0)))))))))))))))</f>
        <v>0</v>
      </c>
      <c r="J979" s="52"/>
      <c r="K979" s="218">
        <f>+IF(J979=1,I979,IF(J979=2,I979*(1-Precios!$FD$3),0))</f>
        <v>0</v>
      </c>
      <c r="L979" s="218">
        <f t="shared" si="169"/>
        <v>0</v>
      </c>
      <c r="M979" s="50"/>
      <c r="N979" s="44"/>
      <c r="O979" s="44"/>
      <c r="P979" s="44"/>
      <c r="Q979" s="44"/>
      <c r="R979" s="44"/>
      <c r="S979" s="44"/>
      <c r="T979" s="44"/>
      <c r="U979" s="44"/>
      <c r="V979" s="93"/>
      <c r="W979" s="44"/>
      <c r="X979" s="44"/>
      <c r="Y979" s="44"/>
      <c r="Z979" s="39">
        <f>IF(G979=Precios!$EX$4,Precios!$FA$4,IF(G979=Precios!$EX$5,Precios!$FA$5,IF(G979=Precios!$EX$6,Precios!$FA$6,IF(G979=Precios!$EX$7,Precios!$FA$7,IF(G979=Precios!$EX$8,Precios!$FA$8,IF(G979=Precios!$EX$9,Precios!$FA$9,IF(G979=Precios!$EX$10,Precios!$FA$10,IF(G979=Precios!$EX$11,Precios!$FA$11,IF(G979=Precios!$EX$12,Precios!$FA$12,IF(G979=Precios!$EX$1173,Precios!$FA$1173,IF(G979=Precios!$EX$14,Precios!$FA$14,IF(G979=Precios!$EX$15,Precios!$FA$15,IF(G979=Precios!$EX$16,Precios!$FA$16,IF(G979=Precios!$EX$17,Precios!$FA$17,IF(G979=Precios!$EX$18,Precios!$FA$18,0)))))))))))))))*H979</f>
        <v>0</v>
      </c>
      <c r="AA979" s="47"/>
      <c r="AB979" s="330"/>
    </row>
    <row r="980" spans="1:28" x14ac:dyDescent="0.25">
      <c r="A980" s="291"/>
      <c r="B980" s="41"/>
      <c r="C980" s="42"/>
      <c r="D980" s="43"/>
      <c r="E980" s="43"/>
      <c r="F980" s="43"/>
      <c r="G980" s="49"/>
      <c r="H980" s="52"/>
      <c r="I980" s="217">
        <f>IF(G980=Precios!$EX$4,Precios!$EY$4,IF(G980=Precios!$EX$5,Precios!$EY$5,IF(G980=Precios!$EX$6,Precios!$EY$6,IF(G980=Precios!$EX$7,Precios!$EY$7,IF(G980=Precios!$EX$8,Precios!$EY$8,IF(G980=Precios!$EX$9,Precios!$EY$9,IF(G980=Precios!$EX$10,Precios!$EY$10,IF(G980=Precios!$EX$11,Precios!$EY$11,IF(G980=Precios!$EX$12,Precios!$EY$12,IF(G980=Precios!$EX$1173,Precios!$EY$1173,IF(G980=Precios!$EX$14,Precios!$EY$14,IF(G980=Precios!$EX$15,Precios!$EY$15,IF(G980=Precios!$EX$16,Precios!$EY$16,IF(G980=Precios!$EX$17,Precios!$EY$17,IF(G980=Precios!$EX$18,Precios!$EY$18,0)))))))))))))))</f>
        <v>0</v>
      </c>
      <c r="J980" s="52"/>
      <c r="K980" s="218">
        <f>+IF(J980=1,I980,IF(J980=2,I980*(1-Precios!$FD$3),0))</f>
        <v>0</v>
      </c>
      <c r="L980" s="218">
        <f t="shared" si="169"/>
        <v>0</v>
      </c>
      <c r="M980" s="50"/>
      <c r="N980" s="44"/>
      <c r="O980" s="44"/>
      <c r="P980" s="44"/>
      <c r="Q980" s="44"/>
      <c r="R980" s="44"/>
      <c r="S980" s="44"/>
      <c r="T980" s="44"/>
      <c r="U980" s="44"/>
      <c r="V980" s="93"/>
      <c r="W980" s="44"/>
      <c r="X980" s="44"/>
      <c r="Y980" s="44"/>
      <c r="Z980" s="39">
        <f>IF(G980=Precios!$EX$4,Precios!$FA$4,IF(G980=Precios!$EX$5,Precios!$FA$5,IF(G980=Precios!$EX$6,Precios!$FA$6,IF(G980=Precios!$EX$7,Precios!$FA$7,IF(G980=Precios!$EX$8,Precios!$FA$8,IF(G980=Precios!$EX$9,Precios!$FA$9,IF(G980=Precios!$EX$10,Precios!$FA$10,IF(G980=Precios!$EX$11,Precios!$FA$11,IF(G980=Precios!$EX$12,Precios!$FA$12,IF(G980=Precios!$EX$1173,Precios!$FA$1173,IF(G980=Precios!$EX$14,Precios!$FA$14,IF(G980=Precios!$EX$15,Precios!$FA$15,IF(G980=Precios!$EX$16,Precios!$FA$16,IF(G980=Precios!$EX$17,Precios!$FA$17,IF(G980=Precios!$EX$18,Precios!$FA$18,0)))))))))))))))*H980</f>
        <v>0</v>
      </c>
      <c r="AA980" s="47"/>
      <c r="AB980" s="330"/>
    </row>
    <row r="981" spans="1:28" x14ac:dyDescent="0.25">
      <c r="A981" s="291"/>
      <c r="B981" s="41"/>
      <c r="C981" s="42"/>
      <c r="D981" s="43"/>
      <c r="E981" s="43"/>
      <c r="F981" s="43"/>
      <c r="G981" s="49"/>
      <c r="H981" s="52"/>
      <c r="I981" s="217">
        <f>IF(G981=Precios!$EX$4,Precios!$EY$4,IF(G981=Precios!$EX$5,Precios!$EY$5,IF(G981=Precios!$EX$6,Precios!$EY$6,IF(G981=Precios!$EX$7,Precios!$EY$7,IF(G981=Precios!$EX$8,Precios!$EY$8,IF(G981=Precios!$EX$9,Precios!$EY$9,IF(G981=Precios!$EX$10,Precios!$EY$10,IF(G981=Precios!$EX$11,Precios!$EY$11,IF(G981=Precios!$EX$12,Precios!$EY$12,IF(G981=Precios!$EX$1173,Precios!$EY$1173,IF(G981=Precios!$EX$14,Precios!$EY$14,IF(G981=Precios!$EX$15,Precios!$EY$15,IF(G981=Precios!$EX$16,Precios!$EY$16,IF(G981=Precios!$EX$17,Precios!$EY$17,IF(G981=Precios!$EX$18,Precios!$EY$18,0)))))))))))))))</f>
        <v>0</v>
      </c>
      <c r="J981" s="52"/>
      <c r="K981" s="218">
        <f>+IF(J981=1,I981,IF(J981=2,I981*(1-Precios!$FD$3),0))</f>
        <v>0</v>
      </c>
      <c r="L981" s="218">
        <f t="shared" si="169"/>
        <v>0</v>
      </c>
      <c r="M981" s="50"/>
      <c r="N981" s="44"/>
      <c r="O981" s="44"/>
      <c r="P981" s="44"/>
      <c r="Q981" s="44"/>
      <c r="R981" s="44"/>
      <c r="S981" s="44"/>
      <c r="T981" s="44"/>
      <c r="U981" s="44"/>
      <c r="V981" s="93"/>
      <c r="W981" s="44"/>
      <c r="X981" s="44"/>
      <c r="Y981" s="44"/>
      <c r="Z981" s="39">
        <f>IF(G981=Precios!$EX$4,Precios!$FA$4,IF(G981=Precios!$EX$5,Precios!$FA$5,IF(G981=Precios!$EX$6,Precios!$FA$6,IF(G981=Precios!$EX$7,Precios!$FA$7,IF(G981=Precios!$EX$8,Precios!$FA$8,IF(G981=Precios!$EX$9,Precios!$FA$9,IF(G981=Precios!$EX$10,Precios!$FA$10,IF(G981=Precios!$EX$11,Precios!$FA$11,IF(G981=Precios!$EX$12,Precios!$FA$12,IF(G981=Precios!$EX$1173,Precios!$FA$1173,IF(G981=Precios!$EX$14,Precios!$FA$14,IF(G981=Precios!$EX$15,Precios!$FA$15,IF(G981=Precios!$EX$16,Precios!$FA$16,IF(G981=Precios!$EX$17,Precios!$FA$17,IF(G981=Precios!$EX$18,Precios!$FA$18,0)))))))))))))))*H981</f>
        <v>0</v>
      </c>
      <c r="AA981" s="47"/>
      <c r="AB981" s="330"/>
    </row>
    <row r="982" spans="1:28" ht="15.75" thickBot="1" x14ac:dyDescent="0.3">
      <c r="A982" s="293"/>
      <c r="B982" s="294"/>
      <c r="C982" s="304"/>
      <c r="D982" s="296"/>
      <c r="E982" s="296"/>
      <c r="F982" s="296"/>
      <c r="G982" s="297"/>
      <c r="H982" s="298"/>
      <c r="I982" s="299">
        <f>IF(G982=Precios!$EX$4,Precios!$EY$4,IF(G982=Precios!$EX$5,Precios!$EY$5,IF(G982=Precios!$EX$6,Precios!$EY$6,IF(G982=Precios!$EX$7,Precios!$EY$7,IF(G982=Precios!$EX$8,Precios!$EY$8,IF(G982=Precios!$EX$9,Precios!$EY$9,IF(G982=Precios!$EX$10,Precios!$EY$10,IF(G982=Precios!$EX$11,Precios!$EY$11,IF(G982=Precios!$EX$12,Precios!$EY$12,IF(G982=Precios!$EX$1173,Precios!$EY$1173,IF(G982=Precios!$EX$14,Precios!$EY$14,IF(G982=Precios!$EX$15,Precios!$EY$15,IF(G982=Precios!$EX$16,Precios!$EY$16,IF(G982=Precios!$EX$17,Precios!$EY$17,IF(G982=Precios!$EX$18,Precios!$EY$18,0)))))))))))))))</f>
        <v>0</v>
      </c>
      <c r="J982" s="298"/>
      <c r="K982" s="300">
        <f>+IF(J982=1,I982,IF(J982=2,I982*(1-Precios!$FD$3),0))</f>
        <v>0</v>
      </c>
      <c r="L982" s="300">
        <f t="shared" si="169"/>
        <v>0</v>
      </c>
      <c r="M982" s="331"/>
      <c r="N982" s="332"/>
      <c r="O982" s="332"/>
      <c r="P982" s="332"/>
      <c r="Q982" s="332"/>
      <c r="R982" s="332"/>
      <c r="S982" s="332"/>
      <c r="T982" s="332"/>
      <c r="U982" s="332"/>
      <c r="V982" s="333"/>
      <c r="W982" s="332"/>
      <c r="X982" s="332"/>
      <c r="Y982" s="332"/>
      <c r="Z982" s="340">
        <f>IF(G982=Precios!$EX$4,Precios!$FA$4,IF(G982=Precios!$EX$5,Precios!$FA$5,IF(G982=Precios!$EX$6,Precios!$FA$6,IF(G982=Precios!$EX$7,Precios!$FA$7,IF(G982=Precios!$EX$8,Precios!$FA$8,IF(G982=Precios!$EX$9,Precios!$FA$9,IF(G982=Precios!$EX$10,Precios!$FA$10,IF(G982=Precios!$EX$11,Precios!$FA$11,IF(G982=Precios!$EX$12,Precios!$FA$12,IF(G982=Precios!$EX$1173,Precios!$FA$1173,IF(G982=Precios!$EX$14,Precios!$FA$14,IF(G982=Precios!$EX$15,Precios!$FA$15,IF(G982=Precios!$EX$16,Precios!$FA$16,IF(G982=Precios!$EX$17,Precios!$FA$17,IF(G982=Precios!$EX$18,Precios!$FA$18,0)))))))))))))))*H982</f>
        <v>0</v>
      </c>
      <c r="AA982" s="334"/>
      <c r="AB982" s="335"/>
    </row>
    <row r="983" spans="1:28" x14ac:dyDescent="0.25">
      <c r="A983" s="282"/>
      <c r="B983" s="283"/>
      <c r="C983" s="284"/>
      <c r="D983" s="285"/>
      <c r="E983" s="285"/>
      <c r="F983" s="285"/>
      <c r="G983" s="287"/>
      <c r="H983" s="288"/>
      <c r="I983" s="289">
        <f>IF(G983=Precios!$EX$4,Precios!$EY$4,IF(G983=Precios!$EX$5,Precios!$EY$5,IF(G983=Precios!$EX$6,Precios!$EY$6,IF(G983=Precios!$EX$7,Precios!$EY$7,IF(G983=Precios!$EX$8,Precios!$EY$8,IF(G983=Precios!$EX$9,Precios!$EY$9,IF(G983=Precios!$EX$10,Precios!$EY$10,IF(G983=Precios!$EX$11,Precios!$EY$11,IF(G983=Precios!$EX$12,Precios!$EY$12,IF(G983=Precios!$EX$1173,Precios!$EY$1173,IF(G983=Precios!$EX$14,Precios!$EY$14,IF(G983=Precios!$EX$15,Precios!$EY$15,IF(G983=Precios!$EX$16,Precios!$EY$16,IF(G983=Precios!$EX$17,Precios!$EY$17,IF(G983=Precios!$EX$18,Precios!$EY$18,0)))))))))))))))</f>
        <v>0</v>
      </c>
      <c r="J983" s="287"/>
      <c r="K983" s="290">
        <f>+IF(J983=1,I983,IF(J983=2,I983*(1-Precios!$FD$3),0))</f>
        <v>0</v>
      </c>
      <c r="L983" s="290">
        <f t="shared" ref="L983:L997" si="170">H983*K983</f>
        <v>0</v>
      </c>
      <c r="M983" s="317">
        <f>+SUM(L983:L987)</f>
        <v>0</v>
      </c>
      <c r="N983" s="318">
        <f>+M983+Q983+S983+T983</f>
        <v>0</v>
      </c>
      <c r="O983" s="319">
        <f>+IF(J983=1,N983*$O$917,0)</f>
        <v>0</v>
      </c>
      <c r="P983" s="320">
        <f>+N983*$P$917</f>
        <v>0</v>
      </c>
      <c r="Q983" s="321"/>
      <c r="R983" s="322">
        <f>+N983-SUM(O983:Q983)</f>
        <v>0</v>
      </c>
      <c r="S983" s="321"/>
      <c r="T983" s="321"/>
      <c r="U983" s="321"/>
      <c r="V983" s="323" t="e">
        <f>+(+O983+P983)/M983</f>
        <v>#DIV/0!</v>
      </c>
      <c r="W983" s="324">
        <f>+R983-SUM(S983:U983)</f>
        <v>0</v>
      </c>
      <c r="X983" s="325">
        <f>IF(J983=2,W983,0)</f>
        <v>0</v>
      </c>
      <c r="Y983" s="326">
        <f>IF(J983=1,W983,0)</f>
        <v>0</v>
      </c>
      <c r="Z983" s="327">
        <f>IF(G983=Precios!$EX$4,Precios!$FA$4,IF(G983=Precios!$EX$5,Precios!$FA$5,IF(G983=Precios!$EX$6,Precios!$FA$6,IF(G983=Precios!$EX$7,Precios!$FA$7,IF(G983=Precios!$EX$8,Precios!$FA$8,IF(G983=Precios!$EX$9,Precios!$FA$9,IF(G983=Precios!$EX$10,Precios!$FA$10,IF(G983=Precios!$EX$11,Precios!$FA$11,IF(G983=Precios!$EX$12,Precios!$FA$12,IF(G983=Precios!$EX$1173,Precios!$FA$1173,IF(G983=Precios!$EX$14,Precios!$FA$14,IF(G983=Precios!$EX$15,Precios!$FA$15,IF(G983=Precios!$EX$16,Precios!$FA$16,IF(G983=Precios!$EX$17,Precios!$FA$17,IF(G983=Precios!$EX$18,Precios!$FA$18,0)))))))))))))))*H983</f>
        <v>0</v>
      </c>
      <c r="AA983" s="328">
        <f>+W983-SUM(Z983:Z987)</f>
        <v>0</v>
      </c>
      <c r="AB983" s="329" t="e">
        <f>+AA983/M983</f>
        <v>#DIV/0!</v>
      </c>
    </row>
    <row r="984" spans="1:28" x14ac:dyDescent="0.25">
      <c r="A984" s="291"/>
      <c r="B984" s="41"/>
      <c r="C984" s="42"/>
      <c r="D984" s="43"/>
      <c r="E984" s="43"/>
      <c r="F984" s="43"/>
      <c r="G984" s="49"/>
      <c r="H984" s="52"/>
      <c r="I984" s="217">
        <f>IF(G984=Precios!$EX$4,Precios!$EY$4,IF(G984=Precios!$EX$5,Precios!$EY$5,IF(G984=Precios!$EX$6,Precios!$EY$6,IF(G984=Precios!$EX$7,Precios!$EY$7,IF(G984=Precios!$EX$8,Precios!$EY$8,IF(G984=Precios!$EX$9,Precios!$EY$9,IF(G984=Precios!$EX$10,Precios!$EY$10,IF(G984=Precios!$EX$11,Precios!$EY$11,IF(G984=Precios!$EX$12,Precios!$EY$12,IF(G984=Precios!$EX$1173,Precios!$EY$1173,IF(G984=Precios!$EX$14,Precios!$EY$14,IF(G984=Precios!$EX$15,Precios!$EY$15,IF(G984=Precios!$EX$16,Precios!$EY$16,IF(G984=Precios!$EX$17,Precios!$EY$17,IF(G984=Precios!$EX$18,Precios!$EY$18,0)))))))))))))))</f>
        <v>0</v>
      </c>
      <c r="J984" s="52"/>
      <c r="K984" s="218">
        <f>+IF(J984=1,I984,IF(J984=2,I984*(1-Precios!$FD$3),0))</f>
        <v>0</v>
      </c>
      <c r="L984" s="218">
        <f t="shared" si="170"/>
        <v>0</v>
      </c>
      <c r="M984" s="50"/>
      <c r="N984" s="44"/>
      <c r="O984" s="44"/>
      <c r="P984" s="44"/>
      <c r="Q984" s="44"/>
      <c r="R984" s="44"/>
      <c r="S984" s="44"/>
      <c r="T984" s="44"/>
      <c r="U984" s="44"/>
      <c r="V984" s="93"/>
      <c r="W984" s="44"/>
      <c r="X984" s="44"/>
      <c r="Y984" s="44"/>
      <c r="Z984" s="39">
        <f>IF(G984=Precios!$EX$4,Precios!$FA$4,IF(G984=Precios!$EX$5,Precios!$FA$5,IF(G984=Precios!$EX$6,Precios!$FA$6,IF(G984=Precios!$EX$7,Precios!$FA$7,IF(G984=Precios!$EX$8,Precios!$FA$8,IF(G984=Precios!$EX$9,Precios!$FA$9,IF(G984=Precios!$EX$10,Precios!$FA$10,IF(G984=Precios!$EX$11,Precios!$FA$11,IF(G984=Precios!$EX$12,Precios!$FA$12,IF(G984=Precios!$EX$1173,Precios!$FA$1173,IF(G984=Precios!$EX$14,Precios!$FA$14,IF(G984=Precios!$EX$15,Precios!$FA$15,IF(G984=Precios!$EX$16,Precios!$FA$16,IF(G984=Precios!$EX$17,Precios!$FA$17,IF(G984=Precios!$EX$18,Precios!$FA$18,0)))))))))))))))*H984</f>
        <v>0</v>
      </c>
      <c r="AA984" s="47"/>
      <c r="AB984" s="330"/>
    </row>
    <row r="985" spans="1:28" x14ac:dyDescent="0.25">
      <c r="A985" s="291"/>
      <c r="B985" s="41"/>
      <c r="C985" s="42"/>
      <c r="D985" s="43"/>
      <c r="E985" s="43"/>
      <c r="F985" s="43"/>
      <c r="G985" s="49"/>
      <c r="H985" s="52"/>
      <c r="I985" s="217">
        <f>IF(G985=Precios!$EX$4,Precios!$EY$4,IF(G985=Precios!$EX$5,Precios!$EY$5,IF(G985=Precios!$EX$6,Precios!$EY$6,IF(G985=Precios!$EX$7,Precios!$EY$7,IF(G985=Precios!$EX$8,Precios!$EY$8,IF(G985=Precios!$EX$9,Precios!$EY$9,IF(G985=Precios!$EX$10,Precios!$EY$10,IF(G985=Precios!$EX$11,Precios!$EY$11,IF(G985=Precios!$EX$12,Precios!$EY$12,IF(G985=Precios!$EX$1173,Precios!$EY$1173,IF(G985=Precios!$EX$14,Precios!$EY$14,IF(G985=Precios!$EX$15,Precios!$EY$15,IF(G985=Precios!$EX$16,Precios!$EY$16,IF(G985=Precios!$EX$17,Precios!$EY$17,IF(G985=Precios!$EX$18,Precios!$EY$18,0)))))))))))))))</f>
        <v>0</v>
      </c>
      <c r="J985" s="52"/>
      <c r="K985" s="218">
        <f>+IF(J985=1,I985,IF(J985=2,I985*(1-Precios!$FD$3),0))</f>
        <v>0</v>
      </c>
      <c r="L985" s="218">
        <f t="shared" si="170"/>
        <v>0</v>
      </c>
      <c r="M985" s="50"/>
      <c r="N985" s="44"/>
      <c r="O985" s="44"/>
      <c r="P985" s="44"/>
      <c r="Q985" s="44"/>
      <c r="R985" s="44"/>
      <c r="S985" s="44"/>
      <c r="T985" s="44"/>
      <c r="U985" s="44"/>
      <c r="V985" s="93"/>
      <c r="W985" s="44"/>
      <c r="X985" s="44"/>
      <c r="Y985" s="44"/>
      <c r="Z985" s="39">
        <f>IF(G985=Precios!$EX$4,Precios!$FA$4,IF(G985=Precios!$EX$5,Precios!$FA$5,IF(G985=Precios!$EX$6,Precios!$FA$6,IF(G985=Precios!$EX$7,Precios!$FA$7,IF(G985=Precios!$EX$8,Precios!$FA$8,IF(G985=Precios!$EX$9,Precios!$FA$9,IF(G985=Precios!$EX$10,Precios!$FA$10,IF(G985=Precios!$EX$11,Precios!$FA$11,IF(G985=Precios!$EX$12,Precios!$FA$12,IF(G985=Precios!$EX$1173,Precios!$FA$1173,IF(G985=Precios!$EX$14,Precios!$FA$14,IF(G985=Precios!$EX$15,Precios!$FA$15,IF(G985=Precios!$EX$16,Precios!$FA$16,IF(G985=Precios!$EX$17,Precios!$FA$17,IF(G985=Precios!$EX$18,Precios!$FA$18,0)))))))))))))))*H985</f>
        <v>0</v>
      </c>
      <c r="AA985" s="47"/>
      <c r="AB985" s="330"/>
    </row>
    <row r="986" spans="1:28" x14ac:dyDescent="0.25">
      <c r="A986" s="291"/>
      <c r="B986" s="41"/>
      <c r="C986" s="42"/>
      <c r="D986" s="43"/>
      <c r="E986" s="43"/>
      <c r="F986" s="43"/>
      <c r="G986" s="49"/>
      <c r="H986" s="52"/>
      <c r="I986" s="217">
        <f>IF(G986=Precios!$EX$4,Precios!$EY$4,IF(G986=Precios!$EX$5,Precios!$EY$5,IF(G986=Precios!$EX$6,Precios!$EY$6,IF(G986=Precios!$EX$7,Precios!$EY$7,IF(G986=Precios!$EX$8,Precios!$EY$8,IF(G986=Precios!$EX$9,Precios!$EY$9,IF(G986=Precios!$EX$10,Precios!$EY$10,IF(G986=Precios!$EX$11,Precios!$EY$11,IF(G986=Precios!$EX$12,Precios!$EY$12,IF(G986=Precios!$EX$1173,Precios!$EY$1173,IF(G986=Precios!$EX$14,Precios!$EY$14,IF(G986=Precios!$EX$15,Precios!$EY$15,IF(G986=Precios!$EX$16,Precios!$EY$16,IF(G986=Precios!$EX$17,Precios!$EY$17,IF(G986=Precios!$EX$18,Precios!$EY$18,0)))))))))))))))</f>
        <v>0</v>
      </c>
      <c r="J986" s="52"/>
      <c r="K986" s="218">
        <f>+IF(J986=1,I986,IF(J986=2,I986*(1-Precios!$FD$3),0))</f>
        <v>0</v>
      </c>
      <c r="L986" s="218">
        <f t="shared" si="170"/>
        <v>0</v>
      </c>
      <c r="M986" s="50"/>
      <c r="N986" s="44"/>
      <c r="O986" s="44"/>
      <c r="P986" s="44"/>
      <c r="Q986" s="44"/>
      <c r="R986" s="44"/>
      <c r="S986" s="44"/>
      <c r="T986" s="44"/>
      <c r="U986" s="44"/>
      <c r="V986" s="93"/>
      <c r="W986" s="44"/>
      <c r="X986" s="44"/>
      <c r="Y986" s="44"/>
      <c r="Z986" s="39">
        <f>IF(G986=Precios!$EX$4,Precios!$FA$4,IF(G986=Precios!$EX$5,Precios!$FA$5,IF(G986=Precios!$EX$6,Precios!$FA$6,IF(G986=Precios!$EX$7,Precios!$FA$7,IF(G986=Precios!$EX$8,Precios!$FA$8,IF(G986=Precios!$EX$9,Precios!$FA$9,IF(G986=Precios!$EX$10,Precios!$FA$10,IF(G986=Precios!$EX$11,Precios!$FA$11,IF(G986=Precios!$EX$12,Precios!$FA$12,IF(G986=Precios!$EX$1173,Precios!$FA$1173,IF(G986=Precios!$EX$14,Precios!$FA$14,IF(G986=Precios!$EX$15,Precios!$FA$15,IF(G986=Precios!$EX$16,Precios!$FA$16,IF(G986=Precios!$EX$17,Precios!$FA$17,IF(G986=Precios!$EX$18,Precios!$FA$18,0)))))))))))))))*H986</f>
        <v>0</v>
      </c>
      <c r="AA986" s="47"/>
      <c r="AB986" s="330"/>
    </row>
    <row r="987" spans="1:28" ht="15.75" thickBot="1" x14ac:dyDescent="0.3">
      <c r="A987" s="293"/>
      <c r="B987" s="294"/>
      <c r="C987" s="304"/>
      <c r="D987" s="296"/>
      <c r="E987" s="296"/>
      <c r="F987" s="296"/>
      <c r="G987" s="297"/>
      <c r="H987" s="298"/>
      <c r="I987" s="299">
        <f>IF(G987=Precios!$EX$4,Precios!$EY$4,IF(G987=Precios!$EX$5,Precios!$EY$5,IF(G987=Precios!$EX$6,Precios!$EY$6,IF(G987=Precios!$EX$7,Precios!$EY$7,IF(G987=Precios!$EX$8,Precios!$EY$8,IF(G987=Precios!$EX$9,Precios!$EY$9,IF(G987=Precios!$EX$10,Precios!$EY$10,IF(G987=Precios!$EX$11,Precios!$EY$11,IF(G987=Precios!$EX$12,Precios!$EY$12,IF(G987=Precios!$EX$1173,Precios!$EY$1173,IF(G987=Precios!$EX$14,Precios!$EY$14,IF(G987=Precios!$EX$15,Precios!$EY$15,IF(G987=Precios!$EX$16,Precios!$EY$16,IF(G987=Precios!$EX$17,Precios!$EY$17,IF(G987=Precios!$EX$18,Precios!$EY$18,0)))))))))))))))</f>
        <v>0</v>
      </c>
      <c r="J987" s="298"/>
      <c r="K987" s="300">
        <f>+IF(J987=1,I987,IF(J987=2,I987*(1-Precios!$FD$3),0))</f>
        <v>0</v>
      </c>
      <c r="L987" s="300">
        <f t="shared" si="170"/>
        <v>0</v>
      </c>
      <c r="M987" s="331"/>
      <c r="N987" s="332"/>
      <c r="O987" s="332"/>
      <c r="P987" s="332"/>
      <c r="Q987" s="332"/>
      <c r="R987" s="332"/>
      <c r="S987" s="332"/>
      <c r="T987" s="332"/>
      <c r="U987" s="332"/>
      <c r="V987" s="333"/>
      <c r="W987" s="332"/>
      <c r="X987" s="332"/>
      <c r="Y987" s="332"/>
      <c r="Z987" s="340">
        <f>IF(G987=Precios!$EX$4,Precios!$FA$4,IF(G987=Precios!$EX$5,Precios!$FA$5,IF(G987=Precios!$EX$6,Precios!$FA$6,IF(G987=Precios!$EX$7,Precios!$FA$7,IF(G987=Precios!$EX$8,Precios!$FA$8,IF(G987=Precios!$EX$9,Precios!$FA$9,IF(G987=Precios!$EX$10,Precios!$FA$10,IF(G987=Precios!$EX$11,Precios!$FA$11,IF(G987=Precios!$EX$12,Precios!$FA$12,IF(G987=Precios!$EX$1173,Precios!$FA$1173,IF(G987=Precios!$EX$14,Precios!$FA$14,IF(G987=Precios!$EX$15,Precios!$FA$15,IF(G987=Precios!$EX$16,Precios!$FA$16,IF(G987=Precios!$EX$17,Precios!$FA$17,IF(G987=Precios!$EX$18,Precios!$FA$18,0)))))))))))))))*H987</f>
        <v>0</v>
      </c>
      <c r="AA987" s="334"/>
      <c r="AB987" s="335"/>
    </row>
    <row r="988" spans="1:28" x14ac:dyDescent="0.25">
      <c r="A988" s="282"/>
      <c r="B988" s="283"/>
      <c r="C988" s="284"/>
      <c r="D988" s="285"/>
      <c r="E988" s="285"/>
      <c r="F988" s="285"/>
      <c r="G988" s="287"/>
      <c r="H988" s="288"/>
      <c r="I988" s="289">
        <f>IF(G988=Precios!$EX$4,Precios!$EY$4,IF(G988=Precios!$EX$5,Precios!$EY$5,IF(G988=Precios!$EX$6,Precios!$EY$6,IF(G988=Precios!$EX$7,Precios!$EY$7,IF(G988=Precios!$EX$8,Precios!$EY$8,IF(G988=Precios!$EX$9,Precios!$EY$9,IF(G988=Precios!$EX$10,Precios!$EY$10,IF(G988=Precios!$EX$11,Precios!$EY$11,IF(G988=Precios!$EX$12,Precios!$EY$12,IF(G988=Precios!$EX$1173,Precios!$EY$1173,IF(G988=Precios!$EX$14,Precios!$EY$14,IF(G988=Precios!$EX$15,Precios!$EY$15,IF(G988=Precios!$EX$16,Precios!$EY$16,IF(G988=Precios!$EX$17,Precios!$EY$17,IF(G988=Precios!$EX$18,Precios!$EY$18,0)))))))))))))))</f>
        <v>0</v>
      </c>
      <c r="J988" s="287"/>
      <c r="K988" s="290">
        <f>+IF(J988=1,I988,IF(J988=2,I988*(1-Precios!$FD$3),0))</f>
        <v>0</v>
      </c>
      <c r="L988" s="290">
        <f t="shared" si="170"/>
        <v>0</v>
      </c>
      <c r="M988" s="317">
        <f>+SUM(L988:L992)</f>
        <v>0</v>
      </c>
      <c r="N988" s="318">
        <f>+M988+Q988+S988+T988</f>
        <v>0</v>
      </c>
      <c r="O988" s="319">
        <f>+IF(J988=1,N988*$O$917,0)</f>
        <v>0</v>
      </c>
      <c r="P988" s="320">
        <f>+N988*$P$917</f>
        <v>0</v>
      </c>
      <c r="Q988" s="321"/>
      <c r="R988" s="322">
        <f>+N988-SUM(O988:Q988)</f>
        <v>0</v>
      </c>
      <c r="S988" s="321"/>
      <c r="T988" s="321"/>
      <c r="U988" s="321"/>
      <c r="V988" s="323" t="e">
        <f>+(+O988+P988)/M988</f>
        <v>#DIV/0!</v>
      </c>
      <c r="W988" s="324">
        <f>+R988-SUM(S988:U988)</f>
        <v>0</v>
      </c>
      <c r="X988" s="325">
        <f>IF(J988=2,W988,0)</f>
        <v>0</v>
      </c>
      <c r="Y988" s="326">
        <f>IF(J988=1,W988,0)</f>
        <v>0</v>
      </c>
      <c r="Z988" s="327">
        <f>IF(G988=Precios!$EX$4,Precios!$FA$4,IF(G988=Precios!$EX$5,Precios!$FA$5,IF(G988=Precios!$EX$6,Precios!$FA$6,IF(G988=Precios!$EX$7,Precios!$FA$7,IF(G988=Precios!$EX$8,Precios!$FA$8,IF(G988=Precios!$EX$9,Precios!$FA$9,IF(G988=Precios!$EX$10,Precios!$FA$10,IF(G988=Precios!$EX$11,Precios!$FA$11,IF(G988=Precios!$EX$12,Precios!$FA$12,IF(G988=Precios!$EX$1173,Precios!$FA$1173,IF(G988=Precios!$EX$14,Precios!$FA$14,IF(G988=Precios!$EX$15,Precios!$FA$15,IF(G988=Precios!$EX$16,Precios!$FA$16,IF(G988=Precios!$EX$17,Precios!$FA$17,IF(G988=Precios!$EX$18,Precios!$FA$18,0)))))))))))))))*H988</f>
        <v>0</v>
      </c>
      <c r="AA988" s="328">
        <f>+W988-SUM(Z988:Z992)</f>
        <v>0</v>
      </c>
      <c r="AB988" s="329" t="e">
        <f>+AA988/M988</f>
        <v>#DIV/0!</v>
      </c>
    </row>
    <row r="989" spans="1:28" x14ac:dyDescent="0.25">
      <c r="A989" s="291"/>
      <c r="B989" s="41"/>
      <c r="C989" s="42"/>
      <c r="D989" s="43"/>
      <c r="E989" s="43"/>
      <c r="F989" s="43"/>
      <c r="G989" s="49"/>
      <c r="H989" s="52"/>
      <c r="I989" s="217">
        <f>IF(G989=Precios!$EX$4,Precios!$EY$4,IF(G989=Precios!$EX$5,Precios!$EY$5,IF(G989=Precios!$EX$6,Precios!$EY$6,IF(G989=Precios!$EX$7,Precios!$EY$7,IF(G989=Precios!$EX$8,Precios!$EY$8,IF(G989=Precios!$EX$9,Precios!$EY$9,IF(G989=Precios!$EX$10,Precios!$EY$10,IF(G989=Precios!$EX$11,Precios!$EY$11,IF(G989=Precios!$EX$12,Precios!$EY$12,IF(G989=Precios!$EX$1173,Precios!$EY$1173,IF(G989=Precios!$EX$14,Precios!$EY$14,IF(G989=Precios!$EX$15,Precios!$EY$15,IF(G989=Precios!$EX$16,Precios!$EY$16,IF(G989=Precios!$EX$17,Precios!$EY$17,IF(G989=Precios!$EX$18,Precios!$EY$18,0)))))))))))))))</f>
        <v>0</v>
      </c>
      <c r="J989" s="52"/>
      <c r="K989" s="218">
        <f>+IF(J989=1,I989,IF(J989=2,I989*(1-Precios!$FD$3),0))</f>
        <v>0</v>
      </c>
      <c r="L989" s="218">
        <f t="shared" si="170"/>
        <v>0</v>
      </c>
      <c r="M989" s="50"/>
      <c r="N989" s="44"/>
      <c r="O989" s="44"/>
      <c r="P989" s="44"/>
      <c r="Q989" s="44"/>
      <c r="R989" s="44"/>
      <c r="S989" s="44"/>
      <c r="T989" s="44"/>
      <c r="U989" s="44"/>
      <c r="V989" s="93"/>
      <c r="W989" s="44"/>
      <c r="X989" s="44"/>
      <c r="Y989" s="44"/>
      <c r="Z989" s="39">
        <f>IF(G989=Precios!$EX$4,Precios!$FA$4,IF(G989=Precios!$EX$5,Precios!$FA$5,IF(G989=Precios!$EX$6,Precios!$FA$6,IF(G989=Precios!$EX$7,Precios!$FA$7,IF(G989=Precios!$EX$8,Precios!$FA$8,IF(G989=Precios!$EX$9,Precios!$FA$9,IF(G989=Precios!$EX$10,Precios!$FA$10,IF(G989=Precios!$EX$11,Precios!$FA$11,IF(G989=Precios!$EX$12,Precios!$FA$12,IF(G989=Precios!$EX$1173,Precios!$FA$1173,IF(G989=Precios!$EX$14,Precios!$FA$14,IF(G989=Precios!$EX$15,Precios!$FA$15,IF(G989=Precios!$EX$16,Precios!$FA$16,IF(G989=Precios!$EX$17,Precios!$FA$17,IF(G989=Precios!$EX$18,Precios!$FA$18,0)))))))))))))))*H989</f>
        <v>0</v>
      </c>
      <c r="AA989" s="47"/>
      <c r="AB989" s="330"/>
    </row>
    <row r="990" spans="1:28" x14ac:dyDescent="0.25">
      <c r="A990" s="291"/>
      <c r="B990" s="41"/>
      <c r="C990" s="42"/>
      <c r="D990" s="43"/>
      <c r="E990" s="43"/>
      <c r="F990" s="43"/>
      <c r="G990" s="49"/>
      <c r="H990" s="52"/>
      <c r="I990" s="217">
        <f>IF(G990=Precios!$EX$4,Precios!$EY$4,IF(G990=Precios!$EX$5,Precios!$EY$5,IF(G990=Precios!$EX$6,Precios!$EY$6,IF(G990=Precios!$EX$7,Precios!$EY$7,IF(G990=Precios!$EX$8,Precios!$EY$8,IF(G990=Precios!$EX$9,Precios!$EY$9,IF(G990=Precios!$EX$10,Precios!$EY$10,IF(G990=Precios!$EX$11,Precios!$EY$11,IF(G990=Precios!$EX$12,Precios!$EY$12,IF(G990=Precios!$EX$1173,Precios!$EY$1173,IF(G990=Precios!$EX$14,Precios!$EY$14,IF(G990=Precios!$EX$15,Precios!$EY$15,IF(G990=Precios!$EX$16,Precios!$EY$16,IF(G990=Precios!$EX$17,Precios!$EY$17,IF(G990=Precios!$EX$18,Precios!$EY$18,0)))))))))))))))</f>
        <v>0</v>
      </c>
      <c r="J990" s="52"/>
      <c r="K990" s="218">
        <f>+IF(J990=1,I990,IF(J990=2,I990*(1-Precios!$FD$3),0))</f>
        <v>0</v>
      </c>
      <c r="L990" s="218">
        <f t="shared" si="170"/>
        <v>0</v>
      </c>
      <c r="M990" s="50"/>
      <c r="N990" s="44"/>
      <c r="O990" s="44"/>
      <c r="P990" s="44"/>
      <c r="Q990" s="44"/>
      <c r="R990" s="44"/>
      <c r="S990" s="44"/>
      <c r="T990" s="44"/>
      <c r="U990" s="44"/>
      <c r="V990" s="93"/>
      <c r="W990" s="44"/>
      <c r="X990" s="44"/>
      <c r="Y990" s="44"/>
      <c r="Z990" s="39">
        <f>IF(G990=Precios!$EX$4,Precios!$FA$4,IF(G990=Precios!$EX$5,Precios!$FA$5,IF(G990=Precios!$EX$6,Precios!$FA$6,IF(G990=Precios!$EX$7,Precios!$FA$7,IF(G990=Precios!$EX$8,Precios!$FA$8,IF(G990=Precios!$EX$9,Precios!$FA$9,IF(G990=Precios!$EX$10,Precios!$FA$10,IF(G990=Precios!$EX$11,Precios!$FA$11,IF(G990=Precios!$EX$12,Precios!$FA$12,IF(G990=Precios!$EX$1173,Precios!$FA$1173,IF(G990=Precios!$EX$14,Precios!$FA$14,IF(G990=Precios!$EX$15,Precios!$FA$15,IF(G990=Precios!$EX$16,Precios!$FA$16,IF(G990=Precios!$EX$17,Precios!$FA$17,IF(G990=Precios!$EX$18,Precios!$FA$18,0)))))))))))))))*H990</f>
        <v>0</v>
      </c>
      <c r="AA990" s="47"/>
      <c r="AB990" s="330"/>
    </row>
    <row r="991" spans="1:28" x14ac:dyDescent="0.25">
      <c r="A991" s="291"/>
      <c r="B991" s="41"/>
      <c r="C991" s="42"/>
      <c r="D991" s="43"/>
      <c r="E991" s="43"/>
      <c r="F991" s="43"/>
      <c r="G991" s="49"/>
      <c r="H991" s="52"/>
      <c r="I991" s="217">
        <f>IF(G991=Precios!$EX$4,Precios!$EY$4,IF(G991=Precios!$EX$5,Precios!$EY$5,IF(G991=Precios!$EX$6,Precios!$EY$6,IF(G991=Precios!$EX$7,Precios!$EY$7,IF(G991=Precios!$EX$8,Precios!$EY$8,IF(G991=Precios!$EX$9,Precios!$EY$9,IF(G991=Precios!$EX$10,Precios!$EY$10,IF(G991=Precios!$EX$11,Precios!$EY$11,IF(G991=Precios!$EX$12,Precios!$EY$12,IF(G991=Precios!$EX$1173,Precios!$EY$1173,IF(G991=Precios!$EX$14,Precios!$EY$14,IF(G991=Precios!$EX$15,Precios!$EY$15,IF(G991=Precios!$EX$16,Precios!$EY$16,IF(G991=Precios!$EX$17,Precios!$EY$17,IF(G991=Precios!$EX$18,Precios!$EY$18,0)))))))))))))))</f>
        <v>0</v>
      </c>
      <c r="J991" s="52"/>
      <c r="K991" s="218">
        <f>+IF(J991=1,I991,IF(J991=2,I991*(1-Precios!$FD$3),0))</f>
        <v>0</v>
      </c>
      <c r="L991" s="218">
        <f t="shared" si="170"/>
        <v>0</v>
      </c>
      <c r="M991" s="50"/>
      <c r="N991" s="44"/>
      <c r="O991" s="44"/>
      <c r="P991" s="44"/>
      <c r="Q991" s="44"/>
      <c r="R991" s="44"/>
      <c r="S991" s="44"/>
      <c r="T991" s="44"/>
      <c r="U991" s="44"/>
      <c r="V991" s="93"/>
      <c r="W991" s="44"/>
      <c r="X991" s="44"/>
      <c r="Y991" s="44"/>
      <c r="Z991" s="39">
        <f>IF(G991=Precios!$EX$4,Precios!$FA$4,IF(G991=Precios!$EX$5,Precios!$FA$5,IF(G991=Precios!$EX$6,Precios!$FA$6,IF(G991=Precios!$EX$7,Precios!$FA$7,IF(G991=Precios!$EX$8,Precios!$FA$8,IF(G991=Precios!$EX$9,Precios!$FA$9,IF(G991=Precios!$EX$10,Precios!$FA$10,IF(G991=Precios!$EX$11,Precios!$FA$11,IF(G991=Precios!$EX$12,Precios!$FA$12,IF(G991=Precios!$EX$1173,Precios!$FA$1173,IF(G991=Precios!$EX$14,Precios!$FA$14,IF(G991=Precios!$EX$15,Precios!$FA$15,IF(G991=Precios!$EX$16,Precios!$FA$16,IF(G991=Precios!$EX$17,Precios!$FA$17,IF(G991=Precios!$EX$18,Precios!$FA$18,0)))))))))))))))*H991</f>
        <v>0</v>
      </c>
      <c r="AA991" s="47"/>
      <c r="AB991" s="330"/>
    </row>
    <row r="992" spans="1:28" ht="15.75" thickBot="1" x14ac:dyDescent="0.3">
      <c r="A992" s="293"/>
      <c r="B992" s="294"/>
      <c r="C992" s="304"/>
      <c r="D992" s="296"/>
      <c r="E992" s="296"/>
      <c r="F992" s="296"/>
      <c r="G992" s="297"/>
      <c r="H992" s="298"/>
      <c r="I992" s="299">
        <f>IF(G992=Precios!$EX$4,Precios!$EY$4,IF(G992=Precios!$EX$5,Precios!$EY$5,IF(G992=Precios!$EX$6,Precios!$EY$6,IF(G992=Precios!$EX$7,Precios!$EY$7,IF(G992=Precios!$EX$8,Precios!$EY$8,IF(G992=Precios!$EX$9,Precios!$EY$9,IF(G992=Precios!$EX$10,Precios!$EY$10,IF(G992=Precios!$EX$11,Precios!$EY$11,IF(G992=Precios!$EX$12,Precios!$EY$12,IF(G992=Precios!$EX$1173,Precios!$EY$1173,IF(G992=Precios!$EX$14,Precios!$EY$14,IF(G992=Precios!$EX$15,Precios!$EY$15,IF(G992=Precios!$EX$16,Precios!$EY$16,IF(G992=Precios!$EX$17,Precios!$EY$17,IF(G992=Precios!$EX$18,Precios!$EY$18,0)))))))))))))))</f>
        <v>0</v>
      </c>
      <c r="J992" s="298"/>
      <c r="K992" s="300">
        <f>+IF(J992=1,I992,IF(J992=2,I992*(1-Precios!$FD$3),0))</f>
        <v>0</v>
      </c>
      <c r="L992" s="300">
        <f t="shared" si="170"/>
        <v>0</v>
      </c>
      <c r="M992" s="331"/>
      <c r="N992" s="332"/>
      <c r="O992" s="332"/>
      <c r="P992" s="332"/>
      <c r="Q992" s="332"/>
      <c r="R992" s="332"/>
      <c r="S992" s="332"/>
      <c r="T992" s="332"/>
      <c r="U992" s="332"/>
      <c r="V992" s="333"/>
      <c r="W992" s="332"/>
      <c r="X992" s="332"/>
      <c r="Y992" s="332"/>
      <c r="Z992" s="340">
        <f>IF(G992=Precios!$EX$4,Precios!$FA$4,IF(G992=Precios!$EX$5,Precios!$FA$5,IF(G992=Precios!$EX$6,Precios!$FA$6,IF(G992=Precios!$EX$7,Precios!$FA$7,IF(G992=Precios!$EX$8,Precios!$FA$8,IF(G992=Precios!$EX$9,Precios!$FA$9,IF(G992=Precios!$EX$10,Precios!$FA$10,IF(G992=Precios!$EX$11,Precios!$FA$11,IF(G992=Precios!$EX$12,Precios!$FA$12,IF(G992=Precios!$EX$1173,Precios!$FA$1173,IF(G992=Precios!$EX$14,Precios!$FA$14,IF(G992=Precios!$EX$15,Precios!$FA$15,IF(G992=Precios!$EX$16,Precios!$FA$16,IF(G992=Precios!$EX$17,Precios!$FA$17,IF(G992=Precios!$EX$18,Precios!$FA$18,0)))))))))))))))*H992</f>
        <v>0</v>
      </c>
      <c r="AA992" s="334"/>
      <c r="AB992" s="335"/>
    </row>
    <row r="993" spans="1:28" x14ac:dyDescent="0.25">
      <c r="A993" s="282"/>
      <c r="B993" s="283"/>
      <c r="C993" s="284"/>
      <c r="D993" s="285"/>
      <c r="E993" s="285"/>
      <c r="F993" s="285"/>
      <c r="G993" s="287"/>
      <c r="H993" s="288"/>
      <c r="I993" s="289">
        <f>IF(G993=Precios!$EX$4,Precios!$EY$4,IF(G993=Precios!$EX$5,Precios!$EY$5,IF(G993=Precios!$EX$6,Precios!$EY$6,IF(G993=Precios!$EX$7,Precios!$EY$7,IF(G993=Precios!$EX$8,Precios!$EY$8,IF(G993=Precios!$EX$9,Precios!$EY$9,IF(G993=Precios!$EX$10,Precios!$EY$10,IF(G993=Precios!$EX$11,Precios!$EY$11,IF(G993=Precios!$EX$12,Precios!$EY$12,IF(G993=Precios!$EX$1173,Precios!$EY$1173,IF(G993=Precios!$EX$14,Precios!$EY$14,IF(G993=Precios!$EX$15,Precios!$EY$15,IF(G993=Precios!$EX$16,Precios!$EY$16,IF(G993=Precios!$EX$17,Precios!$EY$17,IF(G993=Precios!$EX$18,Precios!$EY$18,0)))))))))))))))</f>
        <v>0</v>
      </c>
      <c r="J993" s="287"/>
      <c r="K993" s="290">
        <f>+IF(J993=1,I993,IF(J993=2,I993*(1-Precios!$FD$3),0))</f>
        <v>0</v>
      </c>
      <c r="L993" s="290">
        <f t="shared" si="170"/>
        <v>0</v>
      </c>
      <c r="M993" s="317">
        <f>+SUM(L993:L997)</f>
        <v>0</v>
      </c>
      <c r="N993" s="318">
        <f>+M993+Q993+S993+T993</f>
        <v>0</v>
      </c>
      <c r="O993" s="319">
        <f>+IF(J993=1,N993*$O$917,0)</f>
        <v>0</v>
      </c>
      <c r="P993" s="320">
        <f>+N993*$P$917</f>
        <v>0</v>
      </c>
      <c r="Q993" s="321"/>
      <c r="R993" s="322">
        <f>+N993-SUM(O993:Q993)</f>
        <v>0</v>
      </c>
      <c r="S993" s="321"/>
      <c r="T993" s="321"/>
      <c r="U993" s="321"/>
      <c r="V993" s="323" t="e">
        <f>+(+O993+P993)/M993</f>
        <v>#DIV/0!</v>
      </c>
      <c r="W993" s="324">
        <f>+R993-SUM(S993:U993)</f>
        <v>0</v>
      </c>
      <c r="X993" s="325">
        <f>IF(J993=2,W993,0)</f>
        <v>0</v>
      </c>
      <c r="Y993" s="326">
        <f>IF(J993=1,W993,0)</f>
        <v>0</v>
      </c>
      <c r="Z993" s="327">
        <f>IF(G993=Precios!$EX$4,Precios!$FA$4,IF(G993=Precios!$EX$5,Precios!$FA$5,IF(G993=Precios!$EX$6,Precios!$FA$6,IF(G993=Precios!$EX$7,Precios!$FA$7,IF(G993=Precios!$EX$8,Precios!$FA$8,IF(G993=Precios!$EX$9,Precios!$FA$9,IF(G993=Precios!$EX$10,Precios!$FA$10,IF(G993=Precios!$EX$11,Precios!$FA$11,IF(G993=Precios!$EX$12,Precios!$FA$12,IF(G993=Precios!$EX$1173,Precios!$FA$1173,IF(G993=Precios!$EX$14,Precios!$FA$14,IF(G993=Precios!$EX$15,Precios!$FA$15,IF(G993=Precios!$EX$16,Precios!$FA$16,IF(G993=Precios!$EX$17,Precios!$FA$17,IF(G993=Precios!$EX$18,Precios!$FA$18,0)))))))))))))))*H993</f>
        <v>0</v>
      </c>
      <c r="AA993" s="328">
        <f>+W993-SUM(Z993:Z997)</f>
        <v>0</v>
      </c>
      <c r="AB993" s="329" t="e">
        <f>+AA993/M993</f>
        <v>#DIV/0!</v>
      </c>
    </row>
    <row r="994" spans="1:28" x14ac:dyDescent="0.25">
      <c r="A994" s="291"/>
      <c r="B994" s="41"/>
      <c r="C994" s="42"/>
      <c r="D994" s="43"/>
      <c r="E994" s="43"/>
      <c r="F994" s="43"/>
      <c r="G994" s="49"/>
      <c r="H994" s="52"/>
      <c r="I994" s="217">
        <f>IF(G994=Precios!$EX$4,Precios!$EY$4,IF(G994=Precios!$EX$5,Precios!$EY$5,IF(G994=Precios!$EX$6,Precios!$EY$6,IF(G994=Precios!$EX$7,Precios!$EY$7,IF(G994=Precios!$EX$8,Precios!$EY$8,IF(G994=Precios!$EX$9,Precios!$EY$9,IF(G994=Precios!$EX$10,Precios!$EY$10,IF(G994=Precios!$EX$11,Precios!$EY$11,IF(G994=Precios!$EX$12,Precios!$EY$12,IF(G994=Precios!$EX$1173,Precios!$EY$1173,IF(G994=Precios!$EX$14,Precios!$EY$14,IF(G994=Precios!$EX$15,Precios!$EY$15,IF(G994=Precios!$EX$16,Precios!$EY$16,IF(G994=Precios!$EX$17,Precios!$EY$17,IF(G994=Precios!$EX$18,Precios!$EY$18,0)))))))))))))))</f>
        <v>0</v>
      </c>
      <c r="J994" s="52"/>
      <c r="K994" s="218">
        <f>+IF(J994=1,I994,IF(J994=2,I994*(1-Precios!$FD$3),0))</f>
        <v>0</v>
      </c>
      <c r="L994" s="218">
        <f t="shared" si="170"/>
        <v>0</v>
      </c>
      <c r="M994" s="50"/>
      <c r="N994" s="44"/>
      <c r="O994" s="44"/>
      <c r="P994" s="44"/>
      <c r="Q994" s="44"/>
      <c r="R994" s="44"/>
      <c r="S994" s="44"/>
      <c r="T994" s="44"/>
      <c r="U994" s="44"/>
      <c r="V994" s="93"/>
      <c r="W994" s="44"/>
      <c r="X994" s="44"/>
      <c r="Y994" s="44"/>
      <c r="Z994" s="39">
        <f>IF(G994=Precios!$EX$4,Precios!$FA$4,IF(G994=Precios!$EX$5,Precios!$FA$5,IF(G994=Precios!$EX$6,Precios!$FA$6,IF(G994=Precios!$EX$7,Precios!$FA$7,IF(G994=Precios!$EX$8,Precios!$FA$8,IF(G994=Precios!$EX$9,Precios!$FA$9,IF(G994=Precios!$EX$10,Precios!$FA$10,IF(G994=Precios!$EX$11,Precios!$FA$11,IF(G994=Precios!$EX$12,Precios!$FA$12,IF(G994=Precios!$EX$1173,Precios!$FA$1173,IF(G994=Precios!$EX$14,Precios!$FA$14,IF(G994=Precios!$EX$15,Precios!$FA$15,IF(G994=Precios!$EX$16,Precios!$FA$16,IF(G994=Precios!$EX$17,Precios!$FA$17,IF(G994=Precios!$EX$18,Precios!$FA$18,0)))))))))))))))*H994</f>
        <v>0</v>
      </c>
      <c r="AA994" s="47"/>
      <c r="AB994" s="330"/>
    </row>
    <row r="995" spans="1:28" x14ac:dyDescent="0.25">
      <c r="A995" s="291"/>
      <c r="B995" s="41"/>
      <c r="C995" s="42"/>
      <c r="D995" s="43"/>
      <c r="E995" s="43"/>
      <c r="F995" s="43"/>
      <c r="G995" s="49"/>
      <c r="H995" s="52"/>
      <c r="I995" s="217">
        <f>IF(G995=Precios!$EX$4,Precios!$EY$4,IF(G995=Precios!$EX$5,Precios!$EY$5,IF(G995=Precios!$EX$6,Precios!$EY$6,IF(G995=Precios!$EX$7,Precios!$EY$7,IF(G995=Precios!$EX$8,Precios!$EY$8,IF(G995=Precios!$EX$9,Precios!$EY$9,IF(G995=Precios!$EX$10,Precios!$EY$10,IF(G995=Precios!$EX$11,Precios!$EY$11,IF(G995=Precios!$EX$12,Precios!$EY$12,IF(G995=Precios!$EX$1173,Precios!$EY$1173,IF(G995=Precios!$EX$14,Precios!$EY$14,IF(G995=Precios!$EX$15,Precios!$EY$15,IF(G995=Precios!$EX$16,Precios!$EY$16,IF(G995=Precios!$EX$17,Precios!$EY$17,IF(G995=Precios!$EX$18,Precios!$EY$18,0)))))))))))))))</f>
        <v>0</v>
      </c>
      <c r="J995" s="52"/>
      <c r="K995" s="218">
        <f>+IF(J995=1,I995,IF(J995=2,I995*(1-Precios!$FD$3),0))</f>
        <v>0</v>
      </c>
      <c r="L995" s="218">
        <f t="shared" si="170"/>
        <v>0</v>
      </c>
      <c r="M995" s="50"/>
      <c r="N995" s="44"/>
      <c r="O995" s="44"/>
      <c r="P995" s="44"/>
      <c r="Q995" s="44"/>
      <c r="R995" s="44"/>
      <c r="S995" s="44"/>
      <c r="T995" s="44"/>
      <c r="U995" s="44"/>
      <c r="V995" s="93"/>
      <c r="W995" s="44"/>
      <c r="X995" s="44"/>
      <c r="Y995" s="44"/>
      <c r="Z995" s="39">
        <f>IF(G995=Precios!$EX$4,Precios!$FA$4,IF(G995=Precios!$EX$5,Precios!$FA$5,IF(G995=Precios!$EX$6,Precios!$FA$6,IF(G995=Precios!$EX$7,Precios!$FA$7,IF(G995=Precios!$EX$8,Precios!$FA$8,IF(G995=Precios!$EX$9,Precios!$FA$9,IF(G995=Precios!$EX$10,Precios!$FA$10,IF(G995=Precios!$EX$11,Precios!$FA$11,IF(G995=Precios!$EX$12,Precios!$FA$12,IF(G995=Precios!$EX$1173,Precios!$FA$1173,IF(G995=Precios!$EX$14,Precios!$FA$14,IF(G995=Precios!$EX$15,Precios!$FA$15,IF(G995=Precios!$EX$16,Precios!$FA$16,IF(G995=Precios!$EX$17,Precios!$FA$17,IF(G995=Precios!$EX$18,Precios!$FA$18,0)))))))))))))))*H995</f>
        <v>0</v>
      </c>
      <c r="AA995" s="47"/>
      <c r="AB995" s="330"/>
    </row>
    <row r="996" spans="1:28" x14ac:dyDescent="0.25">
      <c r="A996" s="291"/>
      <c r="B996" s="41"/>
      <c r="C996" s="42"/>
      <c r="D996" s="43"/>
      <c r="E996" s="43"/>
      <c r="F996" s="43"/>
      <c r="G996" s="49"/>
      <c r="H996" s="52"/>
      <c r="I996" s="217">
        <f>IF(G996=Precios!$EX$4,Precios!$EY$4,IF(G996=Precios!$EX$5,Precios!$EY$5,IF(G996=Precios!$EX$6,Precios!$EY$6,IF(G996=Precios!$EX$7,Precios!$EY$7,IF(G996=Precios!$EX$8,Precios!$EY$8,IF(G996=Precios!$EX$9,Precios!$EY$9,IF(G996=Precios!$EX$10,Precios!$EY$10,IF(G996=Precios!$EX$11,Precios!$EY$11,IF(G996=Precios!$EX$12,Precios!$EY$12,IF(G996=Precios!$EX$1173,Precios!$EY$1173,IF(G996=Precios!$EX$14,Precios!$EY$14,IF(G996=Precios!$EX$15,Precios!$EY$15,IF(G996=Precios!$EX$16,Precios!$EY$16,IF(G996=Precios!$EX$17,Precios!$EY$17,IF(G996=Precios!$EX$18,Precios!$EY$18,0)))))))))))))))</f>
        <v>0</v>
      </c>
      <c r="J996" s="52"/>
      <c r="K996" s="218">
        <f>+IF(J996=1,I996,IF(J996=2,I996*(1-Precios!$FD$3),0))</f>
        <v>0</v>
      </c>
      <c r="L996" s="218">
        <f t="shared" si="170"/>
        <v>0</v>
      </c>
      <c r="M996" s="50"/>
      <c r="N996" s="44"/>
      <c r="O996" s="44"/>
      <c r="P996" s="44"/>
      <c r="Q996" s="44"/>
      <c r="R996" s="44"/>
      <c r="S996" s="44"/>
      <c r="T996" s="44"/>
      <c r="U996" s="44"/>
      <c r="V996" s="93"/>
      <c r="W996" s="44"/>
      <c r="X996" s="44"/>
      <c r="Y996" s="44"/>
      <c r="Z996" s="39">
        <f>IF(G996=Precios!$EX$4,Precios!$FA$4,IF(G996=Precios!$EX$5,Precios!$FA$5,IF(G996=Precios!$EX$6,Precios!$FA$6,IF(G996=Precios!$EX$7,Precios!$FA$7,IF(G996=Precios!$EX$8,Precios!$FA$8,IF(G996=Precios!$EX$9,Precios!$FA$9,IF(G996=Precios!$EX$10,Precios!$FA$10,IF(G996=Precios!$EX$11,Precios!$FA$11,IF(G996=Precios!$EX$12,Precios!$FA$12,IF(G996=Precios!$EX$1173,Precios!$FA$1173,IF(G996=Precios!$EX$14,Precios!$FA$14,IF(G996=Precios!$EX$15,Precios!$FA$15,IF(G996=Precios!$EX$16,Precios!$FA$16,IF(G996=Precios!$EX$17,Precios!$FA$17,IF(G996=Precios!$EX$18,Precios!$FA$18,0)))))))))))))))*H996</f>
        <v>0</v>
      </c>
      <c r="AA996" s="47"/>
      <c r="AB996" s="330"/>
    </row>
    <row r="997" spans="1:28" ht="15.75" thickBot="1" x14ac:dyDescent="0.3">
      <c r="A997" s="293"/>
      <c r="B997" s="294"/>
      <c r="C997" s="304"/>
      <c r="D997" s="296"/>
      <c r="E997" s="296"/>
      <c r="F997" s="296"/>
      <c r="G997" s="297"/>
      <c r="H997" s="298"/>
      <c r="I997" s="299">
        <f>IF(G997=Precios!$EX$4,Precios!$EY$4,IF(G997=Precios!$EX$5,Precios!$EY$5,IF(G997=Precios!$EX$6,Precios!$EY$6,IF(G997=Precios!$EX$7,Precios!$EY$7,IF(G997=Precios!$EX$8,Precios!$EY$8,IF(G997=Precios!$EX$9,Precios!$EY$9,IF(G997=Precios!$EX$10,Precios!$EY$10,IF(G997=Precios!$EX$11,Precios!$EY$11,IF(G997=Precios!$EX$12,Precios!$EY$12,IF(G997=Precios!$EX$1173,Precios!$EY$1173,IF(G997=Precios!$EX$14,Precios!$EY$14,IF(G997=Precios!$EX$15,Precios!$EY$15,IF(G997=Precios!$EX$16,Precios!$EY$16,IF(G997=Precios!$EX$17,Precios!$EY$17,IF(G997=Precios!$EX$18,Precios!$EY$18,0)))))))))))))))</f>
        <v>0</v>
      </c>
      <c r="J997" s="298"/>
      <c r="K997" s="300">
        <f>+IF(J997=1,I997,IF(J997=2,I997*(1-Precios!$FD$3),0))</f>
        <v>0</v>
      </c>
      <c r="L997" s="300">
        <f t="shared" si="170"/>
        <v>0</v>
      </c>
      <c r="M997" s="331"/>
      <c r="N997" s="332"/>
      <c r="O997" s="332"/>
      <c r="P997" s="332"/>
      <c r="Q997" s="332"/>
      <c r="R997" s="332"/>
      <c r="S997" s="332"/>
      <c r="T997" s="332"/>
      <c r="U997" s="332"/>
      <c r="V997" s="333"/>
      <c r="W997" s="332"/>
      <c r="X997" s="332"/>
      <c r="Y997" s="332"/>
      <c r="Z997" s="340">
        <f>IF(G997=Precios!$EX$4,Precios!$FA$4,IF(G997=Precios!$EX$5,Precios!$FA$5,IF(G997=Precios!$EX$6,Precios!$FA$6,IF(G997=Precios!$EX$7,Precios!$FA$7,IF(G997=Precios!$EX$8,Precios!$FA$8,IF(G997=Precios!$EX$9,Precios!$FA$9,IF(G997=Precios!$EX$10,Precios!$FA$10,IF(G997=Precios!$EX$11,Precios!$FA$11,IF(G997=Precios!$EX$12,Precios!$FA$12,IF(G997=Precios!$EX$1173,Precios!$FA$1173,IF(G997=Precios!$EX$14,Precios!$FA$14,IF(G997=Precios!$EX$15,Precios!$FA$15,IF(G997=Precios!$EX$16,Precios!$FA$16,IF(G997=Precios!$EX$17,Precios!$FA$17,IF(G997=Precios!$EX$18,Precios!$FA$18,0)))))))))))))))*H997</f>
        <v>0</v>
      </c>
      <c r="AA997" s="334"/>
      <c r="AB997" s="335"/>
    </row>
    <row r="998" spans="1:28" x14ac:dyDescent="0.25">
      <c r="A998" s="282"/>
      <c r="B998" s="283"/>
      <c r="C998" s="284"/>
      <c r="D998" s="285"/>
      <c r="E998" s="285"/>
      <c r="F998" s="285"/>
      <c r="G998" s="287"/>
      <c r="H998" s="288"/>
      <c r="I998" s="289">
        <f>IF(G998=Precios!$EX$4,Precios!$EY$4,IF(G998=Precios!$EX$5,Precios!$EY$5,IF(G998=Precios!$EX$6,Precios!$EY$6,IF(G998=Precios!$EX$7,Precios!$EY$7,IF(G998=Precios!$EX$8,Precios!$EY$8,IF(G998=Precios!$EX$9,Precios!$EY$9,IF(G998=Precios!$EX$10,Precios!$EY$10,IF(G998=Precios!$EX$11,Precios!$EY$11,IF(G998=Precios!$EX$12,Precios!$EY$12,IF(G998=Precios!$EX$1173,Precios!$EY$1173,IF(G998=Precios!$EX$14,Precios!$EY$14,IF(G998=Precios!$EX$15,Precios!$EY$15,IF(G998=Precios!$EX$16,Precios!$EY$16,IF(G998=Precios!$EX$17,Precios!$EY$17,IF(G998=Precios!$EX$18,Precios!$EY$18,0)))))))))))))))</f>
        <v>0</v>
      </c>
      <c r="J998" s="287"/>
      <c r="K998" s="290">
        <f>+IF(J998=1,I998,IF(J998=2,I998*(1-Precios!$FD$3),0))</f>
        <v>0</v>
      </c>
      <c r="L998" s="290">
        <f t="shared" si="167"/>
        <v>0</v>
      </c>
      <c r="M998" s="317">
        <f>+SUM(L998:L1002)</f>
        <v>0</v>
      </c>
      <c r="N998" s="318">
        <f>+M998+Q998+S998+T998</f>
        <v>0</v>
      </c>
      <c r="O998" s="319">
        <f>+IF(J998=1,N998*$O$917,0)</f>
        <v>0</v>
      </c>
      <c r="P998" s="320">
        <f>+N998*$P$917</f>
        <v>0</v>
      </c>
      <c r="Q998" s="321"/>
      <c r="R998" s="322">
        <f>+N998-SUM(O998:Q998)</f>
        <v>0</v>
      </c>
      <c r="S998" s="321"/>
      <c r="T998" s="321"/>
      <c r="U998" s="321"/>
      <c r="V998" s="323" t="e">
        <f>+(+O998+P998)/M998</f>
        <v>#DIV/0!</v>
      </c>
      <c r="W998" s="324">
        <f>+R998-SUM(S998:U998)</f>
        <v>0</v>
      </c>
      <c r="X998" s="325">
        <f>IF(J998=2,W998,0)</f>
        <v>0</v>
      </c>
      <c r="Y998" s="326">
        <f>IF(J998=1,W998,0)</f>
        <v>0</v>
      </c>
      <c r="Z998" s="327">
        <f>IF(G998=Precios!$EX$4,Precios!$FA$4,IF(G998=Precios!$EX$5,Precios!$FA$5,IF(G998=Precios!$EX$6,Precios!$FA$6,IF(G998=Precios!$EX$7,Precios!$FA$7,IF(G998=Precios!$EX$8,Precios!$FA$8,IF(G998=Precios!$EX$9,Precios!$FA$9,IF(G998=Precios!$EX$10,Precios!$FA$10,IF(G998=Precios!$EX$11,Precios!$FA$11,IF(G998=Precios!$EX$12,Precios!$FA$12,IF(G998=Precios!$EX$1173,Precios!$FA$1173,IF(G998=Precios!$EX$14,Precios!$FA$14,IF(G998=Precios!$EX$15,Precios!$FA$15,IF(G998=Precios!$EX$16,Precios!$FA$16,IF(G998=Precios!$EX$17,Precios!$FA$17,IF(G998=Precios!$EX$18,Precios!$FA$18,0)))))))))))))))*H998</f>
        <v>0</v>
      </c>
      <c r="AA998" s="328">
        <f>+W998-SUM(Z998:Z1002)</f>
        <v>0</v>
      </c>
      <c r="AB998" s="329" t="e">
        <f>+AA998/M998</f>
        <v>#DIV/0!</v>
      </c>
    </row>
    <row r="999" spans="1:28" x14ac:dyDescent="0.25">
      <c r="A999" s="291"/>
      <c r="B999" s="41"/>
      <c r="C999" s="42"/>
      <c r="D999" s="43"/>
      <c r="E999" s="43"/>
      <c r="F999" s="43"/>
      <c r="G999" s="49"/>
      <c r="H999" s="52"/>
      <c r="I999" s="217">
        <f>IF(G999=Precios!$EX$4,Precios!$EY$4,IF(G999=Precios!$EX$5,Precios!$EY$5,IF(G999=Precios!$EX$6,Precios!$EY$6,IF(G999=Precios!$EX$7,Precios!$EY$7,IF(G999=Precios!$EX$8,Precios!$EY$8,IF(G999=Precios!$EX$9,Precios!$EY$9,IF(G999=Precios!$EX$10,Precios!$EY$10,IF(G999=Precios!$EX$11,Precios!$EY$11,IF(G999=Precios!$EX$12,Precios!$EY$12,IF(G999=Precios!$EX$1173,Precios!$EY$1173,IF(G999=Precios!$EX$14,Precios!$EY$14,IF(G999=Precios!$EX$15,Precios!$EY$15,IF(G999=Precios!$EX$16,Precios!$EY$16,IF(G999=Precios!$EX$17,Precios!$EY$17,IF(G999=Precios!$EX$18,Precios!$EY$18,0)))))))))))))))</f>
        <v>0</v>
      </c>
      <c r="J999" s="52"/>
      <c r="K999" s="218">
        <f>+IF(J999=1,I999,IF(J999=2,I999*(1-Precios!$FD$3),0))</f>
        <v>0</v>
      </c>
      <c r="L999" s="218">
        <f t="shared" si="167"/>
        <v>0</v>
      </c>
      <c r="M999" s="50"/>
      <c r="N999" s="44"/>
      <c r="O999" s="44"/>
      <c r="P999" s="44"/>
      <c r="Q999" s="44"/>
      <c r="R999" s="44"/>
      <c r="S999" s="44"/>
      <c r="T999" s="44"/>
      <c r="U999" s="44"/>
      <c r="V999" s="93"/>
      <c r="W999" s="44"/>
      <c r="X999" s="44"/>
      <c r="Y999" s="44"/>
      <c r="Z999" s="39">
        <f>IF(G999=Precios!$EX$4,Precios!$FA$4,IF(G999=Precios!$EX$5,Precios!$FA$5,IF(G999=Precios!$EX$6,Precios!$FA$6,IF(G999=Precios!$EX$7,Precios!$FA$7,IF(G999=Precios!$EX$8,Precios!$FA$8,IF(G999=Precios!$EX$9,Precios!$FA$9,IF(G999=Precios!$EX$10,Precios!$FA$10,IF(G999=Precios!$EX$11,Precios!$FA$11,IF(G999=Precios!$EX$12,Precios!$FA$12,IF(G999=Precios!$EX$1173,Precios!$FA$1173,IF(G999=Precios!$EX$14,Precios!$FA$14,IF(G999=Precios!$EX$15,Precios!$FA$15,IF(G999=Precios!$EX$16,Precios!$FA$16,IF(G999=Precios!$EX$17,Precios!$FA$17,IF(G999=Precios!$EX$18,Precios!$FA$18,0)))))))))))))))*H999</f>
        <v>0</v>
      </c>
      <c r="AA999" s="47"/>
      <c r="AB999" s="330"/>
    </row>
    <row r="1000" spans="1:28" x14ac:dyDescent="0.25">
      <c r="A1000" s="291"/>
      <c r="B1000" s="41"/>
      <c r="C1000" s="42"/>
      <c r="D1000" s="43"/>
      <c r="E1000" s="43"/>
      <c r="F1000" s="43"/>
      <c r="G1000" s="49"/>
      <c r="H1000" s="52"/>
      <c r="I1000" s="217">
        <f>IF(G1000=Precios!$EX$4,Precios!$EY$4,IF(G1000=Precios!$EX$5,Precios!$EY$5,IF(G1000=Precios!$EX$6,Precios!$EY$6,IF(G1000=Precios!$EX$7,Precios!$EY$7,IF(G1000=Precios!$EX$8,Precios!$EY$8,IF(G1000=Precios!$EX$9,Precios!$EY$9,IF(G1000=Precios!$EX$10,Precios!$EY$10,IF(G1000=Precios!$EX$11,Precios!$EY$11,IF(G1000=Precios!$EX$12,Precios!$EY$12,IF(G1000=Precios!$EX$1173,Precios!$EY$1173,IF(G1000=Precios!$EX$14,Precios!$EY$14,IF(G1000=Precios!$EX$15,Precios!$EY$15,IF(G1000=Precios!$EX$16,Precios!$EY$16,IF(G1000=Precios!$EX$17,Precios!$EY$17,IF(G1000=Precios!$EX$18,Precios!$EY$18,0)))))))))))))))</f>
        <v>0</v>
      </c>
      <c r="J1000" s="52"/>
      <c r="K1000" s="218">
        <f>+IF(J1000=1,I1000,IF(J1000=2,I1000*(1-Precios!$FD$3),0))</f>
        <v>0</v>
      </c>
      <c r="L1000" s="218">
        <f t="shared" si="167"/>
        <v>0</v>
      </c>
      <c r="M1000" s="50"/>
      <c r="N1000" s="44"/>
      <c r="O1000" s="44"/>
      <c r="P1000" s="44"/>
      <c r="Q1000" s="44"/>
      <c r="R1000" s="44"/>
      <c r="S1000" s="44"/>
      <c r="T1000" s="44"/>
      <c r="U1000" s="44"/>
      <c r="V1000" s="93"/>
      <c r="W1000" s="44"/>
      <c r="X1000" s="44"/>
      <c r="Y1000" s="44"/>
      <c r="Z1000" s="39">
        <f>IF(G1000=Precios!$EX$4,Precios!$FA$4,IF(G1000=Precios!$EX$5,Precios!$FA$5,IF(G1000=Precios!$EX$6,Precios!$FA$6,IF(G1000=Precios!$EX$7,Precios!$FA$7,IF(G1000=Precios!$EX$8,Precios!$FA$8,IF(G1000=Precios!$EX$9,Precios!$FA$9,IF(G1000=Precios!$EX$10,Precios!$FA$10,IF(G1000=Precios!$EX$11,Precios!$FA$11,IF(G1000=Precios!$EX$12,Precios!$FA$12,IF(G1000=Precios!$EX$1173,Precios!$FA$1173,IF(G1000=Precios!$EX$14,Precios!$FA$14,IF(G1000=Precios!$EX$15,Precios!$FA$15,IF(G1000=Precios!$EX$16,Precios!$FA$16,IF(G1000=Precios!$EX$17,Precios!$FA$17,IF(G1000=Precios!$EX$18,Precios!$FA$18,0)))))))))))))))*H1000</f>
        <v>0</v>
      </c>
      <c r="AA1000" s="47"/>
      <c r="AB1000" s="330"/>
    </row>
    <row r="1001" spans="1:28" x14ac:dyDescent="0.25">
      <c r="A1001" s="291"/>
      <c r="B1001" s="41"/>
      <c r="C1001" s="42"/>
      <c r="D1001" s="43"/>
      <c r="E1001" s="43"/>
      <c r="F1001" s="43"/>
      <c r="G1001" s="49"/>
      <c r="H1001" s="52"/>
      <c r="I1001" s="217">
        <f>IF(G1001=Precios!$EX$4,Precios!$EY$4,IF(G1001=Precios!$EX$5,Precios!$EY$5,IF(G1001=Precios!$EX$6,Precios!$EY$6,IF(G1001=Precios!$EX$7,Precios!$EY$7,IF(G1001=Precios!$EX$8,Precios!$EY$8,IF(G1001=Precios!$EX$9,Precios!$EY$9,IF(G1001=Precios!$EX$10,Precios!$EY$10,IF(G1001=Precios!$EX$11,Precios!$EY$11,IF(G1001=Precios!$EX$12,Precios!$EY$12,IF(G1001=Precios!$EX$1173,Precios!$EY$1173,IF(G1001=Precios!$EX$14,Precios!$EY$14,IF(G1001=Precios!$EX$15,Precios!$EY$15,IF(G1001=Precios!$EX$16,Precios!$EY$16,IF(G1001=Precios!$EX$17,Precios!$EY$17,IF(G1001=Precios!$EX$18,Precios!$EY$18,0)))))))))))))))</f>
        <v>0</v>
      </c>
      <c r="J1001" s="52"/>
      <c r="K1001" s="218">
        <f>+IF(J1001=1,I1001,IF(J1001=2,I1001*(1-Precios!$FD$3),0))</f>
        <v>0</v>
      </c>
      <c r="L1001" s="218">
        <f t="shared" si="167"/>
        <v>0</v>
      </c>
      <c r="M1001" s="50"/>
      <c r="N1001" s="44"/>
      <c r="O1001" s="44"/>
      <c r="P1001" s="44"/>
      <c r="Q1001" s="44"/>
      <c r="R1001" s="44"/>
      <c r="S1001" s="44"/>
      <c r="T1001" s="44"/>
      <c r="U1001" s="44"/>
      <c r="V1001" s="93"/>
      <c r="W1001" s="44"/>
      <c r="X1001" s="44"/>
      <c r="Y1001" s="44"/>
      <c r="Z1001" s="39">
        <f>IF(G1001=Precios!$EX$4,Precios!$FA$4,IF(G1001=Precios!$EX$5,Precios!$FA$5,IF(G1001=Precios!$EX$6,Precios!$FA$6,IF(G1001=Precios!$EX$7,Precios!$FA$7,IF(G1001=Precios!$EX$8,Precios!$FA$8,IF(G1001=Precios!$EX$9,Precios!$FA$9,IF(G1001=Precios!$EX$10,Precios!$FA$10,IF(G1001=Precios!$EX$11,Precios!$FA$11,IF(G1001=Precios!$EX$12,Precios!$FA$12,IF(G1001=Precios!$EX$1173,Precios!$FA$1173,IF(G1001=Precios!$EX$14,Precios!$FA$14,IF(G1001=Precios!$EX$15,Precios!$FA$15,IF(G1001=Precios!$EX$16,Precios!$FA$16,IF(G1001=Precios!$EX$17,Precios!$FA$17,IF(G1001=Precios!$EX$18,Precios!$FA$18,0)))))))))))))))*H1001</f>
        <v>0</v>
      </c>
      <c r="AA1001" s="47"/>
      <c r="AB1001" s="330"/>
    </row>
    <row r="1002" spans="1:28" ht="15.75" thickBot="1" x14ac:dyDescent="0.3">
      <c r="A1002" s="293"/>
      <c r="B1002" s="294"/>
      <c r="C1002" s="304"/>
      <c r="D1002" s="296"/>
      <c r="E1002" s="296"/>
      <c r="F1002" s="296"/>
      <c r="G1002" s="297"/>
      <c r="H1002" s="298"/>
      <c r="I1002" s="299">
        <f>IF(G1002=Precios!$EX$4,Precios!$EY$4,IF(G1002=Precios!$EX$5,Precios!$EY$5,IF(G1002=Precios!$EX$6,Precios!$EY$6,IF(G1002=Precios!$EX$7,Precios!$EY$7,IF(G1002=Precios!$EX$8,Precios!$EY$8,IF(G1002=Precios!$EX$9,Precios!$EY$9,IF(G1002=Precios!$EX$10,Precios!$EY$10,IF(G1002=Precios!$EX$11,Precios!$EY$11,IF(G1002=Precios!$EX$12,Precios!$EY$12,IF(G1002=Precios!$EX$1173,Precios!$EY$1173,IF(G1002=Precios!$EX$14,Precios!$EY$14,IF(G1002=Precios!$EX$15,Precios!$EY$15,IF(G1002=Precios!$EX$16,Precios!$EY$16,IF(G1002=Precios!$EX$17,Precios!$EY$17,IF(G1002=Precios!$EX$18,Precios!$EY$18,0)))))))))))))))</f>
        <v>0</v>
      </c>
      <c r="J1002" s="298"/>
      <c r="K1002" s="300">
        <f>+IF(J1002=1,I1002,IF(J1002=2,I1002*(1-Precios!$FD$3),0))</f>
        <v>0</v>
      </c>
      <c r="L1002" s="300">
        <f t="shared" si="167"/>
        <v>0</v>
      </c>
      <c r="M1002" s="331"/>
      <c r="N1002" s="332"/>
      <c r="O1002" s="332"/>
      <c r="P1002" s="332"/>
      <c r="Q1002" s="332"/>
      <c r="R1002" s="332"/>
      <c r="S1002" s="332"/>
      <c r="T1002" s="332"/>
      <c r="U1002" s="332"/>
      <c r="V1002" s="333"/>
      <c r="W1002" s="332"/>
      <c r="X1002" s="332"/>
      <c r="Y1002" s="332"/>
      <c r="Z1002" s="340">
        <f>IF(G1002=Precios!$EX$4,Precios!$FA$4,IF(G1002=Precios!$EX$5,Precios!$FA$5,IF(G1002=Precios!$EX$6,Precios!$FA$6,IF(G1002=Precios!$EX$7,Precios!$FA$7,IF(G1002=Precios!$EX$8,Precios!$FA$8,IF(G1002=Precios!$EX$9,Precios!$FA$9,IF(G1002=Precios!$EX$10,Precios!$FA$10,IF(G1002=Precios!$EX$11,Precios!$FA$11,IF(G1002=Precios!$EX$12,Precios!$FA$12,IF(G1002=Precios!$EX$1173,Precios!$FA$1173,IF(G1002=Precios!$EX$14,Precios!$FA$14,IF(G1002=Precios!$EX$15,Precios!$FA$15,IF(G1002=Precios!$EX$16,Precios!$FA$16,IF(G1002=Precios!$EX$17,Precios!$FA$17,IF(G1002=Precios!$EX$18,Precios!$FA$18,0)))))))))))))))*H1002</f>
        <v>0</v>
      </c>
      <c r="AA1002" s="334"/>
      <c r="AB1002" s="335"/>
    </row>
    <row r="1003" spans="1:28" x14ac:dyDescent="0.25">
      <c r="A1003" s="282"/>
      <c r="B1003" s="283"/>
      <c r="C1003" s="284"/>
      <c r="D1003" s="285"/>
      <c r="E1003" s="285"/>
      <c r="F1003" s="285"/>
      <c r="G1003" s="287"/>
      <c r="H1003" s="288"/>
      <c r="I1003" s="289">
        <f>IF(G1003=Precios!$EX$4,Precios!$EY$4,IF(G1003=Precios!$EX$5,Precios!$EY$5,IF(G1003=Precios!$EX$6,Precios!$EY$6,IF(G1003=Precios!$EX$7,Precios!$EY$7,IF(G1003=Precios!$EX$8,Precios!$EY$8,IF(G1003=Precios!$EX$9,Precios!$EY$9,IF(G1003=Precios!$EX$10,Precios!$EY$10,IF(G1003=Precios!$EX$11,Precios!$EY$11,IF(G1003=Precios!$EX$12,Precios!$EY$12,IF(G1003=Precios!$EX$1173,Precios!$EY$1173,IF(G1003=Precios!$EX$14,Precios!$EY$14,IF(G1003=Precios!$EX$15,Precios!$EY$15,IF(G1003=Precios!$EX$16,Precios!$EY$16,IF(G1003=Precios!$EX$17,Precios!$EY$17,IF(G1003=Precios!$EX$18,Precios!$EY$18,0)))))))))))))))</f>
        <v>0</v>
      </c>
      <c r="J1003" s="287"/>
      <c r="K1003" s="290">
        <f>+IF(J1003=1,I1003,IF(J1003=2,I1003*(1-Precios!$FD$3),0))</f>
        <v>0</v>
      </c>
      <c r="L1003" s="290">
        <f t="shared" si="163"/>
        <v>0</v>
      </c>
      <c r="M1003" s="317">
        <f>+SUM(L1003:L1007)</f>
        <v>0</v>
      </c>
      <c r="N1003" s="318">
        <f>+M1003+Q1003+S1003+T1003</f>
        <v>0</v>
      </c>
      <c r="O1003" s="319">
        <f>+IF(J1003=1,N1003*$O$917,0)</f>
        <v>0</v>
      </c>
      <c r="P1003" s="320">
        <f>+N1003*$P$917</f>
        <v>0</v>
      </c>
      <c r="Q1003" s="321"/>
      <c r="R1003" s="322">
        <f>+N1003-SUM(O1003:Q1003)</f>
        <v>0</v>
      </c>
      <c r="S1003" s="321"/>
      <c r="T1003" s="321"/>
      <c r="U1003" s="321"/>
      <c r="V1003" s="323" t="e">
        <f>+(+O1003+P1003)/M1003</f>
        <v>#DIV/0!</v>
      </c>
      <c r="W1003" s="324">
        <f>+R1003-SUM(S1003:U1003)</f>
        <v>0</v>
      </c>
      <c r="X1003" s="325">
        <f>IF(J1003=2,W1003,0)</f>
        <v>0</v>
      </c>
      <c r="Y1003" s="326">
        <f>IF(J1003=1,W1003,0)</f>
        <v>0</v>
      </c>
      <c r="Z1003" s="327">
        <f>IF(G1003=Precios!$EX$4,Precios!$FA$4,IF(G1003=Precios!$EX$5,Precios!$FA$5,IF(G1003=Precios!$EX$6,Precios!$FA$6,IF(G1003=Precios!$EX$7,Precios!$FA$7,IF(G1003=Precios!$EX$8,Precios!$FA$8,IF(G1003=Precios!$EX$9,Precios!$FA$9,IF(G1003=Precios!$EX$10,Precios!$FA$10,IF(G1003=Precios!$EX$11,Precios!$FA$11,IF(G1003=Precios!$EX$12,Precios!$FA$12,IF(G1003=Precios!$EX$1173,Precios!$FA$1173,IF(G1003=Precios!$EX$14,Precios!$FA$14,IF(G1003=Precios!$EX$15,Precios!$FA$15,IF(G1003=Precios!$EX$16,Precios!$FA$16,IF(G1003=Precios!$EX$17,Precios!$FA$17,IF(G1003=Precios!$EX$18,Precios!$FA$18,0)))))))))))))))*H1003</f>
        <v>0</v>
      </c>
      <c r="AA1003" s="328">
        <f>+W1003-SUM(Z1003:Z1007)</f>
        <v>0</v>
      </c>
      <c r="AB1003" s="329" t="e">
        <f>+AA1003/M1003</f>
        <v>#DIV/0!</v>
      </c>
    </row>
    <row r="1004" spans="1:28" x14ac:dyDescent="0.25">
      <c r="A1004" s="291"/>
      <c r="B1004" s="41"/>
      <c r="C1004" s="42"/>
      <c r="D1004" s="43"/>
      <c r="E1004" s="43"/>
      <c r="F1004" s="43"/>
      <c r="G1004" s="49"/>
      <c r="H1004" s="52"/>
      <c r="I1004" s="217">
        <f>IF(G1004=Precios!$EX$4,Precios!$EY$4,IF(G1004=Precios!$EX$5,Precios!$EY$5,IF(G1004=Precios!$EX$6,Precios!$EY$6,IF(G1004=Precios!$EX$7,Precios!$EY$7,IF(G1004=Precios!$EX$8,Precios!$EY$8,IF(G1004=Precios!$EX$9,Precios!$EY$9,IF(G1004=Precios!$EX$10,Precios!$EY$10,IF(G1004=Precios!$EX$11,Precios!$EY$11,IF(G1004=Precios!$EX$12,Precios!$EY$12,IF(G1004=Precios!$EX$1173,Precios!$EY$1173,IF(G1004=Precios!$EX$14,Precios!$EY$14,IF(G1004=Precios!$EX$15,Precios!$EY$15,IF(G1004=Precios!$EX$16,Precios!$EY$16,IF(G1004=Precios!$EX$17,Precios!$EY$17,IF(G1004=Precios!$EX$18,Precios!$EY$18,0)))))))))))))))</f>
        <v>0</v>
      </c>
      <c r="J1004" s="52"/>
      <c r="K1004" s="218">
        <f>+IF(J1004=1,I1004,IF(J1004=2,I1004*(1-Precios!$FD$3),0))</f>
        <v>0</v>
      </c>
      <c r="L1004" s="218">
        <f t="shared" ref="L1004:L1005" si="171">H1004*K1004</f>
        <v>0</v>
      </c>
      <c r="M1004" s="50"/>
      <c r="N1004" s="44"/>
      <c r="O1004" s="44"/>
      <c r="P1004" s="44"/>
      <c r="Q1004" s="44"/>
      <c r="R1004" s="44"/>
      <c r="S1004" s="44"/>
      <c r="T1004" s="44"/>
      <c r="U1004" s="44"/>
      <c r="V1004" s="93"/>
      <c r="W1004" s="44"/>
      <c r="X1004" s="44"/>
      <c r="Y1004" s="44"/>
      <c r="Z1004" s="39">
        <f>IF(G1004=Precios!$EX$4,Precios!$FA$4,IF(G1004=Precios!$EX$5,Precios!$FA$5,IF(G1004=Precios!$EX$6,Precios!$FA$6,IF(G1004=Precios!$EX$7,Precios!$FA$7,IF(G1004=Precios!$EX$8,Precios!$FA$8,IF(G1004=Precios!$EX$9,Precios!$FA$9,IF(G1004=Precios!$EX$10,Precios!$FA$10,IF(G1004=Precios!$EX$11,Precios!$FA$11,IF(G1004=Precios!$EX$12,Precios!$FA$12,IF(G1004=Precios!$EX$1173,Precios!$FA$1173,IF(G1004=Precios!$EX$14,Precios!$FA$14,IF(G1004=Precios!$EX$15,Precios!$FA$15,IF(G1004=Precios!$EX$16,Precios!$FA$16,IF(G1004=Precios!$EX$17,Precios!$FA$17,IF(G1004=Precios!$EX$18,Precios!$FA$18,0)))))))))))))))*H1004</f>
        <v>0</v>
      </c>
      <c r="AA1004" s="47"/>
      <c r="AB1004" s="330"/>
    </row>
    <row r="1005" spans="1:28" x14ac:dyDescent="0.25">
      <c r="A1005" s="291"/>
      <c r="B1005" s="41"/>
      <c r="C1005" s="42"/>
      <c r="D1005" s="43"/>
      <c r="E1005" s="43"/>
      <c r="F1005" s="43"/>
      <c r="G1005" s="49"/>
      <c r="H1005" s="52"/>
      <c r="I1005" s="217">
        <f>IF(G1005=Precios!$EX$4,Precios!$EY$4,IF(G1005=Precios!$EX$5,Precios!$EY$5,IF(G1005=Precios!$EX$6,Precios!$EY$6,IF(G1005=Precios!$EX$7,Precios!$EY$7,IF(G1005=Precios!$EX$8,Precios!$EY$8,IF(G1005=Precios!$EX$9,Precios!$EY$9,IF(G1005=Precios!$EX$10,Precios!$EY$10,IF(G1005=Precios!$EX$11,Precios!$EY$11,IF(G1005=Precios!$EX$12,Precios!$EY$12,IF(G1005=Precios!$EX$1173,Precios!$EY$1173,IF(G1005=Precios!$EX$14,Precios!$EY$14,IF(G1005=Precios!$EX$15,Precios!$EY$15,IF(G1005=Precios!$EX$16,Precios!$EY$16,IF(G1005=Precios!$EX$17,Precios!$EY$17,IF(G1005=Precios!$EX$18,Precios!$EY$18,0)))))))))))))))</f>
        <v>0</v>
      </c>
      <c r="J1005" s="52"/>
      <c r="K1005" s="218">
        <f>+IF(J1005=1,I1005,IF(J1005=2,I1005*(1-Precios!$FD$3),0))</f>
        <v>0</v>
      </c>
      <c r="L1005" s="218">
        <f t="shared" si="171"/>
        <v>0</v>
      </c>
      <c r="M1005" s="50"/>
      <c r="N1005" s="44"/>
      <c r="O1005" s="44"/>
      <c r="P1005" s="44"/>
      <c r="Q1005" s="44"/>
      <c r="R1005" s="44"/>
      <c r="S1005" s="44"/>
      <c r="T1005" s="44"/>
      <c r="U1005" s="44"/>
      <c r="V1005" s="93"/>
      <c r="W1005" s="44"/>
      <c r="X1005" s="44"/>
      <c r="Y1005" s="44"/>
      <c r="Z1005" s="39">
        <f>IF(G1005=Precios!$EX$4,Precios!$FA$4,IF(G1005=Precios!$EX$5,Precios!$FA$5,IF(G1005=Precios!$EX$6,Precios!$FA$6,IF(G1005=Precios!$EX$7,Precios!$FA$7,IF(G1005=Precios!$EX$8,Precios!$FA$8,IF(G1005=Precios!$EX$9,Precios!$FA$9,IF(G1005=Precios!$EX$10,Precios!$FA$10,IF(G1005=Precios!$EX$11,Precios!$FA$11,IF(G1005=Precios!$EX$12,Precios!$FA$12,IF(G1005=Precios!$EX$1173,Precios!$FA$1173,IF(G1005=Precios!$EX$14,Precios!$FA$14,IF(G1005=Precios!$EX$15,Precios!$FA$15,IF(G1005=Precios!$EX$16,Precios!$FA$16,IF(G1005=Precios!$EX$17,Precios!$FA$17,IF(G1005=Precios!$EX$18,Precios!$FA$18,0)))))))))))))))*H1005</f>
        <v>0</v>
      </c>
      <c r="AA1005" s="47"/>
      <c r="AB1005" s="330"/>
    </row>
    <row r="1006" spans="1:28" x14ac:dyDescent="0.25">
      <c r="A1006" s="291"/>
      <c r="B1006" s="41"/>
      <c r="C1006" s="42"/>
      <c r="D1006" s="43"/>
      <c r="E1006" s="43"/>
      <c r="F1006" s="43"/>
      <c r="G1006" s="49"/>
      <c r="H1006" s="52"/>
      <c r="I1006" s="217">
        <f>IF(G1006=Precios!$EX$4,Precios!$EY$4,IF(G1006=Precios!$EX$5,Precios!$EY$5,IF(G1006=Precios!$EX$6,Precios!$EY$6,IF(G1006=Precios!$EX$7,Precios!$EY$7,IF(G1006=Precios!$EX$8,Precios!$EY$8,IF(G1006=Precios!$EX$9,Precios!$EY$9,IF(G1006=Precios!$EX$10,Precios!$EY$10,IF(G1006=Precios!$EX$11,Precios!$EY$11,IF(G1006=Precios!$EX$12,Precios!$EY$12,IF(G1006=Precios!$EX$1173,Precios!$EY$1173,IF(G1006=Precios!$EX$14,Precios!$EY$14,IF(G1006=Precios!$EX$15,Precios!$EY$15,IF(G1006=Precios!$EX$16,Precios!$EY$16,IF(G1006=Precios!$EX$17,Precios!$EY$17,IF(G1006=Precios!$EX$18,Precios!$EY$18,0)))))))))))))))</f>
        <v>0</v>
      </c>
      <c r="J1006" s="52"/>
      <c r="K1006" s="218">
        <f>+IF(J1006=1,I1006,IF(J1006=2,I1006*(1-Precios!$FD$3),0))</f>
        <v>0</v>
      </c>
      <c r="L1006" s="218">
        <f t="shared" si="163"/>
        <v>0</v>
      </c>
      <c r="M1006" s="50"/>
      <c r="N1006" s="44"/>
      <c r="O1006" s="44"/>
      <c r="P1006" s="44"/>
      <c r="Q1006" s="44"/>
      <c r="R1006" s="44"/>
      <c r="S1006" s="44"/>
      <c r="T1006" s="44"/>
      <c r="U1006" s="44"/>
      <c r="V1006" s="93"/>
      <c r="W1006" s="44"/>
      <c r="X1006" s="44"/>
      <c r="Y1006" s="44"/>
      <c r="Z1006" s="39">
        <f>IF(G1006=Precios!$EX$4,Precios!$FA$4,IF(G1006=Precios!$EX$5,Precios!$FA$5,IF(G1006=Precios!$EX$6,Precios!$FA$6,IF(G1006=Precios!$EX$7,Precios!$FA$7,IF(G1006=Precios!$EX$8,Precios!$FA$8,IF(G1006=Precios!$EX$9,Precios!$FA$9,IF(G1006=Precios!$EX$10,Precios!$FA$10,IF(G1006=Precios!$EX$11,Precios!$FA$11,IF(G1006=Precios!$EX$12,Precios!$FA$12,IF(G1006=Precios!$EX$1173,Precios!$FA$1173,IF(G1006=Precios!$EX$14,Precios!$FA$14,IF(G1006=Precios!$EX$15,Precios!$FA$15,IF(G1006=Precios!$EX$16,Precios!$FA$16,IF(G1006=Precios!$EX$17,Precios!$FA$17,IF(G1006=Precios!$EX$18,Precios!$FA$18,0)))))))))))))))*H1006</f>
        <v>0</v>
      </c>
      <c r="AA1006" s="47"/>
      <c r="AB1006" s="330"/>
    </row>
    <row r="1007" spans="1:28" ht="15.75" thickBot="1" x14ac:dyDescent="0.3">
      <c r="A1007" s="293"/>
      <c r="B1007" s="294"/>
      <c r="C1007" s="304"/>
      <c r="D1007" s="296"/>
      <c r="E1007" s="296"/>
      <c r="F1007" s="296"/>
      <c r="G1007" s="297"/>
      <c r="H1007" s="298"/>
      <c r="I1007" s="299">
        <f>IF(G1007=Precios!$EX$4,Precios!$EY$4,IF(G1007=Precios!$EX$5,Precios!$EY$5,IF(G1007=Precios!$EX$6,Precios!$EY$6,IF(G1007=Precios!$EX$7,Precios!$EY$7,IF(G1007=Precios!$EX$8,Precios!$EY$8,IF(G1007=Precios!$EX$9,Precios!$EY$9,IF(G1007=Precios!$EX$10,Precios!$EY$10,IF(G1007=Precios!$EX$11,Precios!$EY$11,IF(G1007=Precios!$EX$12,Precios!$EY$12,IF(G1007=Precios!$EX$1173,Precios!$EY$1173,IF(G1007=Precios!$EX$14,Precios!$EY$14,IF(G1007=Precios!$EX$15,Precios!$EY$15,IF(G1007=Precios!$EX$16,Precios!$EY$16,IF(G1007=Precios!$EX$17,Precios!$EY$17,IF(G1007=Precios!$EX$18,Precios!$EY$18,0)))))))))))))))</f>
        <v>0</v>
      </c>
      <c r="J1007" s="298"/>
      <c r="K1007" s="300">
        <f>+IF(J1007=1,I1007,IF(J1007=2,I1007*(1-Precios!$FD$3),0))</f>
        <v>0</v>
      </c>
      <c r="L1007" s="300">
        <f t="shared" si="163"/>
        <v>0</v>
      </c>
      <c r="M1007" s="331"/>
      <c r="N1007" s="332"/>
      <c r="O1007" s="332"/>
      <c r="P1007" s="332"/>
      <c r="Q1007" s="332"/>
      <c r="R1007" s="332"/>
      <c r="S1007" s="332"/>
      <c r="T1007" s="332"/>
      <c r="U1007" s="332"/>
      <c r="V1007" s="333"/>
      <c r="W1007" s="332"/>
      <c r="X1007" s="332"/>
      <c r="Y1007" s="332"/>
      <c r="Z1007" s="340">
        <f>IF(G1007=Precios!$EX$4,Precios!$FA$4,IF(G1007=Precios!$EX$5,Precios!$FA$5,IF(G1007=Precios!$EX$6,Precios!$FA$6,IF(G1007=Precios!$EX$7,Precios!$FA$7,IF(G1007=Precios!$EX$8,Precios!$FA$8,IF(G1007=Precios!$EX$9,Precios!$FA$9,IF(G1007=Precios!$EX$10,Precios!$FA$10,IF(G1007=Precios!$EX$11,Precios!$FA$11,IF(G1007=Precios!$EX$12,Precios!$FA$12,IF(G1007=Precios!$EX$1173,Precios!$FA$1173,IF(G1007=Precios!$EX$14,Precios!$FA$14,IF(G1007=Precios!$EX$15,Precios!$FA$15,IF(G1007=Precios!$EX$16,Precios!$FA$16,IF(G1007=Precios!$EX$17,Precios!$FA$17,IF(G1007=Precios!$EX$18,Precios!$FA$18,0)))))))))))))))*H1007</f>
        <v>0</v>
      </c>
      <c r="AA1007" s="334"/>
      <c r="AB1007" s="335"/>
    </row>
    <row r="1008" spans="1:28" s="21" customFormat="1" x14ac:dyDescent="0.25">
      <c r="A1008" s="305" t="s">
        <v>166</v>
      </c>
      <c r="B1008" s="306">
        <f>COUNT(A918:A1007)</f>
        <v>0</v>
      </c>
      <c r="C1008" s="91"/>
      <c r="D1008" s="91"/>
      <c r="E1008" s="91"/>
      <c r="F1008" s="91"/>
      <c r="G1008" s="92"/>
      <c r="H1008" s="92">
        <f>SUM(H918:H1007)</f>
        <v>0</v>
      </c>
      <c r="I1008" s="91"/>
      <c r="J1008" s="92"/>
      <c r="K1008" s="91"/>
      <c r="L1008" s="91"/>
      <c r="M1008" s="91">
        <f t="shared" ref="M1008:U1008" si="172">SUM(M918:M1007)</f>
        <v>0</v>
      </c>
      <c r="N1008" s="91">
        <f t="shared" si="172"/>
        <v>0</v>
      </c>
      <c r="O1008" s="91">
        <f t="shared" si="172"/>
        <v>0</v>
      </c>
      <c r="P1008" s="91">
        <f t="shared" si="172"/>
        <v>0</v>
      </c>
      <c r="Q1008" s="91">
        <f t="shared" si="172"/>
        <v>0</v>
      </c>
      <c r="R1008" s="91">
        <f t="shared" si="172"/>
        <v>0</v>
      </c>
      <c r="S1008" s="91">
        <f t="shared" si="172"/>
        <v>0</v>
      </c>
      <c r="T1008" s="91">
        <f t="shared" si="172"/>
        <v>0</v>
      </c>
      <c r="U1008" s="91">
        <f t="shared" si="172"/>
        <v>0</v>
      </c>
      <c r="V1008" s="336" t="e">
        <f>AVERAGE(V918:V1007)</f>
        <v>#DIV/0!</v>
      </c>
      <c r="W1008" s="91">
        <f>SUM(W918:W1007)</f>
        <v>0</v>
      </c>
      <c r="X1008" s="91">
        <f>SUM(X918:X1007)</f>
        <v>0</v>
      </c>
      <c r="Y1008" s="91">
        <f>SUM(Y918:Y1007)</f>
        <v>0</v>
      </c>
      <c r="Z1008" s="91">
        <f>SUM(Z918:Z1007)</f>
        <v>0</v>
      </c>
      <c r="AA1008" s="91">
        <f>SUM(AA918:AA1007)</f>
        <v>0</v>
      </c>
      <c r="AB1008" s="336" t="e">
        <f>AVERAGE(AB918:AB1007)</f>
        <v>#DIV/0!</v>
      </c>
    </row>
    <row r="1009" spans="1:28" s="55" customFormat="1" ht="15.75" thickBot="1" x14ac:dyDescent="0.3">
      <c r="A1009" s="100" t="s">
        <v>167</v>
      </c>
      <c r="B1009" s="70">
        <f>+B917+B1008</f>
        <v>0</v>
      </c>
      <c r="C1009" s="72"/>
      <c r="D1009" s="71"/>
      <c r="E1009" s="71"/>
      <c r="F1009" s="190"/>
      <c r="G1009" s="339"/>
      <c r="H1009" s="70">
        <f>+H917+H1008</f>
        <v>0</v>
      </c>
      <c r="I1009" s="53"/>
      <c r="J1009" s="213"/>
      <c r="K1009" s="214"/>
      <c r="L1009" s="214"/>
      <c r="M1009" s="53">
        <f>+M917+M1008</f>
        <v>0</v>
      </c>
      <c r="N1009" s="53">
        <f>+N917+N1008</f>
        <v>0</v>
      </c>
      <c r="O1009" s="265">
        <v>2.41E-2</v>
      </c>
      <c r="P1009" s="265">
        <v>0.02</v>
      </c>
      <c r="Q1009" s="53">
        <f>+Q917+Q1008</f>
        <v>0</v>
      </c>
      <c r="R1009" s="53">
        <f t="shared" ref="R1009" si="173">+R917+R1008</f>
        <v>0</v>
      </c>
      <c r="S1009" s="53">
        <f t="shared" ref="S1009" si="174">+S917+S1008</f>
        <v>0</v>
      </c>
      <c r="T1009" s="53">
        <f t="shared" ref="T1009" si="175">+T917+T1008</f>
        <v>0</v>
      </c>
      <c r="U1009" s="53">
        <f t="shared" ref="U1009" si="176">+U917+U1008</f>
        <v>0</v>
      </c>
      <c r="V1009" s="233" t="e">
        <f>AVERAGE(V917,V1008)</f>
        <v>#DIV/0!</v>
      </c>
      <c r="W1009" s="53">
        <f t="shared" ref="W1009" si="177">+W917+W1008</f>
        <v>0</v>
      </c>
      <c r="X1009" s="53">
        <f t="shared" ref="X1009" si="178">+X917+X1008</f>
        <v>0</v>
      </c>
      <c r="Y1009" s="53">
        <f t="shared" ref="Y1009" si="179">+Y917+Y1008</f>
        <v>0</v>
      </c>
      <c r="Z1009" s="53">
        <f t="shared" ref="Z1009" si="180">+Z917+Z1008</f>
        <v>0</v>
      </c>
      <c r="AA1009" s="53">
        <f t="shared" ref="AA1009" si="181">+AA917+AA1008</f>
        <v>0</v>
      </c>
      <c r="AB1009" s="233" t="e">
        <f>AVERAGE(AB917,AB1008)</f>
        <v>#DIV/0!</v>
      </c>
    </row>
    <row r="1010" spans="1:28" x14ac:dyDescent="0.25">
      <c r="A1010" s="282"/>
      <c r="B1010" s="283"/>
      <c r="C1010" s="284"/>
      <c r="D1010" s="285"/>
      <c r="E1010" s="285"/>
      <c r="F1010" s="286"/>
      <c r="G1010" s="287"/>
      <c r="H1010" s="288"/>
      <c r="I1010" s="289">
        <f>IF(G1010=Precios!$FM$4,Precios!$FN$4,IF(G1010=Precios!$FM$5,Precios!$FN$5,IF(G1010=Precios!$FM$6,Precios!$FN$6,IF(G1010=Precios!$FM$7,Precios!$FN$7,IF(G1010=Precios!$FM$8,Precios!$FN$8,IF(G1010=Precios!$FM$9,Precios!$FN$9,IF(G1010=Precios!$FM$10,Precios!$FN$10,IF(G1010=Precios!$FM$11,Precios!$FN$11,IF(G1010=Precios!$FM$12,Precios!$FN$12,IF(G1010=Precios!$FM$1190,Precios!$FN$1190,IF(G1010=Precios!$FM$14,Precios!$FN$14,IF(G1010=Precios!$FM$15,Precios!$FN$15,IF(G1010=Precios!$FM$16,Precios!$FN$16,IF(G1010=Precios!$FM$17,Precios!$FN$17,IF(G1010=Precios!$FM$18,Precios!$FN$18,0)))))))))))))))</f>
        <v>0</v>
      </c>
      <c r="J1010" s="287"/>
      <c r="K1010" s="290">
        <f>+IF(J1010=1,I1010,IF(J1010=2,I1010*(1-Precios!$FS$3),0))</f>
        <v>0</v>
      </c>
      <c r="L1010" s="290">
        <f>H1010*K1010</f>
        <v>0</v>
      </c>
      <c r="M1010" s="317">
        <f>+SUM(L1010:L1014)</f>
        <v>0</v>
      </c>
      <c r="N1010" s="318">
        <f>+M1010+Q1010+S1010+T1010</f>
        <v>0</v>
      </c>
      <c r="O1010" s="319">
        <f>+IF(J1010=1,N1010*$O$1009,0)</f>
        <v>0</v>
      </c>
      <c r="P1010" s="320">
        <f>+N1010*$P$1009</f>
        <v>0</v>
      </c>
      <c r="Q1010" s="321"/>
      <c r="R1010" s="322">
        <f>+N1010-SUM(O1010:Q1010)</f>
        <v>0</v>
      </c>
      <c r="S1010" s="321"/>
      <c r="T1010" s="321"/>
      <c r="U1010" s="321"/>
      <c r="V1010" s="323" t="e">
        <f>+(+O1010+P1010)/M1010</f>
        <v>#DIV/0!</v>
      </c>
      <c r="W1010" s="324">
        <f>+R1010-SUM(S1010:U1010)</f>
        <v>0</v>
      </c>
      <c r="X1010" s="325">
        <f>IF(J1010=2,W1010,0)</f>
        <v>0</v>
      </c>
      <c r="Y1010" s="326">
        <f>IF(J1010=1,W1010,0)</f>
        <v>0</v>
      </c>
      <c r="Z1010" s="327">
        <f>IF(G1010=Precios!$FM$4,Precios!$FP$4,IF(G1010=Precios!$FM$5,Precios!$FP$5,IF(G1010=Precios!$FM$6,Precios!$FP$6,IF(G1010=Precios!$FM$7,Precios!$FP$7,IF(G1010=Precios!$FM$8,Precios!$FP$8,IF(G1010=Precios!$FM$9,Precios!$FP$9,IF(G1010=Precios!$FM$10,Precios!$FP$10,IF(G1010=Precios!$FM$11,Precios!$FP$11,IF(G1010=Precios!$FM$12,Precios!$FP$12,IF(G1010=Precios!$FM$1190,Precios!$FP$1190,IF(G1010=Precios!$FM$14,Precios!$FP$14,IF(G1010=Precios!$FM$15,Precios!$FP$15,IF(G1010=Precios!$FM$16,Precios!$FP$16,IF(G1010=Precios!$FM$17,Precios!$FP$17,IF(G1010=Precios!$FM$18,Precios!$FP$18,0)))))))))))))))*H1010</f>
        <v>0</v>
      </c>
      <c r="AA1010" s="328">
        <f>+W1010-SUM(Z1010:Z1014)</f>
        <v>0</v>
      </c>
      <c r="AB1010" s="329" t="e">
        <f>+AA1010/M1010</f>
        <v>#DIV/0!</v>
      </c>
    </row>
    <row r="1011" spans="1:28" x14ac:dyDescent="0.25">
      <c r="A1011" s="291"/>
      <c r="B1011" s="41"/>
      <c r="C1011" s="292"/>
      <c r="D1011" s="43"/>
      <c r="E1011" s="43"/>
      <c r="F1011" s="43"/>
      <c r="G1011" s="49"/>
      <c r="H1011" s="52"/>
      <c r="I1011" s="217">
        <f>IF(G1011=Precios!$FM$4,Precios!$FN$4,IF(G1011=Precios!$FM$5,Precios!$FN$5,IF(G1011=Precios!$FM$6,Precios!$FN$6,IF(G1011=Precios!$FM$7,Precios!$FN$7,IF(G1011=Precios!$FM$8,Precios!$FN$8,IF(G1011=Precios!$FM$9,Precios!$FN$9,IF(G1011=Precios!$FM$10,Precios!$FN$10,IF(G1011=Precios!$FM$11,Precios!$FN$11,IF(G1011=Precios!$FM$12,Precios!$FN$12,IF(G1011=Precios!$FM$1190,Precios!$FN$1190,IF(G1011=Precios!$FM$14,Precios!$FN$14,IF(G1011=Precios!$FM$15,Precios!$FN$15,IF(G1011=Precios!$FM$16,Precios!$FN$16,IF(G1011=Precios!$FM$17,Precios!$FN$17,IF(G1011=Precios!$FM$18,Precios!$FN$18,0)))))))))))))))</f>
        <v>0</v>
      </c>
      <c r="J1011" s="52"/>
      <c r="K1011" s="218">
        <f>+IF(J1011=1,I1011,IF(J1011=2,I1011*(1-Precios!$FS$3),0))</f>
        <v>0</v>
      </c>
      <c r="L1011" s="218">
        <f t="shared" ref="L1011:L1012" si="182">H1011*K1011</f>
        <v>0</v>
      </c>
      <c r="M1011" s="50"/>
      <c r="N1011" s="44"/>
      <c r="O1011" s="44"/>
      <c r="P1011" s="44"/>
      <c r="Q1011" s="44"/>
      <c r="R1011" s="44"/>
      <c r="S1011" s="44"/>
      <c r="T1011" s="44"/>
      <c r="U1011" s="44"/>
      <c r="V1011" s="93"/>
      <c r="W1011" s="44"/>
      <c r="X1011" s="44"/>
      <c r="Y1011" s="44"/>
      <c r="Z1011" s="39">
        <f>IF(G1011=Precios!$FM$4,Precios!$FP$4,IF(G1011=Precios!$FM$5,Precios!$FP$5,IF(G1011=Precios!$FM$6,Precios!$FP$6,IF(G1011=Precios!$FM$7,Precios!$FP$7,IF(G1011=Precios!$FM$8,Precios!$FP$8,IF(G1011=Precios!$FM$9,Precios!$FP$9,IF(G1011=Precios!$FM$10,Precios!$FP$10,IF(G1011=Precios!$FM$11,Precios!$FP$11,IF(G1011=Precios!$FM$12,Precios!$FP$12,IF(G1011=Precios!$FM$1190,Precios!$FP$1190,IF(G1011=Precios!$FM$14,Precios!$FP$14,IF(G1011=Precios!$FM$15,Precios!$FP$15,IF(G1011=Precios!$FM$16,Precios!$FP$16,IF(G1011=Precios!$FM$17,Precios!$FP$17,IF(G1011=Precios!$FM$18,Precios!$FP$18,0)))))))))))))))*H1011</f>
        <v>0</v>
      </c>
      <c r="AA1011" s="47"/>
      <c r="AB1011" s="330"/>
    </row>
    <row r="1012" spans="1:28" x14ac:dyDescent="0.25">
      <c r="A1012" s="291"/>
      <c r="B1012" s="41"/>
      <c r="C1012" s="292"/>
      <c r="D1012" s="43"/>
      <c r="E1012" s="43"/>
      <c r="F1012" s="43"/>
      <c r="G1012" s="49"/>
      <c r="H1012" s="52"/>
      <c r="I1012" s="217">
        <f>IF(G1012=Precios!$FM$4,Precios!$FN$4,IF(G1012=Precios!$FM$5,Precios!$FN$5,IF(G1012=Precios!$FM$6,Precios!$FN$6,IF(G1012=Precios!$FM$7,Precios!$FN$7,IF(G1012=Precios!$FM$8,Precios!$FN$8,IF(G1012=Precios!$FM$9,Precios!$FN$9,IF(G1012=Precios!$FM$10,Precios!$FN$10,IF(G1012=Precios!$FM$11,Precios!$FN$11,IF(G1012=Precios!$FM$12,Precios!$FN$12,IF(G1012=Precios!$FM$1190,Precios!$FN$1190,IF(G1012=Precios!$FM$14,Precios!$FN$14,IF(G1012=Precios!$FM$15,Precios!$FN$15,IF(G1012=Precios!$FM$16,Precios!$FN$16,IF(G1012=Precios!$FM$17,Precios!$FN$17,IF(G1012=Precios!$FM$18,Precios!$FN$18,0)))))))))))))))</f>
        <v>0</v>
      </c>
      <c r="J1012" s="52"/>
      <c r="K1012" s="218">
        <f>+IF(J1012=1,I1012,IF(J1012=2,I1012*(1-Precios!$FS$3),0))</f>
        <v>0</v>
      </c>
      <c r="L1012" s="218">
        <f t="shared" si="182"/>
        <v>0</v>
      </c>
      <c r="M1012" s="50"/>
      <c r="N1012" s="44"/>
      <c r="O1012" s="44"/>
      <c r="P1012" s="44"/>
      <c r="Q1012" s="44"/>
      <c r="R1012" s="44"/>
      <c r="S1012" s="44"/>
      <c r="T1012" s="44"/>
      <c r="U1012" s="44"/>
      <c r="V1012" s="93"/>
      <c r="W1012" s="44"/>
      <c r="X1012" s="44"/>
      <c r="Y1012" s="44"/>
      <c r="Z1012" s="39">
        <f>IF(G1012=Precios!$FM$4,Precios!$FP$4,IF(G1012=Precios!$FM$5,Precios!$FP$5,IF(G1012=Precios!$FM$6,Precios!$FP$6,IF(G1012=Precios!$FM$7,Precios!$FP$7,IF(G1012=Precios!$FM$8,Precios!$FP$8,IF(G1012=Precios!$FM$9,Precios!$FP$9,IF(G1012=Precios!$FM$10,Precios!$FP$10,IF(G1012=Precios!$FM$11,Precios!$FP$11,IF(G1012=Precios!$FM$12,Precios!$FP$12,IF(G1012=Precios!$FM$1190,Precios!$FP$1190,IF(G1012=Precios!$FM$14,Precios!$FP$14,IF(G1012=Precios!$FM$15,Precios!$FP$15,IF(G1012=Precios!$FM$16,Precios!$FP$16,IF(G1012=Precios!$FM$17,Precios!$FP$17,IF(G1012=Precios!$FM$18,Precios!$FP$18,0)))))))))))))))*H1012</f>
        <v>0</v>
      </c>
      <c r="AA1012" s="47"/>
      <c r="AB1012" s="330"/>
    </row>
    <row r="1013" spans="1:28" x14ac:dyDescent="0.25">
      <c r="A1013" s="291"/>
      <c r="B1013" s="41"/>
      <c r="C1013" s="292"/>
      <c r="D1013" s="43"/>
      <c r="E1013" s="43"/>
      <c r="F1013" s="43"/>
      <c r="G1013" s="49"/>
      <c r="H1013" s="52"/>
      <c r="I1013" s="217">
        <f>IF(G1013=Precios!$FM$4,Precios!$FN$4,IF(G1013=Precios!$FM$5,Precios!$FN$5,IF(G1013=Precios!$FM$6,Precios!$FN$6,IF(G1013=Precios!$FM$7,Precios!$FN$7,IF(G1013=Precios!$FM$8,Precios!$FN$8,IF(G1013=Precios!$FM$9,Precios!$FN$9,IF(G1013=Precios!$FM$10,Precios!$FN$10,IF(G1013=Precios!$FM$11,Precios!$FN$11,IF(G1013=Precios!$FM$12,Precios!$FN$12,IF(G1013=Precios!$FM$1190,Precios!$FN$1190,IF(G1013=Precios!$FM$14,Precios!$FN$14,IF(G1013=Precios!$FM$15,Precios!$FN$15,IF(G1013=Precios!$FM$16,Precios!$FN$16,IF(G1013=Precios!$FM$17,Precios!$FN$17,IF(G1013=Precios!$FM$18,Precios!$FN$18,0)))))))))))))))</f>
        <v>0</v>
      </c>
      <c r="J1013" s="52"/>
      <c r="K1013" s="218">
        <f>+IF(J1013=1,I1013,IF(J1013=2,I1013*(1-Precios!$FS$3),0))</f>
        <v>0</v>
      </c>
      <c r="L1013" s="218">
        <f t="shared" ref="L1013:L1099" si="183">H1013*K1013</f>
        <v>0</v>
      </c>
      <c r="M1013" s="50"/>
      <c r="N1013" s="44"/>
      <c r="O1013" s="44"/>
      <c r="P1013" s="44"/>
      <c r="Q1013" s="44"/>
      <c r="R1013" s="44"/>
      <c r="S1013" s="44"/>
      <c r="T1013" s="44"/>
      <c r="U1013" s="44"/>
      <c r="V1013" s="93"/>
      <c r="W1013" s="44"/>
      <c r="X1013" s="44"/>
      <c r="Y1013" s="44"/>
      <c r="Z1013" s="39">
        <f>IF(G1013=Precios!$FM$4,Precios!$FP$4,IF(G1013=Precios!$FM$5,Precios!$FP$5,IF(G1013=Precios!$FM$6,Precios!$FP$6,IF(G1013=Precios!$FM$7,Precios!$FP$7,IF(G1013=Precios!$FM$8,Precios!$FP$8,IF(G1013=Precios!$FM$9,Precios!$FP$9,IF(G1013=Precios!$FM$10,Precios!$FP$10,IF(G1013=Precios!$FM$11,Precios!$FP$11,IF(G1013=Precios!$FM$12,Precios!$FP$12,IF(G1013=Precios!$FM$1190,Precios!$FP$1190,IF(G1013=Precios!$FM$14,Precios!$FP$14,IF(G1013=Precios!$FM$15,Precios!$FP$15,IF(G1013=Precios!$FM$16,Precios!$FP$16,IF(G1013=Precios!$FM$17,Precios!$FP$17,IF(G1013=Precios!$FM$18,Precios!$FP$18,0)))))))))))))))*H1013</f>
        <v>0</v>
      </c>
      <c r="AA1013" s="47"/>
      <c r="AB1013" s="330"/>
    </row>
    <row r="1014" spans="1:28" ht="15.75" thickBot="1" x14ac:dyDescent="0.3">
      <c r="A1014" s="293"/>
      <c r="B1014" s="294"/>
      <c r="C1014" s="295"/>
      <c r="D1014" s="296"/>
      <c r="E1014" s="296"/>
      <c r="F1014" s="296"/>
      <c r="G1014" s="297"/>
      <c r="H1014" s="298"/>
      <c r="I1014" s="299">
        <f>IF(G1014=Precios!$FM$4,Precios!$FN$4,IF(G1014=Precios!$FM$5,Precios!$FN$5,IF(G1014=Precios!$FM$6,Precios!$FN$6,IF(G1014=Precios!$FM$7,Precios!$FN$7,IF(G1014=Precios!$FM$8,Precios!$FN$8,IF(G1014=Precios!$FM$9,Precios!$FN$9,IF(G1014=Precios!$FM$10,Precios!$FN$10,IF(G1014=Precios!$FM$11,Precios!$FN$11,IF(G1014=Precios!$FM$12,Precios!$FN$12,IF(G1014=Precios!$FM$1190,Precios!$FN$1190,IF(G1014=Precios!$FM$14,Precios!$FN$14,IF(G1014=Precios!$FM$15,Precios!$FN$15,IF(G1014=Precios!$FM$16,Precios!$FN$16,IF(G1014=Precios!$FM$17,Precios!$FN$17,IF(G1014=Precios!$FM$18,Precios!$FN$18,0)))))))))))))))</f>
        <v>0</v>
      </c>
      <c r="J1014" s="298"/>
      <c r="K1014" s="300">
        <f>+IF(J1014=1,I1014,IF(J1014=2,I1014*(1-Precios!$FS$3),0))</f>
        <v>0</v>
      </c>
      <c r="L1014" s="300">
        <f t="shared" si="183"/>
        <v>0</v>
      </c>
      <c r="M1014" s="331"/>
      <c r="N1014" s="332"/>
      <c r="O1014" s="332"/>
      <c r="P1014" s="332"/>
      <c r="Q1014" s="332"/>
      <c r="R1014" s="332"/>
      <c r="S1014" s="332"/>
      <c r="T1014" s="332"/>
      <c r="U1014" s="332"/>
      <c r="V1014" s="333"/>
      <c r="W1014" s="332"/>
      <c r="X1014" s="332"/>
      <c r="Y1014" s="332"/>
      <c r="Z1014" s="340">
        <f>IF(G1014=Precios!$FM$4,Precios!$FP$4,IF(G1014=Precios!$FM$5,Precios!$FP$5,IF(G1014=Precios!$FM$6,Precios!$FP$6,IF(G1014=Precios!$FM$7,Precios!$FP$7,IF(G1014=Precios!$FM$8,Precios!$FP$8,IF(G1014=Precios!$FM$9,Precios!$FP$9,IF(G1014=Precios!$FM$10,Precios!$FP$10,IF(G1014=Precios!$FM$11,Precios!$FP$11,IF(G1014=Precios!$FM$12,Precios!$FP$12,IF(G1014=Precios!$FM$1190,Precios!$FP$1190,IF(G1014=Precios!$FM$14,Precios!$FP$14,IF(G1014=Precios!$FM$15,Precios!$FP$15,IF(G1014=Precios!$FM$16,Precios!$FP$16,IF(G1014=Precios!$FM$17,Precios!$FP$17,IF(G1014=Precios!$FM$18,Precios!$FP$18,0)))))))))))))))*H1014</f>
        <v>0</v>
      </c>
      <c r="AA1014" s="334"/>
      <c r="AB1014" s="335"/>
    </row>
    <row r="1015" spans="1:28" x14ac:dyDescent="0.25">
      <c r="A1015" s="337"/>
      <c r="B1015" s="257"/>
      <c r="C1015" s="276"/>
      <c r="D1015" s="277"/>
      <c r="E1015" s="277"/>
      <c r="F1015" s="278"/>
      <c r="G1015" s="279"/>
      <c r="H1015" s="280"/>
      <c r="I1015" s="289">
        <f>IF(G1015=Precios!$FM$4,Precios!$FN$4,IF(G1015=Precios!$FM$5,Precios!$FN$5,IF(G1015=Precios!$FM$6,Precios!$FN$6,IF(G1015=Precios!$FM$7,Precios!$FN$7,IF(G1015=Precios!$FM$8,Precios!$FN$8,IF(G1015=Precios!$FM$9,Precios!$FN$9,IF(G1015=Precios!$FM$10,Precios!$FN$10,IF(G1015=Precios!$FM$11,Precios!$FN$11,IF(G1015=Precios!$FM$12,Precios!$FN$12,IF(G1015=Precios!$FM$1190,Precios!$FN$1190,IF(G1015=Precios!$FM$14,Precios!$FN$14,IF(G1015=Precios!$FM$15,Precios!$FN$15,IF(G1015=Precios!$FM$16,Precios!$FN$16,IF(G1015=Precios!$FM$17,Precios!$FN$17,IF(G1015=Precios!$FM$18,Precios!$FN$18,0)))))))))))))))</f>
        <v>0</v>
      </c>
      <c r="J1015" s="279"/>
      <c r="K1015" s="281">
        <f>+IF(J1015=1,I1015,IF(J1015=2,I1015*(1-Precios!$FS$3),0))</f>
        <v>0</v>
      </c>
      <c r="L1015" s="281">
        <f t="shared" si="183"/>
        <v>0</v>
      </c>
      <c r="M1015" s="308">
        <f>+SUM(L1015:L1019)</f>
        <v>0</v>
      </c>
      <c r="N1015" s="309">
        <f>+M1015+Q1015+S1015+T1015</f>
        <v>0</v>
      </c>
      <c r="O1015" s="310">
        <f>+IF(J1015=1,N1015*$O$1009,0)</f>
        <v>0</v>
      </c>
      <c r="P1015" s="311">
        <f>+N1015*$P$1009</f>
        <v>0</v>
      </c>
      <c r="Q1015" s="40"/>
      <c r="R1015" s="29">
        <f>+N1015-SUM(O1015:Q1015)</f>
        <v>0</v>
      </c>
      <c r="S1015" s="40"/>
      <c r="T1015" s="40"/>
      <c r="U1015" s="40"/>
      <c r="V1015" s="312" t="e">
        <f>+(+O1015+P1015)/M1015</f>
        <v>#DIV/0!</v>
      </c>
      <c r="W1015" s="313">
        <f>+R1015-SUM(S1015:U1015)</f>
        <v>0</v>
      </c>
      <c r="X1015" s="314">
        <f>IF(J1015=2,W1015,0)</f>
        <v>0</v>
      </c>
      <c r="Y1015" s="315">
        <f>IF(J1015=1,W1015,0)</f>
        <v>0</v>
      </c>
      <c r="Z1015" s="327">
        <f>IF(G1015=Precios!$FM$4,Precios!$FP$4,IF(G1015=Precios!$FM$5,Precios!$FP$5,IF(G1015=Precios!$FM$6,Precios!$FP$6,IF(G1015=Precios!$FM$7,Precios!$FP$7,IF(G1015=Precios!$FM$8,Precios!$FP$8,IF(G1015=Precios!$FM$9,Precios!$FP$9,IF(G1015=Precios!$FM$10,Precios!$FP$10,IF(G1015=Precios!$FM$11,Precios!$FP$11,IF(G1015=Precios!$FM$12,Precios!$FP$12,IF(G1015=Precios!$FM$1190,Precios!$FP$1190,IF(G1015=Precios!$FM$14,Precios!$FP$14,IF(G1015=Precios!$FM$15,Precios!$FP$15,IF(G1015=Precios!$FM$16,Precios!$FP$16,IF(G1015=Precios!$FM$17,Precios!$FP$17,IF(G1015=Precios!$FM$18,Precios!$FP$18,0)))))))))))))))*H1015</f>
        <v>0</v>
      </c>
      <c r="AA1015" s="316">
        <f>+W1015-SUM(Z1015:Z1019)</f>
        <v>0</v>
      </c>
      <c r="AB1015" s="338" t="e">
        <f>+AA1015/M1015</f>
        <v>#DIV/0!</v>
      </c>
    </row>
    <row r="1016" spans="1:28" x14ac:dyDescent="0.25">
      <c r="A1016" s="291"/>
      <c r="B1016" s="41"/>
      <c r="C1016" s="42"/>
      <c r="D1016" s="43"/>
      <c r="E1016" s="43"/>
      <c r="F1016" s="43"/>
      <c r="G1016" s="49"/>
      <c r="H1016" s="52"/>
      <c r="I1016" s="217">
        <f>IF(G1016=Precios!$FM$4,Precios!$FN$4,IF(G1016=Precios!$FM$5,Precios!$FN$5,IF(G1016=Precios!$FM$6,Precios!$FN$6,IF(G1016=Precios!$FM$7,Precios!$FN$7,IF(G1016=Precios!$FM$8,Precios!$FN$8,IF(G1016=Precios!$FM$9,Precios!$FN$9,IF(G1016=Precios!$FM$10,Precios!$FN$10,IF(G1016=Precios!$FM$11,Precios!$FN$11,IF(G1016=Precios!$FM$12,Precios!$FN$12,IF(G1016=Precios!$FM$1190,Precios!$FN$1190,IF(G1016=Precios!$FM$14,Precios!$FN$14,IF(G1016=Precios!$FM$15,Precios!$FN$15,IF(G1016=Precios!$FM$16,Precios!$FN$16,IF(G1016=Precios!$FM$17,Precios!$FN$17,IF(G1016=Precios!$FM$18,Precios!$FN$18,0)))))))))))))))</f>
        <v>0</v>
      </c>
      <c r="J1016" s="52"/>
      <c r="K1016" s="218">
        <f>+IF(J1016=1,I1016,IF(J1016=2,I1016*(1-Precios!$FS$3),0))</f>
        <v>0</v>
      </c>
      <c r="L1016" s="218">
        <f t="shared" ref="L1016:L1017" si="184">H1016*K1016</f>
        <v>0</v>
      </c>
      <c r="M1016" s="50"/>
      <c r="N1016" s="44"/>
      <c r="O1016" s="44"/>
      <c r="P1016" s="44"/>
      <c r="Q1016" s="44"/>
      <c r="R1016" s="44"/>
      <c r="S1016" s="44"/>
      <c r="T1016" s="44"/>
      <c r="U1016" s="44"/>
      <c r="V1016" s="93"/>
      <c r="W1016" s="44"/>
      <c r="X1016" s="44"/>
      <c r="Y1016" s="44"/>
      <c r="Z1016" s="39">
        <f>IF(G1016=Precios!$FM$4,Precios!$FP$4,IF(G1016=Precios!$FM$5,Precios!$FP$5,IF(G1016=Precios!$FM$6,Precios!$FP$6,IF(G1016=Precios!$FM$7,Precios!$FP$7,IF(G1016=Precios!$FM$8,Precios!$FP$8,IF(G1016=Precios!$FM$9,Precios!$FP$9,IF(G1016=Precios!$FM$10,Precios!$FP$10,IF(G1016=Precios!$FM$11,Precios!$FP$11,IF(G1016=Precios!$FM$12,Precios!$FP$12,IF(G1016=Precios!$FM$1190,Precios!$FP$1190,IF(G1016=Precios!$FM$14,Precios!$FP$14,IF(G1016=Precios!$FM$15,Precios!$FP$15,IF(G1016=Precios!$FM$16,Precios!$FP$16,IF(G1016=Precios!$FM$17,Precios!$FP$17,IF(G1016=Precios!$FM$18,Precios!$FP$18,0)))))))))))))))*H1016</f>
        <v>0</v>
      </c>
      <c r="AA1016" s="47"/>
      <c r="AB1016" s="330"/>
    </row>
    <row r="1017" spans="1:28" x14ac:dyDescent="0.25">
      <c r="A1017" s="291"/>
      <c r="B1017" s="41"/>
      <c r="C1017" s="42"/>
      <c r="D1017" s="43"/>
      <c r="E1017" s="43"/>
      <c r="F1017" s="43"/>
      <c r="G1017" s="49"/>
      <c r="H1017" s="52"/>
      <c r="I1017" s="217">
        <f>IF(G1017=Precios!$FM$4,Precios!$FN$4,IF(G1017=Precios!$FM$5,Precios!$FN$5,IF(G1017=Precios!$FM$6,Precios!$FN$6,IF(G1017=Precios!$FM$7,Precios!$FN$7,IF(G1017=Precios!$FM$8,Precios!$FN$8,IF(G1017=Precios!$FM$9,Precios!$FN$9,IF(G1017=Precios!$FM$10,Precios!$FN$10,IF(G1017=Precios!$FM$11,Precios!$FN$11,IF(G1017=Precios!$FM$12,Precios!$FN$12,IF(G1017=Precios!$FM$1190,Precios!$FN$1190,IF(G1017=Precios!$FM$14,Precios!$FN$14,IF(G1017=Precios!$FM$15,Precios!$FN$15,IF(G1017=Precios!$FM$16,Precios!$FN$16,IF(G1017=Precios!$FM$17,Precios!$FN$17,IF(G1017=Precios!$FM$18,Precios!$FN$18,0)))))))))))))))</f>
        <v>0</v>
      </c>
      <c r="J1017" s="52"/>
      <c r="K1017" s="218">
        <f>+IF(J1017=1,I1017,IF(J1017=2,I1017*(1-Precios!$FS$3),0))</f>
        <v>0</v>
      </c>
      <c r="L1017" s="218">
        <f t="shared" si="184"/>
        <v>0</v>
      </c>
      <c r="M1017" s="50"/>
      <c r="N1017" s="44"/>
      <c r="O1017" s="44"/>
      <c r="P1017" s="44"/>
      <c r="Q1017" s="44"/>
      <c r="R1017" s="44"/>
      <c r="S1017" s="44"/>
      <c r="T1017" s="44"/>
      <c r="U1017" s="44"/>
      <c r="V1017" s="93"/>
      <c r="W1017" s="44"/>
      <c r="X1017" s="44"/>
      <c r="Y1017" s="44"/>
      <c r="Z1017" s="39">
        <f>IF(G1017=Precios!$FM$4,Precios!$FP$4,IF(G1017=Precios!$FM$5,Precios!$FP$5,IF(G1017=Precios!$FM$6,Precios!$FP$6,IF(G1017=Precios!$FM$7,Precios!$FP$7,IF(G1017=Precios!$FM$8,Precios!$FP$8,IF(G1017=Precios!$FM$9,Precios!$FP$9,IF(G1017=Precios!$FM$10,Precios!$FP$10,IF(G1017=Precios!$FM$11,Precios!$FP$11,IF(G1017=Precios!$FM$12,Precios!$FP$12,IF(G1017=Precios!$FM$1190,Precios!$FP$1190,IF(G1017=Precios!$FM$14,Precios!$FP$14,IF(G1017=Precios!$FM$15,Precios!$FP$15,IF(G1017=Precios!$FM$16,Precios!$FP$16,IF(G1017=Precios!$FM$17,Precios!$FP$17,IF(G1017=Precios!$FM$18,Precios!$FP$18,0)))))))))))))))*H1017</f>
        <v>0</v>
      </c>
      <c r="AA1017" s="47"/>
      <c r="AB1017" s="330"/>
    </row>
    <row r="1018" spans="1:28" x14ac:dyDescent="0.25">
      <c r="A1018" s="291"/>
      <c r="B1018" s="41"/>
      <c r="C1018" s="42"/>
      <c r="D1018" s="43"/>
      <c r="E1018" s="43"/>
      <c r="F1018" s="43"/>
      <c r="G1018" s="49"/>
      <c r="H1018" s="52"/>
      <c r="I1018" s="217">
        <f>IF(G1018=Precios!$FM$4,Precios!$FN$4,IF(G1018=Precios!$FM$5,Precios!$FN$5,IF(G1018=Precios!$FM$6,Precios!$FN$6,IF(G1018=Precios!$FM$7,Precios!$FN$7,IF(G1018=Precios!$FM$8,Precios!$FN$8,IF(G1018=Precios!$FM$9,Precios!$FN$9,IF(G1018=Precios!$FM$10,Precios!$FN$10,IF(G1018=Precios!$FM$11,Precios!$FN$11,IF(G1018=Precios!$FM$12,Precios!$FN$12,IF(G1018=Precios!$FM$1190,Precios!$FN$1190,IF(G1018=Precios!$FM$14,Precios!$FN$14,IF(G1018=Precios!$FM$15,Precios!$FN$15,IF(G1018=Precios!$FM$16,Precios!$FN$16,IF(G1018=Precios!$FM$17,Precios!$FN$17,IF(G1018=Precios!$FM$18,Precios!$FN$18,0)))))))))))))))</f>
        <v>0</v>
      </c>
      <c r="J1018" s="52"/>
      <c r="K1018" s="218">
        <f>+IF(J1018=1,I1018,IF(J1018=2,I1018*(1-Precios!$FS$3),0))</f>
        <v>0</v>
      </c>
      <c r="L1018" s="218">
        <f t="shared" si="183"/>
        <v>0</v>
      </c>
      <c r="M1018" s="50"/>
      <c r="N1018" s="44"/>
      <c r="O1018" s="44"/>
      <c r="P1018" s="44"/>
      <c r="Q1018" s="44"/>
      <c r="R1018" s="44"/>
      <c r="S1018" s="44"/>
      <c r="T1018" s="44"/>
      <c r="U1018" s="44"/>
      <c r="V1018" s="93"/>
      <c r="W1018" s="44"/>
      <c r="X1018" s="44"/>
      <c r="Y1018" s="44"/>
      <c r="Z1018" s="39">
        <f>IF(G1018=Precios!$FM$4,Precios!$FP$4,IF(G1018=Precios!$FM$5,Precios!$FP$5,IF(G1018=Precios!$FM$6,Precios!$FP$6,IF(G1018=Precios!$FM$7,Precios!$FP$7,IF(G1018=Precios!$FM$8,Precios!$FP$8,IF(G1018=Precios!$FM$9,Precios!$FP$9,IF(G1018=Precios!$FM$10,Precios!$FP$10,IF(G1018=Precios!$FM$11,Precios!$FP$11,IF(G1018=Precios!$FM$12,Precios!$FP$12,IF(G1018=Precios!$FM$1190,Precios!$FP$1190,IF(G1018=Precios!$FM$14,Precios!$FP$14,IF(G1018=Precios!$FM$15,Precios!$FP$15,IF(G1018=Precios!$FM$16,Precios!$FP$16,IF(G1018=Precios!$FM$17,Precios!$FP$17,IF(G1018=Precios!$FM$18,Precios!$FP$18,0)))))))))))))))*H1018</f>
        <v>0</v>
      </c>
      <c r="AA1018" s="47"/>
      <c r="AB1018" s="330"/>
    </row>
    <row r="1019" spans="1:28" ht="15.75" thickBot="1" x14ac:dyDescent="0.3">
      <c r="A1019" s="291"/>
      <c r="B1019" s="41"/>
      <c r="C1019" s="42"/>
      <c r="D1019" s="43"/>
      <c r="E1019" s="43"/>
      <c r="F1019" s="43"/>
      <c r="G1019" s="301"/>
      <c r="H1019" s="302"/>
      <c r="I1019" s="299">
        <f>IF(G1019=Precios!$FM$4,Precios!$FN$4,IF(G1019=Precios!$FM$5,Precios!$FN$5,IF(G1019=Precios!$FM$6,Precios!$FN$6,IF(G1019=Precios!$FM$7,Precios!$FN$7,IF(G1019=Precios!$FM$8,Precios!$FN$8,IF(G1019=Precios!$FM$9,Precios!$FN$9,IF(G1019=Precios!$FM$10,Precios!$FN$10,IF(G1019=Precios!$FM$11,Precios!$FN$11,IF(G1019=Precios!$FM$12,Precios!$FN$12,IF(G1019=Precios!$FM$1190,Precios!$FN$1190,IF(G1019=Precios!$FM$14,Precios!$FN$14,IF(G1019=Precios!$FM$15,Precios!$FN$15,IF(G1019=Precios!$FM$16,Precios!$FN$16,IF(G1019=Precios!$FM$17,Precios!$FN$17,IF(G1019=Precios!$FM$18,Precios!$FN$18,0)))))))))))))))</f>
        <v>0</v>
      </c>
      <c r="J1019" s="302"/>
      <c r="K1019" s="303">
        <f>+IF(J1019=1,I1019,IF(J1019=2,I1019*(1-Precios!$FS$3),0))</f>
        <v>0</v>
      </c>
      <c r="L1019" s="303">
        <f t="shared" si="183"/>
        <v>0</v>
      </c>
      <c r="M1019" s="50"/>
      <c r="N1019" s="44"/>
      <c r="O1019" s="44"/>
      <c r="P1019" s="44"/>
      <c r="Q1019" s="44"/>
      <c r="R1019" s="44"/>
      <c r="S1019" s="44"/>
      <c r="T1019" s="44"/>
      <c r="U1019" s="44"/>
      <c r="V1019" s="93"/>
      <c r="W1019" s="44"/>
      <c r="X1019" s="44"/>
      <c r="Y1019" s="44"/>
      <c r="Z1019" s="340">
        <f>IF(G1019=Precios!$FM$4,Precios!$FP$4,IF(G1019=Precios!$FM$5,Precios!$FP$5,IF(G1019=Precios!$FM$6,Precios!$FP$6,IF(G1019=Precios!$FM$7,Precios!$FP$7,IF(G1019=Precios!$FM$8,Precios!$FP$8,IF(G1019=Precios!$FM$9,Precios!$FP$9,IF(G1019=Precios!$FM$10,Precios!$FP$10,IF(G1019=Precios!$FM$11,Precios!$FP$11,IF(G1019=Precios!$FM$12,Precios!$FP$12,IF(G1019=Precios!$FM$1190,Precios!$FP$1190,IF(G1019=Precios!$FM$14,Precios!$FP$14,IF(G1019=Precios!$FM$15,Precios!$FP$15,IF(G1019=Precios!$FM$16,Precios!$FP$16,IF(G1019=Precios!$FM$17,Precios!$FP$17,IF(G1019=Precios!$FM$18,Precios!$FP$18,0)))))))))))))))*H1019</f>
        <v>0</v>
      </c>
      <c r="AA1019" s="47"/>
      <c r="AB1019" s="330"/>
    </row>
    <row r="1020" spans="1:28" x14ac:dyDescent="0.25">
      <c r="A1020" s="282"/>
      <c r="B1020" s="283"/>
      <c r="C1020" s="284"/>
      <c r="D1020" s="285"/>
      <c r="E1020" s="285"/>
      <c r="F1020" s="285"/>
      <c r="G1020" s="287"/>
      <c r="H1020" s="288"/>
      <c r="I1020" s="289">
        <f>IF(G1020=Precios!$FM$4,Precios!$FN$4,IF(G1020=Precios!$FM$5,Precios!$FN$5,IF(G1020=Precios!$FM$6,Precios!$FN$6,IF(G1020=Precios!$FM$7,Precios!$FN$7,IF(G1020=Precios!$FM$8,Precios!$FN$8,IF(G1020=Precios!$FM$9,Precios!$FN$9,IF(G1020=Precios!$FM$10,Precios!$FN$10,IF(G1020=Precios!$FM$11,Precios!$FN$11,IF(G1020=Precios!$FM$12,Precios!$FN$12,IF(G1020=Precios!$FM$1190,Precios!$FN$1190,IF(G1020=Precios!$FM$14,Precios!$FN$14,IF(G1020=Precios!$FM$15,Precios!$FN$15,IF(G1020=Precios!$FM$16,Precios!$FN$16,IF(G1020=Precios!$FM$17,Precios!$FN$17,IF(G1020=Precios!$FM$18,Precios!$FN$18,0)))))))))))))))</f>
        <v>0</v>
      </c>
      <c r="J1020" s="287"/>
      <c r="K1020" s="290">
        <f>+IF(J1020=1,I1020,IF(J1020=2,I1020*(1-Precios!$FS$3),0))</f>
        <v>0</v>
      </c>
      <c r="L1020" s="290">
        <f t="shared" si="183"/>
        <v>0</v>
      </c>
      <c r="M1020" s="317">
        <f>+SUM(L1020:L1024)</f>
        <v>0</v>
      </c>
      <c r="N1020" s="318">
        <f>+M1020+Q1020+S1020+T1020</f>
        <v>0</v>
      </c>
      <c r="O1020" s="319">
        <f>+IF(J1020=1,N1020*$O$1009,0)</f>
        <v>0</v>
      </c>
      <c r="P1020" s="320">
        <f>+N1020*$P$1009</f>
        <v>0</v>
      </c>
      <c r="Q1020" s="321"/>
      <c r="R1020" s="322">
        <f>+N1020-SUM(O1020:Q1020)</f>
        <v>0</v>
      </c>
      <c r="S1020" s="321"/>
      <c r="T1020" s="321"/>
      <c r="U1020" s="321"/>
      <c r="V1020" s="323" t="e">
        <f>+(+O1020+P1020)/M1020</f>
        <v>#DIV/0!</v>
      </c>
      <c r="W1020" s="324">
        <f>+R1020-SUM(S1020:U1020)</f>
        <v>0</v>
      </c>
      <c r="X1020" s="325">
        <f>IF(J1020=2,W1020,0)</f>
        <v>0</v>
      </c>
      <c r="Y1020" s="326">
        <f>IF(J1020=1,W1020,0)</f>
        <v>0</v>
      </c>
      <c r="Z1020" s="327">
        <f>IF(G1020=Precios!$FM$4,Precios!$FP$4,IF(G1020=Precios!$FM$5,Precios!$FP$5,IF(G1020=Precios!$FM$6,Precios!$FP$6,IF(G1020=Precios!$FM$7,Precios!$FP$7,IF(G1020=Precios!$FM$8,Precios!$FP$8,IF(G1020=Precios!$FM$9,Precios!$FP$9,IF(G1020=Precios!$FM$10,Precios!$FP$10,IF(G1020=Precios!$FM$11,Precios!$FP$11,IF(G1020=Precios!$FM$12,Precios!$FP$12,IF(G1020=Precios!$FM$1190,Precios!$FP$1190,IF(G1020=Precios!$FM$14,Precios!$FP$14,IF(G1020=Precios!$FM$15,Precios!$FP$15,IF(G1020=Precios!$FM$16,Precios!$FP$16,IF(G1020=Precios!$FM$17,Precios!$FP$17,IF(G1020=Precios!$FM$18,Precios!$FP$18,0)))))))))))))))*H1020</f>
        <v>0</v>
      </c>
      <c r="AA1020" s="328">
        <f>+W1020-SUM(Z1020:Z1024)</f>
        <v>0</v>
      </c>
      <c r="AB1020" s="329" t="e">
        <f>+AA1020/M1020</f>
        <v>#DIV/0!</v>
      </c>
    </row>
    <row r="1021" spans="1:28" x14ac:dyDescent="0.25">
      <c r="A1021" s="291"/>
      <c r="B1021" s="41"/>
      <c r="C1021" s="42"/>
      <c r="D1021" s="43"/>
      <c r="E1021" s="43"/>
      <c r="F1021" s="43"/>
      <c r="G1021" s="49"/>
      <c r="H1021" s="52"/>
      <c r="I1021" s="217">
        <f>IF(G1021=Precios!$FM$4,Precios!$FN$4,IF(G1021=Precios!$FM$5,Precios!$FN$5,IF(G1021=Precios!$FM$6,Precios!$FN$6,IF(G1021=Precios!$FM$7,Precios!$FN$7,IF(G1021=Precios!$FM$8,Precios!$FN$8,IF(G1021=Precios!$FM$9,Precios!$FN$9,IF(G1021=Precios!$FM$10,Precios!$FN$10,IF(G1021=Precios!$FM$11,Precios!$FN$11,IF(G1021=Precios!$FM$12,Precios!$FN$12,IF(G1021=Precios!$FM$1190,Precios!$FN$1190,IF(G1021=Precios!$FM$14,Precios!$FN$14,IF(G1021=Precios!$FM$15,Precios!$FN$15,IF(G1021=Precios!$FM$16,Precios!$FN$16,IF(G1021=Precios!$FM$17,Precios!$FN$17,IF(G1021=Precios!$FM$18,Precios!$FN$18,0)))))))))))))))</f>
        <v>0</v>
      </c>
      <c r="J1021" s="52"/>
      <c r="K1021" s="218">
        <f>+IF(J1021=1,I1021,IF(J1021=2,I1021*(1-Precios!$FS$3),0))</f>
        <v>0</v>
      </c>
      <c r="L1021" s="218">
        <f t="shared" ref="L1021:L1022" si="185">H1021*K1021</f>
        <v>0</v>
      </c>
      <c r="M1021" s="50"/>
      <c r="N1021" s="44"/>
      <c r="O1021" s="44"/>
      <c r="P1021" s="44"/>
      <c r="Q1021" s="44"/>
      <c r="R1021" s="44"/>
      <c r="S1021" s="44"/>
      <c r="T1021" s="44"/>
      <c r="U1021" s="44"/>
      <c r="V1021" s="93"/>
      <c r="W1021" s="44"/>
      <c r="X1021" s="44"/>
      <c r="Y1021" s="44"/>
      <c r="Z1021" s="39">
        <f>IF(G1021=Precios!$FM$4,Precios!$FP$4,IF(G1021=Precios!$FM$5,Precios!$FP$5,IF(G1021=Precios!$FM$6,Precios!$FP$6,IF(G1021=Precios!$FM$7,Precios!$FP$7,IF(G1021=Precios!$FM$8,Precios!$FP$8,IF(G1021=Precios!$FM$9,Precios!$FP$9,IF(G1021=Precios!$FM$10,Precios!$FP$10,IF(G1021=Precios!$FM$11,Precios!$FP$11,IF(G1021=Precios!$FM$12,Precios!$FP$12,IF(G1021=Precios!$FM$1190,Precios!$FP$1190,IF(G1021=Precios!$FM$14,Precios!$FP$14,IF(G1021=Precios!$FM$15,Precios!$FP$15,IF(G1021=Precios!$FM$16,Precios!$FP$16,IF(G1021=Precios!$FM$17,Precios!$FP$17,IF(G1021=Precios!$FM$18,Precios!$FP$18,0)))))))))))))))*H1021</f>
        <v>0</v>
      </c>
      <c r="AA1021" s="47"/>
      <c r="AB1021" s="330"/>
    </row>
    <row r="1022" spans="1:28" x14ac:dyDescent="0.25">
      <c r="A1022" s="291"/>
      <c r="B1022" s="41"/>
      <c r="C1022" s="42"/>
      <c r="D1022" s="43"/>
      <c r="E1022" s="43"/>
      <c r="F1022" s="43"/>
      <c r="G1022" s="49"/>
      <c r="H1022" s="52"/>
      <c r="I1022" s="217">
        <f>IF(G1022=Precios!$FM$4,Precios!$FN$4,IF(G1022=Precios!$FM$5,Precios!$FN$5,IF(G1022=Precios!$FM$6,Precios!$FN$6,IF(G1022=Precios!$FM$7,Precios!$FN$7,IF(G1022=Precios!$FM$8,Precios!$FN$8,IF(G1022=Precios!$FM$9,Precios!$FN$9,IF(G1022=Precios!$FM$10,Precios!$FN$10,IF(G1022=Precios!$FM$11,Precios!$FN$11,IF(G1022=Precios!$FM$12,Precios!$FN$12,IF(G1022=Precios!$FM$1190,Precios!$FN$1190,IF(G1022=Precios!$FM$14,Precios!$FN$14,IF(G1022=Precios!$FM$15,Precios!$FN$15,IF(G1022=Precios!$FM$16,Precios!$FN$16,IF(G1022=Precios!$FM$17,Precios!$FN$17,IF(G1022=Precios!$FM$18,Precios!$FN$18,0)))))))))))))))</f>
        <v>0</v>
      </c>
      <c r="J1022" s="52"/>
      <c r="K1022" s="218">
        <f>+IF(J1022=1,I1022,IF(J1022=2,I1022*(1-Precios!$FS$3),0))</f>
        <v>0</v>
      </c>
      <c r="L1022" s="218">
        <f t="shared" si="185"/>
        <v>0</v>
      </c>
      <c r="M1022" s="50"/>
      <c r="N1022" s="44"/>
      <c r="O1022" s="44"/>
      <c r="P1022" s="44"/>
      <c r="Q1022" s="44"/>
      <c r="R1022" s="44"/>
      <c r="S1022" s="44"/>
      <c r="T1022" s="44"/>
      <c r="U1022" s="44"/>
      <c r="V1022" s="93"/>
      <c r="W1022" s="44"/>
      <c r="X1022" s="44"/>
      <c r="Y1022" s="44"/>
      <c r="Z1022" s="39">
        <f>IF(G1022=Precios!$FM$4,Precios!$FP$4,IF(G1022=Precios!$FM$5,Precios!$FP$5,IF(G1022=Precios!$FM$6,Precios!$FP$6,IF(G1022=Precios!$FM$7,Precios!$FP$7,IF(G1022=Precios!$FM$8,Precios!$FP$8,IF(G1022=Precios!$FM$9,Precios!$FP$9,IF(G1022=Precios!$FM$10,Precios!$FP$10,IF(G1022=Precios!$FM$11,Precios!$FP$11,IF(G1022=Precios!$FM$12,Precios!$FP$12,IF(G1022=Precios!$FM$1190,Precios!$FP$1190,IF(G1022=Precios!$FM$14,Precios!$FP$14,IF(G1022=Precios!$FM$15,Precios!$FP$15,IF(G1022=Precios!$FM$16,Precios!$FP$16,IF(G1022=Precios!$FM$17,Precios!$FP$17,IF(G1022=Precios!$FM$18,Precios!$FP$18,0)))))))))))))))*H1022</f>
        <v>0</v>
      </c>
      <c r="AA1022" s="47"/>
      <c r="AB1022" s="330"/>
    </row>
    <row r="1023" spans="1:28" x14ac:dyDescent="0.25">
      <c r="A1023" s="291"/>
      <c r="B1023" s="41"/>
      <c r="C1023" s="42"/>
      <c r="D1023" s="43"/>
      <c r="E1023" s="43"/>
      <c r="F1023" s="43"/>
      <c r="G1023" s="49"/>
      <c r="H1023" s="52"/>
      <c r="I1023" s="217">
        <f>IF(G1023=Precios!$FM$4,Precios!$FN$4,IF(G1023=Precios!$FM$5,Precios!$FN$5,IF(G1023=Precios!$FM$6,Precios!$FN$6,IF(G1023=Precios!$FM$7,Precios!$FN$7,IF(G1023=Precios!$FM$8,Precios!$FN$8,IF(G1023=Precios!$FM$9,Precios!$FN$9,IF(G1023=Precios!$FM$10,Precios!$FN$10,IF(G1023=Precios!$FM$11,Precios!$FN$11,IF(G1023=Precios!$FM$12,Precios!$FN$12,IF(G1023=Precios!$FM$1190,Precios!$FN$1190,IF(G1023=Precios!$FM$14,Precios!$FN$14,IF(G1023=Precios!$FM$15,Precios!$FN$15,IF(G1023=Precios!$FM$16,Precios!$FN$16,IF(G1023=Precios!$FM$17,Precios!$FN$17,IF(G1023=Precios!$FM$18,Precios!$FN$18,0)))))))))))))))</f>
        <v>0</v>
      </c>
      <c r="J1023" s="52"/>
      <c r="K1023" s="218">
        <f>+IF(J1023=1,I1023,IF(J1023=2,I1023*(1-Precios!$FS$3),0))</f>
        <v>0</v>
      </c>
      <c r="L1023" s="218">
        <f t="shared" si="183"/>
        <v>0</v>
      </c>
      <c r="M1023" s="50"/>
      <c r="N1023" s="44"/>
      <c r="O1023" s="44"/>
      <c r="P1023" s="44"/>
      <c r="Q1023" s="44"/>
      <c r="R1023" s="44"/>
      <c r="S1023" s="44"/>
      <c r="T1023" s="44"/>
      <c r="U1023" s="44"/>
      <c r="V1023" s="93"/>
      <c r="W1023" s="44"/>
      <c r="X1023" s="44"/>
      <c r="Y1023" s="44"/>
      <c r="Z1023" s="39">
        <f>IF(G1023=Precios!$FM$4,Precios!$FP$4,IF(G1023=Precios!$FM$5,Precios!$FP$5,IF(G1023=Precios!$FM$6,Precios!$FP$6,IF(G1023=Precios!$FM$7,Precios!$FP$7,IF(G1023=Precios!$FM$8,Precios!$FP$8,IF(G1023=Precios!$FM$9,Precios!$FP$9,IF(G1023=Precios!$FM$10,Precios!$FP$10,IF(G1023=Precios!$FM$11,Precios!$FP$11,IF(G1023=Precios!$FM$12,Precios!$FP$12,IF(G1023=Precios!$FM$1190,Precios!$FP$1190,IF(G1023=Precios!$FM$14,Precios!$FP$14,IF(G1023=Precios!$FM$15,Precios!$FP$15,IF(G1023=Precios!$FM$16,Precios!$FP$16,IF(G1023=Precios!$FM$17,Precios!$FP$17,IF(G1023=Precios!$FM$18,Precios!$FP$18,0)))))))))))))))*H1023</f>
        <v>0</v>
      </c>
      <c r="AA1023" s="47"/>
      <c r="AB1023" s="330"/>
    </row>
    <row r="1024" spans="1:28" ht="15.75" thickBot="1" x14ac:dyDescent="0.3">
      <c r="A1024" s="293"/>
      <c r="B1024" s="294"/>
      <c r="C1024" s="304"/>
      <c r="D1024" s="296"/>
      <c r="E1024" s="296"/>
      <c r="F1024" s="296"/>
      <c r="G1024" s="297"/>
      <c r="H1024" s="298"/>
      <c r="I1024" s="299">
        <f>IF(G1024=Precios!$FM$4,Precios!$FN$4,IF(G1024=Precios!$FM$5,Precios!$FN$5,IF(G1024=Precios!$FM$6,Precios!$FN$6,IF(G1024=Precios!$FM$7,Precios!$FN$7,IF(G1024=Precios!$FM$8,Precios!$FN$8,IF(G1024=Precios!$FM$9,Precios!$FN$9,IF(G1024=Precios!$FM$10,Precios!$FN$10,IF(G1024=Precios!$FM$11,Precios!$FN$11,IF(G1024=Precios!$FM$12,Precios!$FN$12,IF(G1024=Precios!$FM$1190,Precios!$FN$1190,IF(G1024=Precios!$FM$14,Precios!$FN$14,IF(G1024=Precios!$FM$15,Precios!$FN$15,IF(G1024=Precios!$FM$16,Precios!$FN$16,IF(G1024=Precios!$FM$17,Precios!$FN$17,IF(G1024=Precios!$FM$18,Precios!$FN$18,0)))))))))))))))</f>
        <v>0</v>
      </c>
      <c r="J1024" s="298"/>
      <c r="K1024" s="300">
        <f>+IF(J1024=1,I1024,IF(J1024=2,I1024*(1-Precios!$FS$3),0))</f>
        <v>0</v>
      </c>
      <c r="L1024" s="300">
        <f t="shared" si="183"/>
        <v>0</v>
      </c>
      <c r="M1024" s="331"/>
      <c r="N1024" s="332"/>
      <c r="O1024" s="332"/>
      <c r="P1024" s="332"/>
      <c r="Q1024" s="332"/>
      <c r="R1024" s="332"/>
      <c r="S1024" s="332"/>
      <c r="T1024" s="332"/>
      <c r="U1024" s="332"/>
      <c r="V1024" s="333"/>
      <c r="W1024" s="332"/>
      <c r="X1024" s="332"/>
      <c r="Y1024" s="332"/>
      <c r="Z1024" s="340">
        <f>IF(G1024=Precios!$FM$4,Precios!$FP$4,IF(G1024=Precios!$FM$5,Precios!$FP$5,IF(G1024=Precios!$FM$6,Precios!$FP$6,IF(G1024=Precios!$FM$7,Precios!$FP$7,IF(G1024=Precios!$FM$8,Precios!$FP$8,IF(G1024=Precios!$FM$9,Precios!$FP$9,IF(G1024=Precios!$FM$10,Precios!$FP$10,IF(G1024=Precios!$FM$11,Precios!$FP$11,IF(G1024=Precios!$FM$12,Precios!$FP$12,IF(G1024=Precios!$FM$1190,Precios!$FP$1190,IF(G1024=Precios!$FM$14,Precios!$FP$14,IF(G1024=Precios!$FM$15,Precios!$FP$15,IF(G1024=Precios!$FM$16,Precios!$FP$16,IF(G1024=Precios!$FM$17,Precios!$FP$17,IF(G1024=Precios!$FM$18,Precios!$FP$18,0)))))))))))))))*H1024</f>
        <v>0</v>
      </c>
      <c r="AA1024" s="334"/>
      <c r="AB1024" s="335"/>
    </row>
    <row r="1025" spans="1:28" x14ac:dyDescent="0.25">
      <c r="A1025" s="337"/>
      <c r="B1025" s="257"/>
      <c r="C1025" s="276"/>
      <c r="D1025" s="277"/>
      <c r="E1025" s="277"/>
      <c r="F1025" s="277"/>
      <c r="G1025" s="279"/>
      <c r="H1025" s="280"/>
      <c r="I1025" s="289">
        <f>IF(G1025=Precios!$FM$4,Precios!$FN$4,IF(G1025=Precios!$FM$5,Precios!$FN$5,IF(G1025=Precios!$FM$6,Precios!$FN$6,IF(G1025=Precios!$FM$7,Precios!$FN$7,IF(G1025=Precios!$FM$8,Precios!$FN$8,IF(G1025=Precios!$FM$9,Precios!$FN$9,IF(G1025=Precios!$FM$10,Precios!$FN$10,IF(G1025=Precios!$FM$11,Precios!$FN$11,IF(G1025=Precios!$FM$12,Precios!$FN$12,IF(G1025=Precios!$FM$1190,Precios!$FN$1190,IF(G1025=Precios!$FM$14,Precios!$FN$14,IF(G1025=Precios!$FM$15,Precios!$FN$15,IF(G1025=Precios!$FM$16,Precios!$FN$16,IF(G1025=Precios!$FM$17,Precios!$FN$17,IF(G1025=Precios!$FM$18,Precios!$FN$18,0)))))))))))))))</f>
        <v>0</v>
      </c>
      <c r="J1025" s="279"/>
      <c r="K1025" s="281">
        <f>+IF(J1025=1,I1025,IF(J1025=2,I1025*(1-Precios!$FS$3),0))</f>
        <v>0</v>
      </c>
      <c r="L1025" s="281">
        <f t="shared" si="183"/>
        <v>0</v>
      </c>
      <c r="M1025" s="308">
        <f>+SUM(L1025:L1029)</f>
        <v>0</v>
      </c>
      <c r="N1025" s="309">
        <f>+M1025+Q1025+S1025+T1025</f>
        <v>0</v>
      </c>
      <c r="O1025" s="310">
        <f>+IF(J1025=1,N1025*$O$1009,0)</f>
        <v>0</v>
      </c>
      <c r="P1025" s="311">
        <f>+N1025*$P$1009</f>
        <v>0</v>
      </c>
      <c r="Q1025" s="40"/>
      <c r="R1025" s="29">
        <f>+N1025-SUM(O1025:Q1025)</f>
        <v>0</v>
      </c>
      <c r="S1025" s="40"/>
      <c r="T1025" s="40"/>
      <c r="U1025" s="40"/>
      <c r="V1025" s="312" t="e">
        <f>+(+O1025+P1025)/M1025</f>
        <v>#DIV/0!</v>
      </c>
      <c r="W1025" s="313">
        <f>+R1025-SUM(S1025:U1025)</f>
        <v>0</v>
      </c>
      <c r="X1025" s="314">
        <f>IF(J1025=2,W1025,0)</f>
        <v>0</v>
      </c>
      <c r="Y1025" s="315">
        <f>IF(J1025=1,W1025,0)</f>
        <v>0</v>
      </c>
      <c r="Z1025" s="327">
        <f>IF(G1025=Precios!$FM$4,Precios!$FP$4,IF(G1025=Precios!$FM$5,Precios!$FP$5,IF(G1025=Precios!$FM$6,Precios!$FP$6,IF(G1025=Precios!$FM$7,Precios!$FP$7,IF(G1025=Precios!$FM$8,Precios!$FP$8,IF(G1025=Precios!$FM$9,Precios!$FP$9,IF(G1025=Precios!$FM$10,Precios!$FP$10,IF(G1025=Precios!$FM$11,Precios!$FP$11,IF(G1025=Precios!$FM$12,Precios!$FP$12,IF(G1025=Precios!$FM$1190,Precios!$FP$1190,IF(G1025=Precios!$FM$14,Precios!$FP$14,IF(G1025=Precios!$FM$15,Precios!$FP$15,IF(G1025=Precios!$FM$16,Precios!$FP$16,IF(G1025=Precios!$FM$17,Precios!$FP$17,IF(G1025=Precios!$FM$18,Precios!$FP$18,0)))))))))))))))*H1025</f>
        <v>0</v>
      </c>
      <c r="AA1025" s="316">
        <f>+W1025-SUM(Z1025:Z1029)</f>
        <v>0</v>
      </c>
      <c r="AB1025" s="338" t="e">
        <f>+AA1025/M1025</f>
        <v>#DIV/0!</v>
      </c>
    </row>
    <row r="1026" spans="1:28" x14ac:dyDescent="0.25">
      <c r="A1026" s="291"/>
      <c r="B1026" s="41"/>
      <c r="C1026" s="42"/>
      <c r="D1026" s="43"/>
      <c r="E1026" s="43"/>
      <c r="F1026" s="43"/>
      <c r="G1026" s="49"/>
      <c r="H1026" s="52"/>
      <c r="I1026" s="217">
        <f>IF(G1026=Precios!$FM$4,Precios!$FN$4,IF(G1026=Precios!$FM$5,Precios!$FN$5,IF(G1026=Precios!$FM$6,Precios!$FN$6,IF(G1026=Precios!$FM$7,Precios!$FN$7,IF(G1026=Precios!$FM$8,Precios!$FN$8,IF(G1026=Precios!$FM$9,Precios!$FN$9,IF(G1026=Precios!$FM$10,Precios!$FN$10,IF(G1026=Precios!$FM$11,Precios!$FN$11,IF(G1026=Precios!$FM$12,Precios!$FN$12,IF(G1026=Precios!$FM$1190,Precios!$FN$1190,IF(G1026=Precios!$FM$14,Precios!$FN$14,IF(G1026=Precios!$FM$15,Precios!$FN$15,IF(G1026=Precios!$FM$16,Precios!$FN$16,IF(G1026=Precios!$FM$17,Precios!$FN$17,IF(G1026=Precios!$FM$18,Precios!$FN$18,0)))))))))))))))</f>
        <v>0</v>
      </c>
      <c r="J1026" s="52"/>
      <c r="K1026" s="218">
        <f>+IF(J1026=1,I1026,IF(J1026=2,I1026*(1-Precios!$FS$3),0))</f>
        <v>0</v>
      </c>
      <c r="L1026" s="218">
        <f t="shared" ref="L1026:L1027" si="186">H1026*K1026</f>
        <v>0</v>
      </c>
      <c r="M1026" s="50"/>
      <c r="N1026" s="44"/>
      <c r="O1026" s="44"/>
      <c r="P1026" s="44"/>
      <c r="Q1026" s="44"/>
      <c r="R1026" s="44"/>
      <c r="S1026" s="44"/>
      <c r="T1026" s="44"/>
      <c r="U1026" s="44"/>
      <c r="V1026" s="93"/>
      <c r="W1026" s="44"/>
      <c r="X1026" s="44"/>
      <c r="Y1026" s="44"/>
      <c r="Z1026" s="39">
        <f>IF(G1026=Precios!$FM$4,Precios!$FP$4,IF(G1026=Precios!$FM$5,Precios!$FP$5,IF(G1026=Precios!$FM$6,Precios!$FP$6,IF(G1026=Precios!$FM$7,Precios!$FP$7,IF(G1026=Precios!$FM$8,Precios!$FP$8,IF(G1026=Precios!$FM$9,Precios!$FP$9,IF(G1026=Precios!$FM$10,Precios!$FP$10,IF(G1026=Precios!$FM$11,Precios!$FP$11,IF(G1026=Precios!$FM$12,Precios!$FP$12,IF(G1026=Precios!$FM$1190,Precios!$FP$1190,IF(G1026=Precios!$FM$14,Precios!$FP$14,IF(G1026=Precios!$FM$15,Precios!$FP$15,IF(G1026=Precios!$FM$16,Precios!$FP$16,IF(G1026=Precios!$FM$17,Precios!$FP$17,IF(G1026=Precios!$FM$18,Precios!$FP$18,0)))))))))))))))*H1026</f>
        <v>0</v>
      </c>
      <c r="AA1026" s="47"/>
      <c r="AB1026" s="330"/>
    </row>
    <row r="1027" spans="1:28" x14ac:dyDescent="0.25">
      <c r="A1027" s="291"/>
      <c r="B1027" s="41"/>
      <c r="C1027" s="42"/>
      <c r="D1027" s="43"/>
      <c r="E1027" s="43"/>
      <c r="F1027" s="43"/>
      <c r="G1027" s="49"/>
      <c r="H1027" s="52"/>
      <c r="I1027" s="217">
        <f>IF(G1027=Precios!$FM$4,Precios!$FN$4,IF(G1027=Precios!$FM$5,Precios!$FN$5,IF(G1027=Precios!$FM$6,Precios!$FN$6,IF(G1027=Precios!$FM$7,Precios!$FN$7,IF(G1027=Precios!$FM$8,Precios!$FN$8,IF(G1027=Precios!$FM$9,Precios!$FN$9,IF(G1027=Precios!$FM$10,Precios!$FN$10,IF(G1027=Precios!$FM$11,Precios!$FN$11,IF(G1027=Precios!$FM$12,Precios!$FN$12,IF(G1027=Precios!$FM$1190,Precios!$FN$1190,IF(G1027=Precios!$FM$14,Precios!$FN$14,IF(G1027=Precios!$FM$15,Precios!$FN$15,IF(G1027=Precios!$FM$16,Precios!$FN$16,IF(G1027=Precios!$FM$17,Precios!$FN$17,IF(G1027=Precios!$FM$18,Precios!$FN$18,0)))))))))))))))</f>
        <v>0</v>
      </c>
      <c r="J1027" s="52"/>
      <c r="K1027" s="218">
        <f>+IF(J1027=1,I1027,IF(J1027=2,I1027*(1-Precios!$FS$3),0))</f>
        <v>0</v>
      </c>
      <c r="L1027" s="218">
        <f t="shared" si="186"/>
        <v>0</v>
      </c>
      <c r="M1027" s="50"/>
      <c r="N1027" s="44"/>
      <c r="O1027" s="44"/>
      <c r="P1027" s="44"/>
      <c r="Q1027" s="44"/>
      <c r="R1027" s="44"/>
      <c r="S1027" s="44"/>
      <c r="T1027" s="44"/>
      <c r="U1027" s="44"/>
      <c r="V1027" s="93"/>
      <c r="W1027" s="44"/>
      <c r="X1027" s="44"/>
      <c r="Y1027" s="44"/>
      <c r="Z1027" s="39">
        <f>IF(G1027=Precios!$FM$4,Precios!$FP$4,IF(G1027=Precios!$FM$5,Precios!$FP$5,IF(G1027=Precios!$FM$6,Precios!$FP$6,IF(G1027=Precios!$FM$7,Precios!$FP$7,IF(G1027=Precios!$FM$8,Precios!$FP$8,IF(G1027=Precios!$FM$9,Precios!$FP$9,IF(G1027=Precios!$FM$10,Precios!$FP$10,IF(G1027=Precios!$FM$11,Precios!$FP$11,IF(G1027=Precios!$FM$12,Precios!$FP$12,IF(G1027=Precios!$FM$1190,Precios!$FP$1190,IF(G1027=Precios!$FM$14,Precios!$FP$14,IF(G1027=Precios!$FM$15,Precios!$FP$15,IF(G1027=Precios!$FM$16,Precios!$FP$16,IF(G1027=Precios!$FM$17,Precios!$FP$17,IF(G1027=Precios!$FM$18,Precios!$FP$18,0)))))))))))))))*H1027</f>
        <v>0</v>
      </c>
      <c r="AA1027" s="47"/>
      <c r="AB1027" s="330"/>
    </row>
    <row r="1028" spans="1:28" x14ac:dyDescent="0.25">
      <c r="A1028" s="291"/>
      <c r="B1028" s="41"/>
      <c r="C1028" s="42"/>
      <c r="D1028" s="43"/>
      <c r="E1028" s="43"/>
      <c r="F1028" s="43"/>
      <c r="G1028" s="49"/>
      <c r="H1028" s="52"/>
      <c r="I1028" s="217">
        <f>IF(G1028=Precios!$FM$4,Precios!$FN$4,IF(G1028=Precios!$FM$5,Precios!$FN$5,IF(G1028=Precios!$FM$6,Precios!$FN$6,IF(G1028=Precios!$FM$7,Precios!$FN$7,IF(G1028=Precios!$FM$8,Precios!$FN$8,IF(G1028=Precios!$FM$9,Precios!$FN$9,IF(G1028=Precios!$FM$10,Precios!$FN$10,IF(G1028=Precios!$FM$11,Precios!$FN$11,IF(G1028=Precios!$FM$12,Precios!$FN$12,IF(G1028=Precios!$FM$1190,Precios!$FN$1190,IF(G1028=Precios!$FM$14,Precios!$FN$14,IF(G1028=Precios!$FM$15,Precios!$FN$15,IF(G1028=Precios!$FM$16,Precios!$FN$16,IF(G1028=Precios!$FM$17,Precios!$FN$17,IF(G1028=Precios!$FM$18,Precios!$FN$18,0)))))))))))))))</f>
        <v>0</v>
      </c>
      <c r="J1028" s="52"/>
      <c r="K1028" s="218">
        <f>+IF(J1028=1,I1028,IF(J1028=2,I1028*(1-Precios!$FS$3),0))</f>
        <v>0</v>
      </c>
      <c r="L1028" s="218">
        <f t="shared" si="183"/>
        <v>0</v>
      </c>
      <c r="M1028" s="50"/>
      <c r="N1028" s="44"/>
      <c r="O1028" s="44"/>
      <c r="P1028" s="44"/>
      <c r="Q1028" s="44"/>
      <c r="R1028" s="44"/>
      <c r="S1028" s="44"/>
      <c r="T1028" s="44"/>
      <c r="U1028" s="44"/>
      <c r="V1028" s="93"/>
      <c r="W1028" s="44"/>
      <c r="X1028" s="44"/>
      <c r="Y1028" s="44"/>
      <c r="Z1028" s="39">
        <f>IF(G1028=Precios!$FM$4,Precios!$FP$4,IF(G1028=Precios!$FM$5,Precios!$FP$5,IF(G1028=Precios!$FM$6,Precios!$FP$6,IF(G1028=Precios!$FM$7,Precios!$FP$7,IF(G1028=Precios!$FM$8,Precios!$FP$8,IF(G1028=Precios!$FM$9,Precios!$FP$9,IF(G1028=Precios!$FM$10,Precios!$FP$10,IF(G1028=Precios!$FM$11,Precios!$FP$11,IF(G1028=Precios!$FM$12,Precios!$FP$12,IF(G1028=Precios!$FM$1190,Precios!$FP$1190,IF(G1028=Precios!$FM$14,Precios!$FP$14,IF(G1028=Precios!$FM$15,Precios!$FP$15,IF(G1028=Precios!$FM$16,Precios!$FP$16,IF(G1028=Precios!$FM$17,Precios!$FP$17,IF(G1028=Precios!$FM$18,Precios!$FP$18,0)))))))))))))))*H1028</f>
        <v>0</v>
      </c>
      <c r="AA1028" s="47"/>
      <c r="AB1028" s="330"/>
    </row>
    <row r="1029" spans="1:28" ht="15.75" thickBot="1" x14ac:dyDescent="0.3">
      <c r="A1029" s="291"/>
      <c r="B1029" s="41"/>
      <c r="C1029" s="42"/>
      <c r="D1029" s="43"/>
      <c r="E1029" s="43"/>
      <c r="F1029" s="43"/>
      <c r="G1029" s="301"/>
      <c r="H1029" s="302"/>
      <c r="I1029" s="299">
        <f>IF(G1029=Precios!$FM$4,Precios!$FN$4,IF(G1029=Precios!$FM$5,Precios!$FN$5,IF(G1029=Precios!$FM$6,Precios!$FN$6,IF(G1029=Precios!$FM$7,Precios!$FN$7,IF(G1029=Precios!$FM$8,Precios!$FN$8,IF(G1029=Precios!$FM$9,Precios!$FN$9,IF(G1029=Precios!$FM$10,Precios!$FN$10,IF(G1029=Precios!$FM$11,Precios!$FN$11,IF(G1029=Precios!$FM$12,Precios!$FN$12,IF(G1029=Precios!$FM$1190,Precios!$FN$1190,IF(G1029=Precios!$FM$14,Precios!$FN$14,IF(G1029=Precios!$FM$15,Precios!$FN$15,IF(G1029=Precios!$FM$16,Precios!$FN$16,IF(G1029=Precios!$FM$17,Precios!$FN$17,IF(G1029=Precios!$FM$18,Precios!$FN$18,0)))))))))))))))</f>
        <v>0</v>
      </c>
      <c r="J1029" s="302"/>
      <c r="K1029" s="303">
        <f>+IF(J1029=1,I1029,IF(J1029=2,I1029*(1-Precios!$FS$3),0))</f>
        <v>0</v>
      </c>
      <c r="L1029" s="303">
        <f t="shared" si="183"/>
        <v>0</v>
      </c>
      <c r="M1029" s="50"/>
      <c r="N1029" s="44"/>
      <c r="O1029" s="44"/>
      <c r="P1029" s="44"/>
      <c r="Q1029" s="44"/>
      <c r="R1029" s="44"/>
      <c r="S1029" s="44"/>
      <c r="T1029" s="44"/>
      <c r="U1029" s="44"/>
      <c r="V1029" s="93"/>
      <c r="W1029" s="44"/>
      <c r="X1029" s="44"/>
      <c r="Y1029" s="44"/>
      <c r="Z1029" s="340">
        <f>IF(G1029=Precios!$FM$4,Precios!$FP$4,IF(G1029=Precios!$FM$5,Precios!$FP$5,IF(G1029=Precios!$FM$6,Precios!$FP$6,IF(G1029=Precios!$FM$7,Precios!$FP$7,IF(G1029=Precios!$FM$8,Precios!$FP$8,IF(G1029=Precios!$FM$9,Precios!$FP$9,IF(G1029=Precios!$FM$10,Precios!$FP$10,IF(G1029=Precios!$FM$11,Precios!$FP$11,IF(G1029=Precios!$FM$12,Precios!$FP$12,IF(G1029=Precios!$FM$1190,Precios!$FP$1190,IF(G1029=Precios!$FM$14,Precios!$FP$14,IF(G1029=Precios!$FM$15,Precios!$FP$15,IF(G1029=Precios!$FM$16,Precios!$FP$16,IF(G1029=Precios!$FM$17,Precios!$FP$17,IF(G1029=Precios!$FM$18,Precios!$FP$18,0)))))))))))))))*H1029</f>
        <v>0</v>
      </c>
      <c r="AA1029" s="47"/>
      <c r="AB1029" s="330"/>
    </row>
    <row r="1030" spans="1:28" x14ac:dyDescent="0.25">
      <c r="A1030" s="282"/>
      <c r="B1030" s="283"/>
      <c r="C1030" s="284"/>
      <c r="D1030" s="285"/>
      <c r="E1030" s="285"/>
      <c r="F1030" s="285"/>
      <c r="G1030" s="287"/>
      <c r="H1030" s="288"/>
      <c r="I1030" s="289">
        <f>IF(G1030=Precios!$FM$4,Precios!$FN$4,IF(G1030=Precios!$FM$5,Precios!$FN$5,IF(G1030=Precios!$FM$6,Precios!$FN$6,IF(G1030=Precios!$FM$7,Precios!$FN$7,IF(G1030=Precios!$FM$8,Precios!$FN$8,IF(G1030=Precios!$FM$9,Precios!$FN$9,IF(G1030=Precios!$FM$10,Precios!$FN$10,IF(G1030=Precios!$FM$11,Precios!$FN$11,IF(G1030=Precios!$FM$12,Precios!$FN$12,IF(G1030=Precios!$FM$1190,Precios!$FN$1190,IF(G1030=Precios!$FM$14,Precios!$FN$14,IF(G1030=Precios!$FM$15,Precios!$FN$15,IF(G1030=Precios!$FM$16,Precios!$FN$16,IF(G1030=Precios!$FM$17,Precios!$FN$17,IF(G1030=Precios!$FM$18,Precios!$FN$18,0)))))))))))))))</f>
        <v>0</v>
      </c>
      <c r="J1030" s="287"/>
      <c r="K1030" s="290">
        <f>+IF(J1030=1,I1030,IF(J1030=2,I1030*(1-Precios!$FS$3),0))</f>
        <v>0</v>
      </c>
      <c r="L1030" s="290">
        <f t="shared" ref="L1030:L1084" si="187">H1030*K1030</f>
        <v>0</v>
      </c>
      <c r="M1030" s="317">
        <f>+SUM(L1030:L1034)</f>
        <v>0</v>
      </c>
      <c r="N1030" s="318">
        <f>+M1030+Q1030+S1030+T1030</f>
        <v>0</v>
      </c>
      <c r="O1030" s="319">
        <f>+IF(J1030=1,N1030*$O$1009,0)</f>
        <v>0</v>
      </c>
      <c r="P1030" s="320">
        <f>+N1030*$P$1009</f>
        <v>0</v>
      </c>
      <c r="Q1030" s="321"/>
      <c r="R1030" s="322">
        <f>+N1030-SUM(O1030:Q1030)</f>
        <v>0</v>
      </c>
      <c r="S1030" s="321"/>
      <c r="T1030" s="321"/>
      <c r="U1030" s="321"/>
      <c r="V1030" s="323" t="e">
        <f>+(+O1030+P1030)/M1030</f>
        <v>#DIV/0!</v>
      </c>
      <c r="W1030" s="324">
        <f>+R1030-SUM(S1030:U1030)</f>
        <v>0</v>
      </c>
      <c r="X1030" s="325">
        <f>IF(J1030=2,W1030,0)</f>
        <v>0</v>
      </c>
      <c r="Y1030" s="326">
        <f>IF(J1030=1,W1030,0)</f>
        <v>0</v>
      </c>
      <c r="Z1030" s="327">
        <f>IF(G1030=Precios!$FM$4,Precios!$FP$4,IF(G1030=Precios!$FM$5,Precios!$FP$5,IF(G1030=Precios!$FM$6,Precios!$FP$6,IF(G1030=Precios!$FM$7,Precios!$FP$7,IF(G1030=Precios!$FM$8,Precios!$FP$8,IF(G1030=Precios!$FM$9,Precios!$FP$9,IF(G1030=Precios!$FM$10,Precios!$FP$10,IF(G1030=Precios!$FM$11,Precios!$FP$11,IF(G1030=Precios!$FM$12,Precios!$FP$12,IF(G1030=Precios!$FM$1190,Precios!$FP$1190,IF(G1030=Precios!$FM$14,Precios!$FP$14,IF(G1030=Precios!$FM$15,Precios!$FP$15,IF(G1030=Precios!$FM$16,Precios!$FP$16,IF(G1030=Precios!$FM$17,Precios!$FP$17,IF(G1030=Precios!$FM$18,Precios!$FP$18,0)))))))))))))))*H1030</f>
        <v>0</v>
      </c>
      <c r="AA1030" s="328">
        <f>+W1030-SUM(Z1030:Z1034)</f>
        <v>0</v>
      </c>
      <c r="AB1030" s="329" t="e">
        <f>+AA1030/M1030</f>
        <v>#DIV/0!</v>
      </c>
    </row>
    <row r="1031" spans="1:28" x14ac:dyDescent="0.25">
      <c r="A1031" s="291"/>
      <c r="B1031" s="41"/>
      <c r="C1031" s="42"/>
      <c r="D1031" s="43"/>
      <c r="E1031" s="43"/>
      <c r="F1031" s="43"/>
      <c r="G1031" s="49"/>
      <c r="H1031" s="52"/>
      <c r="I1031" s="217">
        <f>IF(G1031=Precios!$FM$4,Precios!$FN$4,IF(G1031=Precios!$FM$5,Precios!$FN$5,IF(G1031=Precios!$FM$6,Precios!$FN$6,IF(G1031=Precios!$FM$7,Precios!$FN$7,IF(G1031=Precios!$FM$8,Precios!$FN$8,IF(G1031=Precios!$FM$9,Precios!$FN$9,IF(G1031=Precios!$FM$10,Precios!$FN$10,IF(G1031=Precios!$FM$11,Precios!$FN$11,IF(G1031=Precios!$FM$12,Precios!$FN$12,IF(G1031=Precios!$FM$1190,Precios!$FN$1190,IF(G1031=Precios!$FM$14,Precios!$FN$14,IF(G1031=Precios!$FM$15,Precios!$FN$15,IF(G1031=Precios!$FM$16,Precios!$FN$16,IF(G1031=Precios!$FM$17,Precios!$FN$17,IF(G1031=Precios!$FM$18,Precios!$FN$18,0)))))))))))))))</f>
        <v>0</v>
      </c>
      <c r="J1031" s="52"/>
      <c r="K1031" s="218">
        <f>+IF(J1031=1,I1031,IF(J1031=2,I1031*(1-Precios!$FS$3),0))</f>
        <v>0</v>
      </c>
      <c r="L1031" s="218">
        <f t="shared" si="187"/>
        <v>0</v>
      </c>
      <c r="M1031" s="50"/>
      <c r="N1031" s="44"/>
      <c r="O1031" s="44"/>
      <c r="P1031" s="44"/>
      <c r="Q1031" s="44"/>
      <c r="R1031" s="44"/>
      <c r="S1031" s="44"/>
      <c r="T1031" s="44"/>
      <c r="U1031" s="44"/>
      <c r="V1031" s="93"/>
      <c r="W1031" s="44"/>
      <c r="X1031" s="44"/>
      <c r="Y1031" s="44"/>
      <c r="Z1031" s="39">
        <f>IF(G1031=Precios!$FM$4,Precios!$FP$4,IF(G1031=Precios!$FM$5,Precios!$FP$5,IF(G1031=Precios!$FM$6,Precios!$FP$6,IF(G1031=Precios!$FM$7,Precios!$FP$7,IF(G1031=Precios!$FM$8,Precios!$FP$8,IF(G1031=Precios!$FM$9,Precios!$FP$9,IF(G1031=Precios!$FM$10,Precios!$FP$10,IF(G1031=Precios!$FM$11,Precios!$FP$11,IF(G1031=Precios!$FM$12,Precios!$FP$12,IF(G1031=Precios!$FM$1190,Precios!$FP$1190,IF(G1031=Precios!$FM$14,Precios!$FP$14,IF(G1031=Precios!$FM$15,Precios!$FP$15,IF(G1031=Precios!$FM$16,Precios!$FP$16,IF(G1031=Precios!$FM$17,Precios!$FP$17,IF(G1031=Precios!$FM$18,Precios!$FP$18,0)))))))))))))))*H1031</f>
        <v>0</v>
      </c>
      <c r="AA1031" s="47"/>
      <c r="AB1031" s="330"/>
    </row>
    <row r="1032" spans="1:28" x14ac:dyDescent="0.25">
      <c r="A1032" s="291"/>
      <c r="B1032" s="41"/>
      <c r="C1032" s="42"/>
      <c r="D1032" s="43"/>
      <c r="E1032" s="43"/>
      <c r="F1032" s="43"/>
      <c r="G1032" s="49"/>
      <c r="H1032" s="52"/>
      <c r="I1032" s="217">
        <f>IF(G1032=Precios!$FM$4,Precios!$FN$4,IF(G1032=Precios!$FM$5,Precios!$FN$5,IF(G1032=Precios!$FM$6,Precios!$FN$6,IF(G1032=Precios!$FM$7,Precios!$FN$7,IF(G1032=Precios!$FM$8,Precios!$FN$8,IF(G1032=Precios!$FM$9,Precios!$FN$9,IF(G1032=Precios!$FM$10,Precios!$FN$10,IF(G1032=Precios!$FM$11,Precios!$FN$11,IF(G1032=Precios!$FM$12,Precios!$FN$12,IF(G1032=Precios!$FM$1190,Precios!$FN$1190,IF(G1032=Precios!$FM$14,Precios!$FN$14,IF(G1032=Precios!$FM$15,Precios!$FN$15,IF(G1032=Precios!$FM$16,Precios!$FN$16,IF(G1032=Precios!$FM$17,Precios!$FN$17,IF(G1032=Precios!$FM$18,Precios!$FN$18,0)))))))))))))))</f>
        <v>0</v>
      </c>
      <c r="J1032" s="52"/>
      <c r="K1032" s="218">
        <f>+IF(J1032=1,I1032,IF(J1032=2,I1032*(1-Precios!$FS$3),0))</f>
        <v>0</v>
      </c>
      <c r="L1032" s="218">
        <f t="shared" si="187"/>
        <v>0</v>
      </c>
      <c r="M1032" s="50"/>
      <c r="N1032" s="44"/>
      <c r="O1032" s="44"/>
      <c r="P1032" s="44"/>
      <c r="Q1032" s="44"/>
      <c r="R1032" s="44"/>
      <c r="S1032" s="44"/>
      <c r="T1032" s="44"/>
      <c r="U1032" s="44"/>
      <c r="V1032" s="93"/>
      <c r="W1032" s="44"/>
      <c r="X1032" s="44"/>
      <c r="Y1032" s="44"/>
      <c r="Z1032" s="39">
        <f>IF(G1032=Precios!$FM$4,Precios!$FP$4,IF(G1032=Precios!$FM$5,Precios!$FP$5,IF(G1032=Precios!$FM$6,Precios!$FP$6,IF(G1032=Precios!$FM$7,Precios!$FP$7,IF(G1032=Precios!$FM$8,Precios!$FP$8,IF(G1032=Precios!$FM$9,Precios!$FP$9,IF(G1032=Precios!$FM$10,Precios!$FP$10,IF(G1032=Precios!$FM$11,Precios!$FP$11,IF(G1032=Precios!$FM$12,Precios!$FP$12,IF(G1032=Precios!$FM$1190,Precios!$FP$1190,IF(G1032=Precios!$FM$14,Precios!$FP$14,IF(G1032=Precios!$FM$15,Precios!$FP$15,IF(G1032=Precios!$FM$16,Precios!$FP$16,IF(G1032=Precios!$FM$17,Precios!$FP$17,IF(G1032=Precios!$FM$18,Precios!$FP$18,0)))))))))))))))*H1032</f>
        <v>0</v>
      </c>
      <c r="AA1032" s="47"/>
      <c r="AB1032" s="330"/>
    </row>
    <row r="1033" spans="1:28" x14ac:dyDescent="0.25">
      <c r="A1033" s="291"/>
      <c r="B1033" s="41"/>
      <c r="C1033" s="42"/>
      <c r="D1033" s="43"/>
      <c r="E1033" s="43"/>
      <c r="F1033" s="43"/>
      <c r="G1033" s="49"/>
      <c r="H1033" s="52"/>
      <c r="I1033" s="217">
        <f>IF(G1033=Precios!$FM$4,Precios!$FN$4,IF(G1033=Precios!$FM$5,Precios!$FN$5,IF(G1033=Precios!$FM$6,Precios!$FN$6,IF(G1033=Precios!$FM$7,Precios!$FN$7,IF(G1033=Precios!$FM$8,Precios!$FN$8,IF(G1033=Precios!$FM$9,Precios!$FN$9,IF(G1033=Precios!$FM$10,Precios!$FN$10,IF(G1033=Precios!$FM$11,Precios!$FN$11,IF(G1033=Precios!$FM$12,Precios!$FN$12,IF(G1033=Precios!$FM$1190,Precios!$FN$1190,IF(G1033=Precios!$FM$14,Precios!$FN$14,IF(G1033=Precios!$FM$15,Precios!$FN$15,IF(G1033=Precios!$FM$16,Precios!$FN$16,IF(G1033=Precios!$FM$17,Precios!$FN$17,IF(G1033=Precios!$FM$18,Precios!$FN$18,0)))))))))))))))</f>
        <v>0</v>
      </c>
      <c r="J1033" s="52"/>
      <c r="K1033" s="218">
        <f>+IF(J1033=1,I1033,IF(J1033=2,I1033*(1-Precios!$FS$3),0))</f>
        <v>0</v>
      </c>
      <c r="L1033" s="218">
        <f t="shared" si="187"/>
        <v>0</v>
      </c>
      <c r="M1033" s="50"/>
      <c r="N1033" s="44"/>
      <c r="O1033" s="44"/>
      <c r="P1033" s="44"/>
      <c r="Q1033" s="44"/>
      <c r="R1033" s="44"/>
      <c r="S1033" s="44"/>
      <c r="T1033" s="44"/>
      <c r="U1033" s="44"/>
      <c r="V1033" s="93"/>
      <c r="W1033" s="44"/>
      <c r="X1033" s="44"/>
      <c r="Y1033" s="44"/>
      <c r="Z1033" s="39">
        <f>IF(G1033=Precios!$FM$4,Precios!$FP$4,IF(G1033=Precios!$FM$5,Precios!$FP$5,IF(G1033=Precios!$FM$6,Precios!$FP$6,IF(G1033=Precios!$FM$7,Precios!$FP$7,IF(G1033=Precios!$FM$8,Precios!$FP$8,IF(G1033=Precios!$FM$9,Precios!$FP$9,IF(G1033=Precios!$FM$10,Precios!$FP$10,IF(G1033=Precios!$FM$11,Precios!$FP$11,IF(G1033=Precios!$FM$12,Precios!$FP$12,IF(G1033=Precios!$FM$1190,Precios!$FP$1190,IF(G1033=Precios!$FM$14,Precios!$FP$14,IF(G1033=Precios!$FM$15,Precios!$FP$15,IF(G1033=Precios!$FM$16,Precios!$FP$16,IF(G1033=Precios!$FM$17,Precios!$FP$17,IF(G1033=Precios!$FM$18,Precios!$FP$18,0)))))))))))))))*H1033</f>
        <v>0</v>
      </c>
      <c r="AA1033" s="47"/>
      <c r="AB1033" s="330"/>
    </row>
    <row r="1034" spans="1:28" ht="15.75" thickBot="1" x14ac:dyDescent="0.3">
      <c r="A1034" s="293"/>
      <c r="B1034" s="294"/>
      <c r="C1034" s="304"/>
      <c r="D1034" s="296"/>
      <c r="E1034" s="296"/>
      <c r="F1034" s="296"/>
      <c r="G1034" s="297"/>
      <c r="H1034" s="298"/>
      <c r="I1034" s="299">
        <f>IF(G1034=Precios!$FM$4,Precios!$FN$4,IF(G1034=Precios!$FM$5,Precios!$FN$5,IF(G1034=Precios!$FM$6,Precios!$FN$6,IF(G1034=Precios!$FM$7,Precios!$FN$7,IF(G1034=Precios!$FM$8,Precios!$FN$8,IF(G1034=Precios!$FM$9,Precios!$FN$9,IF(G1034=Precios!$FM$10,Precios!$FN$10,IF(G1034=Precios!$FM$11,Precios!$FN$11,IF(G1034=Precios!$FM$12,Precios!$FN$12,IF(G1034=Precios!$FM$1190,Precios!$FN$1190,IF(G1034=Precios!$FM$14,Precios!$FN$14,IF(G1034=Precios!$FM$15,Precios!$FN$15,IF(G1034=Precios!$FM$16,Precios!$FN$16,IF(G1034=Precios!$FM$17,Precios!$FN$17,IF(G1034=Precios!$FM$18,Precios!$FN$18,0)))))))))))))))</f>
        <v>0</v>
      </c>
      <c r="J1034" s="298"/>
      <c r="K1034" s="300">
        <f>+IF(J1034=1,I1034,IF(J1034=2,I1034*(1-Precios!$FS$3),0))</f>
        <v>0</v>
      </c>
      <c r="L1034" s="300">
        <f t="shared" si="187"/>
        <v>0</v>
      </c>
      <c r="M1034" s="331"/>
      <c r="N1034" s="332"/>
      <c r="O1034" s="332"/>
      <c r="P1034" s="332"/>
      <c r="Q1034" s="332"/>
      <c r="R1034" s="332"/>
      <c r="S1034" s="332"/>
      <c r="T1034" s="332"/>
      <c r="U1034" s="332"/>
      <c r="V1034" s="333"/>
      <c r="W1034" s="332"/>
      <c r="X1034" s="332"/>
      <c r="Y1034" s="332"/>
      <c r="Z1034" s="340">
        <f>IF(G1034=Precios!$FM$4,Precios!$FP$4,IF(G1034=Precios!$FM$5,Precios!$FP$5,IF(G1034=Precios!$FM$6,Precios!$FP$6,IF(G1034=Precios!$FM$7,Precios!$FP$7,IF(G1034=Precios!$FM$8,Precios!$FP$8,IF(G1034=Precios!$FM$9,Precios!$FP$9,IF(G1034=Precios!$FM$10,Precios!$FP$10,IF(G1034=Precios!$FM$11,Precios!$FP$11,IF(G1034=Precios!$FM$12,Precios!$FP$12,IF(G1034=Precios!$FM$1190,Precios!$FP$1190,IF(G1034=Precios!$FM$14,Precios!$FP$14,IF(G1034=Precios!$FM$15,Precios!$FP$15,IF(G1034=Precios!$FM$16,Precios!$FP$16,IF(G1034=Precios!$FM$17,Precios!$FP$17,IF(G1034=Precios!$FM$18,Precios!$FP$18,0)))))))))))))))*H1034</f>
        <v>0</v>
      </c>
      <c r="AA1034" s="334"/>
      <c r="AB1034" s="335"/>
    </row>
    <row r="1035" spans="1:28" x14ac:dyDescent="0.25">
      <c r="A1035" s="282"/>
      <c r="B1035" s="283"/>
      <c r="C1035" s="284"/>
      <c r="D1035" s="285"/>
      <c r="E1035" s="285"/>
      <c r="F1035" s="285"/>
      <c r="G1035" s="287"/>
      <c r="H1035" s="288"/>
      <c r="I1035" s="289">
        <f>IF(G1035=Precios!$FM$4,Precios!$FN$4,IF(G1035=Precios!$FM$5,Precios!$FN$5,IF(G1035=Precios!$FM$6,Precios!$FN$6,IF(G1035=Precios!$FM$7,Precios!$FN$7,IF(G1035=Precios!$FM$8,Precios!$FN$8,IF(G1035=Precios!$FM$9,Precios!$FN$9,IF(G1035=Precios!$FM$10,Precios!$FN$10,IF(G1035=Precios!$FM$11,Precios!$FN$11,IF(G1035=Precios!$FM$12,Precios!$FN$12,IF(G1035=Precios!$FM$1190,Precios!$FN$1190,IF(G1035=Precios!$FM$14,Precios!$FN$14,IF(G1035=Precios!$FM$15,Precios!$FN$15,IF(G1035=Precios!$FM$16,Precios!$FN$16,IF(G1035=Precios!$FM$17,Precios!$FN$17,IF(G1035=Precios!$FM$18,Precios!$FN$18,0)))))))))))))))</f>
        <v>0</v>
      </c>
      <c r="J1035" s="287"/>
      <c r="K1035" s="290">
        <f>+IF(J1035=1,I1035,IF(J1035=2,I1035*(1-Precios!$FS$3),0))</f>
        <v>0</v>
      </c>
      <c r="L1035" s="290">
        <f t="shared" si="187"/>
        <v>0</v>
      </c>
      <c r="M1035" s="317">
        <f>+SUM(L1035:L1039)</f>
        <v>0</v>
      </c>
      <c r="N1035" s="318">
        <f>+M1035+Q1035+S1035+T1035</f>
        <v>0</v>
      </c>
      <c r="O1035" s="319">
        <f>+IF(J1035=1,N1035*$O$1009,0)</f>
        <v>0</v>
      </c>
      <c r="P1035" s="320">
        <f>+N1035*$P$1009</f>
        <v>0</v>
      </c>
      <c r="Q1035" s="321"/>
      <c r="R1035" s="322">
        <f>+N1035-SUM(O1035:Q1035)</f>
        <v>0</v>
      </c>
      <c r="S1035" s="321"/>
      <c r="T1035" s="321"/>
      <c r="U1035" s="321"/>
      <c r="V1035" s="323" t="e">
        <f>+(+O1035+P1035)/M1035</f>
        <v>#DIV/0!</v>
      </c>
      <c r="W1035" s="324">
        <f>+R1035-SUM(S1035:U1035)</f>
        <v>0</v>
      </c>
      <c r="X1035" s="325">
        <f>IF(J1035=2,W1035,0)</f>
        <v>0</v>
      </c>
      <c r="Y1035" s="326">
        <f>IF(J1035=1,W1035,0)</f>
        <v>0</v>
      </c>
      <c r="Z1035" s="327">
        <f>IF(G1035=Precios!$FM$4,Precios!$FP$4,IF(G1035=Precios!$FM$5,Precios!$FP$5,IF(G1035=Precios!$FM$6,Precios!$FP$6,IF(G1035=Precios!$FM$7,Precios!$FP$7,IF(G1035=Precios!$FM$8,Precios!$FP$8,IF(G1035=Precios!$FM$9,Precios!$FP$9,IF(G1035=Precios!$FM$10,Precios!$FP$10,IF(G1035=Precios!$FM$11,Precios!$FP$11,IF(G1035=Precios!$FM$12,Precios!$FP$12,IF(G1035=Precios!$FM$1190,Precios!$FP$1190,IF(G1035=Precios!$FM$14,Precios!$FP$14,IF(G1035=Precios!$FM$15,Precios!$FP$15,IF(G1035=Precios!$FM$16,Precios!$FP$16,IF(G1035=Precios!$FM$17,Precios!$FP$17,IF(G1035=Precios!$FM$18,Precios!$FP$18,0)))))))))))))))*H1035</f>
        <v>0</v>
      </c>
      <c r="AA1035" s="328">
        <f>+W1035-SUM(Z1035:Z1039)</f>
        <v>0</v>
      </c>
      <c r="AB1035" s="329" t="e">
        <f>+AA1035/M1035</f>
        <v>#DIV/0!</v>
      </c>
    </row>
    <row r="1036" spans="1:28" x14ac:dyDescent="0.25">
      <c r="A1036" s="291"/>
      <c r="B1036" s="41"/>
      <c r="C1036" s="42"/>
      <c r="D1036" s="43"/>
      <c r="E1036" s="43"/>
      <c r="F1036" s="43"/>
      <c r="G1036" s="49"/>
      <c r="H1036" s="52"/>
      <c r="I1036" s="217">
        <f>IF(G1036=Precios!$FM$4,Precios!$FN$4,IF(G1036=Precios!$FM$5,Precios!$FN$5,IF(G1036=Precios!$FM$6,Precios!$FN$6,IF(G1036=Precios!$FM$7,Precios!$FN$7,IF(G1036=Precios!$FM$8,Precios!$FN$8,IF(G1036=Precios!$FM$9,Precios!$FN$9,IF(G1036=Precios!$FM$10,Precios!$FN$10,IF(G1036=Precios!$FM$11,Precios!$FN$11,IF(G1036=Precios!$FM$12,Precios!$FN$12,IF(G1036=Precios!$FM$1190,Precios!$FN$1190,IF(G1036=Precios!$FM$14,Precios!$FN$14,IF(G1036=Precios!$FM$15,Precios!$FN$15,IF(G1036=Precios!$FM$16,Precios!$FN$16,IF(G1036=Precios!$FM$17,Precios!$FN$17,IF(G1036=Precios!$FM$18,Precios!$FN$18,0)))))))))))))))</f>
        <v>0</v>
      </c>
      <c r="J1036" s="52"/>
      <c r="K1036" s="218">
        <f>+IF(J1036=1,I1036,IF(J1036=2,I1036*(1-Precios!$FS$3),0))</f>
        <v>0</v>
      </c>
      <c r="L1036" s="218">
        <f t="shared" si="187"/>
        <v>0</v>
      </c>
      <c r="M1036" s="50"/>
      <c r="N1036" s="44"/>
      <c r="O1036" s="44"/>
      <c r="P1036" s="44"/>
      <c r="Q1036" s="44"/>
      <c r="R1036" s="44"/>
      <c r="S1036" s="44"/>
      <c r="T1036" s="44"/>
      <c r="U1036" s="44"/>
      <c r="V1036" s="93"/>
      <c r="W1036" s="44"/>
      <c r="X1036" s="44"/>
      <c r="Y1036" s="44"/>
      <c r="Z1036" s="39">
        <f>IF(G1036=Precios!$FM$4,Precios!$FP$4,IF(G1036=Precios!$FM$5,Precios!$FP$5,IF(G1036=Precios!$FM$6,Precios!$FP$6,IF(G1036=Precios!$FM$7,Precios!$FP$7,IF(G1036=Precios!$FM$8,Precios!$FP$8,IF(G1036=Precios!$FM$9,Precios!$FP$9,IF(G1036=Precios!$FM$10,Precios!$FP$10,IF(G1036=Precios!$FM$11,Precios!$FP$11,IF(G1036=Precios!$FM$12,Precios!$FP$12,IF(G1036=Precios!$FM$1190,Precios!$FP$1190,IF(G1036=Precios!$FM$14,Precios!$FP$14,IF(G1036=Precios!$FM$15,Precios!$FP$15,IF(G1036=Precios!$FM$16,Precios!$FP$16,IF(G1036=Precios!$FM$17,Precios!$FP$17,IF(G1036=Precios!$FM$18,Precios!$FP$18,0)))))))))))))))*H1036</f>
        <v>0</v>
      </c>
      <c r="AA1036" s="47"/>
      <c r="AB1036" s="330"/>
    </row>
    <row r="1037" spans="1:28" x14ac:dyDescent="0.25">
      <c r="A1037" s="291"/>
      <c r="B1037" s="41"/>
      <c r="C1037" s="42"/>
      <c r="D1037" s="43"/>
      <c r="E1037" s="43"/>
      <c r="F1037" s="43"/>
      <c r="G1037" s="49"/>
      <c r="H1037" s="52"/>
      <c r="I1037" s="217">
        <f>IF(G1037=Precios!$FM$4,Precios!$FN$4,IF(G1037=Precios!$FM$5,Precios!$FN$5,IF(G1037=Precios!$FM$6,Precios!$FN$6,IF(G1037=Precios!$FM$7,Precios!$FN$7,IF(G1037=Precios!$FM$8,Precios!$FN$8,IF(G1037=Precios!$FM$9,Precios!$FN$9,IF(G1037=Precios!$FM$10,Precios!$FN$10,IF(G1037=Precios!$FM$11,Precios!$FN$11,IF(G1037=Precios!$FM$12,Precios!$FN$12,IF(G1037=Precios!$FM$1190,Precios!$FN$1190,IF(G1037=Precios!$FM$14,Precios!$FN$14,IF(G1037=Precios!$FM$15,Precios!$FN$15,IF(G1037=Precios!$FM$16,Precios!$FN$16,IF(G1037=Precios!$FM$17,Precios!$FN$17,IF(G1037=Precios!$FM$18,Precios!$FN$18,0)))))))))))))))</f>
        <v>0</v>
      </c>
      <c r="J1037" s="52"/>
      <c r="K1037" s="218">
        <f>+IF(J1037=1,I1037,IF(J1037=2,I1037*(1-Precios!$FS$3),0))</f>
        <v>0</v>
      </c>
      <c r="L1037" s="218">
        <f t="shared" si="187"/>
        <v>0</v>
      </c>
      <c r="M1037" s="50"/>
      <c r="N1037" s="44"/>
      <c r="O1037" s="44"/>
      <c r="P1037" s="44"/>
      <c r="Q1037" s="44"/>
      <c r="R1037" s="44"/>
      <c r="S1037" s="44"/>
      <c r="T1037" s="44"/>
      <c r="U1037" s="44"/>
      <c r="V1037" s="93"/>
      <c r="W1037" s="44"/>
      <c r="X1037" s="44"/>
      <c r="Y1037" s="44"/>
      <c r="Z1037" s="39">
        <f>IF(G1037=Precios!$FM$4,Precios!$FP$4,IF(G1037=Precios!$FM$5,Precios!$FP$5,IF(G1037=Precios!$FM$6,Precios!$FP$6,IF(G1037=Precios!$FM$7,Precios!$FP$7,IF(G1037=Precios!$FM$8,Precios!$FP$8,IF(G1037=Precios!$FM$9,Precios!$FP$9,IF(G1037=Precios!$FM$10,Precios!$FP$10,IF(G1037=Precios!$FM$11,Precios!$FP$11,IF(G1037=Precios!$FM$12,Precios!$FP$12,IF(G1037=Precios!$FM$1190,Precios!$FP$1190,IF(G1037=Precios!$FM$14,Precios!$FP$14,IF(G1037=Precios!$FM$15,Precios!$FP$15,IF(G1037=Precios!$FM$16,Precios!$FP$16,IF(G1037=Precios!$FM$17,Precios!$FP$17,IF(G1037=Precios!$FM$18,Precios!$FP$18,0)))))))))))))))*H1037</f>
        <v>0</v>
      </c>
      <c r="AA1037" s="47"/>
      <c r="AB1037" s="330"/>
    </row>
    <row r="1038" spans="1:28" x14ac:dyDescent="0.25">
      <c r="A1038" s="291"/>
      <c r="B1038" s="41"/>
      <c r="C1038" s="42"/>
      <c r="D1038" s="43"/>
      <c r="E1038" s="43"/>
      <c r="F1038" s="43"/>
      <c r="G1038" s="49"/>
      <c r="H1038" s="52"/>
      <c r="I1038" s="217">
        <f>IF(G1038=Precios!$FM$4,Precios!$FN$4,IF(G1038=Precios!$FM$5,Precios!$FN$5,IF(G1038=Precios!$FM$6,Precios!$FN$6,IF(G1038=Precios!$FM$7,Precios!$FN$7,IF(G1038=Precios!$FM$8,Precios!$FN$8,IF(G1038=Precios!$FM$9,Precios!$FN$9,IF(G1038=Precios!$FM$10,Precios!$FN$10,IF(G1038=Precios!$FM$11,Precios!$FN$11,IF(G1038=Precios!$FM$12,Precios!$FN$12,IF(G1038=Precios!$FM$1190,Precios!$FN$1190,IF(G1038=Precios!$FM$14,Precios!$FN$14,IF(G1038=Precios!$FM$15,Precios!$FN$15,IF(G1038=Precios!$FM$16,Precios!$FN$16,IF(G1038=Precios!$FM$17,Precios!$FN$17,IF(G1038=Precios!$FM$18,Precios!$FN$18,0)))))))))))))))</f>
        <v>0</v>
      </c>
      <c r="J1038" s="52"/>
      <c r="K1038" s="218">
        <f>+IF(J1038=1,I1038,IF(J1038=2,I1038*(1-Precios!$FS$3),0))</f>
        <v>0</v>
      </c>
      <c r="L1038" s="218">
        <f t="shared" si="187"/>
        <v>0</v>
      </c>
      <c r="M1038" s="50"/>
      <c r="N1038" s="44"/>
      <c r="O1038" s="44"/>
      <c r="P1038" s="44"/>
      <c r="Q1038" s="44"/>
      <c r="R1038" s="44"/>
      <c r="S1038" s="44"/>
      <c r="T1038" s="44"/>
      <c r="U1038" s="44"/>
      <c r="V1038" s="93"/>
      <c r="W1038" s="44"/>
      <c r="X1038" s="44"/>
      <c r="Y1038" s="44"/>
      <c r="Z1038" s="39">
        <f>IF(G1038=Precios!$FM$4,Precios!$FP$4,IF(G1038=Precios!$FM$5,Precios!$FP$5,IF(G1038=Precios!$FM$6,Precios!$FP$6,IF(G1038=Precios!$FM$7,Precios!$FP$7,IF(G1038=Precios!$FM$8,Precios!$FP$8,IF(G1038=Precios!$FM$9,Precios!$FP$9,IF(G1038=Precios!$FM$10,Precios!$FP$10,IF(G1038=Precios!$FM$11,Precios!$FP$11,IF(G1038=Precios!$FM$12,Precios!$FP$12,IF(G1038=Precios!$FM$1190,Precios!$FP$1190,IF(G1038=Precios!$FM$14,Precios!$FP$14,IF(G1038=Precios!$FM$15,Precios!$FP$15,IF(G1038=Precios!$FM$16,Precios!$FP$16,IF(G1038=Precios!$FM$17,Precios!$FP$17,IF(G1038=Precios!$FM$18,Precios!$FP$18,0)))))))))))))))*H1038</f>
        <v>0</v>
      </c>
      <c r="AA1038" s="47"/>
      <c r="AB1038" s="330"/>
    </row>
    <row r="1039" spans="1:28" ht="15.75" thickBot="1" x14ac:dyDescent="0.3">
      <c r="A1039" s="293"/>
      <c r="B1039" s="294"/>
      <c r="C1039" s="304"/>
      <c r="D1039" s="296"/>
      <c r="E1039" s="296"/>
      <c r="F1039" s="296"/>
      <c r="G1039" s="297"/>
      <c r="H1039" s="298"/>
      <c r="I1039" s="299">
        <f>IF(G1039=Precios!$FM$4,Precios!$FN$4,IF(G1039=Precios!$FM$5,Precios!$FN$5,IF(G1039=Precios!$FM$6,Precios!$FN$6,IF(G1039=Precios!$FM$7,Precios!$FN$7,IF(G1039=Precios!$FM$8,Precios!$FN$8,IF(G1039=Precios!$FM$9,Precios!$FN$9,IF(G1039=Precios!$FM$10,Precios!$FN$10,IF(G1039=Precios!$FM$11,Precios!$FN$11,IF(G1039=Precios!$FM$12,Precios!$FN$12,IF(G1039=Precios!$FM$1190,Precios!$FN$1190,IF(G1039=Precios!$FM$14,Precios!$FN$14,IF(G1039=Precios!$FM$15,Precios!$FN$15,IF(G1039=Precios!$FM$16,Precios!$FN$16,IF(G1039=Precios!$FM$17,Precios!$FN$17,IF(G1039=Precios!$FM$18,Precios!$FN$18,0)))))))))))))))</f>
        <v>0</v>
      </c>
      <c r="J1039" s="298"/>
      <c r="K1039" s="300">
        <f>+IF(J1039=1,I1039,IF(J1039=2,I1039*(1-Precios!$FS$3),0))</f>
        <v>0</v>
      </c>
      <c r="L1039" s="300">
        <f t="shared" si="187"/>
        <v>0</v>
      </c>
      <c r="M1039" s="331"/>
      <c r="N1039" s="332"/>
      <c r="O1039" s="332"/>
      <c r="P1039" s="332"/>
      <c r="Q1039" s="332"/>
      <c r="R1039" s="332"/>
      <c r="S1039" s="332"/>
      <c r="T1039" s="332"/>
      <c r="U1039" s="332"/>
      <c r="V1039" s="333"/>
      <c r="W1039" s="332"/>
      <c r="X1039" s="332"/>
      <c r="Y1039" s="332"/>
      <c r="Z1039" s="340">
        <f>IF(G1039=Precios!$FM$4,Precios!$FP$4,IF(G1039=Precios!$FM$5,Precios!$FP$5,IF(G1039=Precios!$FM$6,Precios!$FP$6,IF(G1039=Precios!$FM$7,Precios!$FP$7,IF(G1039=Precios!$FM$8,Precios!$FP$8,IF(G1039=Precios!$FM$9,Precios!$FP$9,IF(G1039=Precios!$FM$10,Precios!$FP$10,IF(G1039=Precios!$FM$11,Precios!$FP$11,IF(G1039=Precios!$FM$12,Precios!$FP$12,IF(G1039=Precios!$FM$1190,Precios!$FP$1190,IF(G1039=Precios!$FM$14,Precios!$FP$14,IF(G1039=Precios!$FM$15,Precios!$FP$15,IF(G1039=Precios!$FM$16,Precios!$FP$16,IF(G1039=Precios!$FM$17,Precios!$FP$17,IF(G1039=Precios!$FM$18,Precios!$FP$18,0)))))))))))))))*H1039</f>
        <v>0</v>
      </c>
      <c r="AA1039" s="334"/>
      <c r="AB1039" s="335"/>
    </row>
    <row r="1040" spans="1:28" x14ac:dyDescent="0.25">
      <c r="A1040" s="282"/>
      <c r="B1040" s="283"/>
      <c r="C1040" s="284"/>
      <c r="D1040" s="285"/>
      <c r="E1040" s="285"/>
      <c r="F1040" s="285"/>
      <c r="G1040" s="287"/>
      <c r="H1040" s="288"/>
      <c r="I1040" s="289">
        <f>IF(G1040=Precios!$FM$4,Precios!$FN$4,IF(G1040=Precios!$FM$5,Precios!$FN$5,IF(G1040=Precios!$FM$6,Precios!$FN$6,IF(G1040=Precios!$FM$7,Precios!$FN$7,IF(G1040=Precios!$FM$8,Precios!$FN$8,IF(G1040=Precios!$FM$9,Precios!$FN$9,IF(G1040=Precios!$FM$10,Precios!$FN$10,IF(G1040=Precios!$FM$11,Precios!$FN$11,IF(G1040=Precios!$FM$12,Precios!$FN$12,IF(G1040=Precios!$FM$1190,Precios!$FN$1190,IF(G1040=Precios!$FM$14,Precios!$FN$14,IF(G1040=Precios!$FM$15,Precios!$FN$15,IF(G1040=Precios!$FM$16,Precios!$FN$16,IF(G1040=Precios!$FM$17,Precios!$FN$17,IF(G1040=Precios!$FM$18,Precios!$FN$18,0)))))))))))))))</f>
        <v>0</v>
      </c>
      <c r="J1040" s="287"/>
      <c r="K1040" s="290">
        <f>+IF(J1040=1,I1040,IF(J1040=2,I1040*(1-Precios!$FS$3),0))</f>
        <v>0</v>
      </c>
      <c r="L1040" s="290">
        <f t="shared" si="187"/>
        <v>0</v>
      </c>
      <c r="M1040" s="317">
        <f>+SUM(L1040:L1044)</f>
        <v>0</v>
      </c>
      <c r="N1040" s="318">
        <f>+M1040+Q1040+S1040+T1040</f>
        <v>0</v>
      </c>
      <c r="O1040" s="319">
        <f>+IF(J1040=1,N1040*$O$1009,0)</f>
        <v>0</v>
      </c>
      <c r="P1040" s="320">
        <f>+N1040*$P$1009</f>
        <v>0</v>
      </c>
      <c r="Q1040" s="321"/>
      <c r="R1040" s="322">
        <f>+N1040-SUM(O1040:Q1040)</f>
        <v>0</v>
      </c>
      <c r="S1040" s="321"/>
      <c r="T1040" s="321"/>
      <c r="U1040" s="321"/>
      <c r="V1040" s="323" t="e">
        <f>+(+O1040+P1040)/M1040</f>
        <v>#DIV/0!</v>
      </c>
      <c r="W1040" s="324">
        <f>+R1040-SUM(S1040:U1040)</f>
        <v>0</v>
      </c>
      <c r="X1040" s="325">
        <f>IF(J1040=2,W1040,0)</f>
        <v>0</v>
      </c>
      <c r="Y1040" s="326">
        <f>IF(J1040=1,W1040,0)</f>
        <v>0</v>
      </c>
      <c r="Z1040" s="327">
        <f>IF(G1040=Precios!$FM$4,Precios!$FP$4,IF(G1040=Precios!$FM$5,Precios!$FP$5,IF(G1040=Precios!$FM$6,Precios!$FP$6,IF(G1040=Precios!$FM$7,Precios!$FP$7,IF(G1040=Precios!$FM$8,Precios!$FP$8,IF(G1040=Precios!$FM$9,Precios!$FP$9,IF(G1040=Precios!$FM$10,Precios!$FP$10,IF(G1040=Precios!$FM$11,Precios!$FP$11,IF(G1040=Precios!$FM$12,Precios!$FP$12,IF(G1040=Precios!$FM$1190,Precios!$FP$1190,IF(G1040=Precios!$FM$14,Precios!$FP$14,IF(G1040=Precios!$FM$15,Precios!$FP$15,IF(G1040=Precios!$FM$16,Precios!$FP$16,IF(G1040=Precios!$FM$17,Precios!$FP$17,IF(G1040=Precios!$FM$18,Precios!$FP$18,0)))))))))))))))*H1040</f>
        <v>0</v>
      </c>
      <c r="AA1040" s="328">
        <f>+W1040-SUM(Z1040:Z1044)</f>
        <v>0</v>
      </c>
      <c r="AB1040" s="329" t="e">
        <f>+AA1040/M1040</f>
        <v>#DIV/0!</v>
      </c>
    </row>
    <row r="1041" spans="1:28" x14ac:dyDescent="0.25">
      <c r="A1041" s="291"/>
      <c r="B1041" s="41"/>
      <c r="C1041" s="42"/>
      <c r="D1041" s="43"/>
      <c r="E1041" s="43"/>
      <c r="F1041" s="43"/>
      <c r="G1041" s="49"/>
      <c r="H1041" s="52"/>
      <c r="I1041" s="217">
        <f>IF(G1041=Precios!$FM$4,Precios!$FN$4,IF(G1041=Precios!$FM$5,Precios!$FN$5,IF(G1041=Precios!$FM$6,Precios!$FN$6,IF(G1041=Precios!$FM$7,Precios!$FN$7,IF(G1041=Precios!$FM$8,Precios!$FN$8,IF(G1041=Precios!$FM$9,Precios!$FN$9,IF(G1041=Precios!$FM$10,Precios!$FN$10,IF(G1041=Precios!$FM$11,Precios!$FN$11,IF(G1041=Precios!$FM$12,Precios!$FN$12,IF(G1041=Precios!$FM$1190,Precios!$FN$1190,IF(G1041=Precios!$FM$14,Precios!$FN$14,IF(G1041=Precios!$FM$15,Precios!$FN$15,IF(G1041=Precios!$FM$16,Precios!$FN$16,IF(G1041=Precios!$FM$17,Precios!$FN$17,IF(G1041=Precios!$FM$18,Precios!$FN$18,0)))))))))))))))</f>
        <v>0</v>
      </c>
      <c r="J1041" s="52"/>
      <c r="K1041" s="218">
        <f>+IF(J1041=1,I1041,IF(J1041=2,I1041*(1-Precios!$FS$3),0))</f>
        <v>0</v>
      </c>
      <c r="L1041" s="218">
        <f t="shared" si="187"/>
        <v>0</v>
      </c>
      <c r="M1041" s="50"/>
      <c r="N1041" s="44"/>
      <c r="O1041" s="44"/>
      <c r="P1041" s="44"/>
      <c r="Q1041" s="44"/>
      <c r="R1041" s="44"/>
      <c r="S1041" s="44"/>
      <c r="T1041" s="44"/>
      <c r="U1041" s="44"/>
      <c r="V1041" s="93"/>
      <c r="W1041" s="44"/>
      <c r="X1041" s="44"/>
      <c r="Y1041" s="44"/>
      <c r="Z1041" s="39">
        <f>IF(G1041=Precios!$FM$4,Precios!$FP$4,IF(G1041=Precios!$FM$5,Precios!$FP$5,IF(G1041=Precios!$FM$6,Precios!$FP$6,IF(G1041=Precios!$FM$7,Precios!$FP$7,IF(G1041=Precios!$FM$8,Precios!$FP$8,IF(G1041=Precios!$FM$9,Precios!$FP$9,IF(G1041=Precios!$FM$10,Precios!$FP$10,IF(G1041=Precios!$FM$11,Precios!$FP$11,IF(G1041=Precios!$FM$12,Precios!$FP$12,IF(G1041=Precios!$FM$1190,Precios!$FP$1190,IF(G1041=Precios!$FM$14,Precios!$FP$14,IF(G1041=Precios!$FM$15,Precios!$FP$15,IF(G1041=Precios!$FM$16,Precios!$FP$16,IF(G1041=Precios!$FM$17,Precios!$FP$17,IF(G1041=Precios!$FM$18,Precios!$FP$18,0)))))))))))))))*H1041</f>
        <v>0</v>
      </c>
      <c r="AA1041" s="47"/>
      <c r="AB1041" s="330"/>
    </row>
    <row r="1042" spans="1:28" x14ac:dyDescent="0.25">
      <c r="A1042" s="291"/>
      <c r="B1042" s="41"/>
      <c r="C1042" s="42"/>
      <c r="D1042" s="43"/>
      <c r="E1042" s="43"/>
      <c r="F1042" s="43"/>
      <c r="G1042" s="49"/>
      <c r="H1042" s="52"/>
      <c r="I1042" s="217">
        <f>IF(G1042=Precios!$FM$4,Precios!$FN$4,IF(G1042=Precios!$FM$5,Precios!$FN$5,IF(G1042=Precios!$FM$6,Precios!$FN$6,IF(G1042=Precios!$FM$7,Precios!$FN$7,IF(G1042=Precios!$FM$8,Precios!$FN$8,IF(G1042=Precios!$FM$9,Precios!$FN$9,IF(G1042=Precios!$FM$10,Precios!$FN$10,IF(G1042=Precios!$FM$11,Precios!$FN$11,IF(G1042=Precios!$FM$12,Precios!$FN$12,IF(G1042=Precios!$FM$1190,Precios!$FN$1190,IF(G1042=Precios!$FM$14,Precios!$FN$14,IF(G1042=Precios!$FM$15,Precios!$FN$15,IF(G1042=Precios!$FM$16,Precios!$FN$16,IF(G1042=Precios!$FM$17,Precios!$FN$17,IF(G1042=Precios!$FM$18,Precios!$FN$18,0)))))))))))))))</f>
        <v>0</v>
      </c>
      <c r="J1042" s="52"/>
      <c r="K1042" s="218">
        <f>+IF(J1042=1,I1042,IF(J1042=2,I1042*(1-Precios!$FS$3),0))</f>
        <v>0</v>
      </c>
      <c r="L1042" s="218">
        <f t="shared" si="187"/>
        <v>0</v>
      </c>
      <c r="M1042" s="50"/>
      <c r="N1042" s="44"/>
      <c r="O1042" s="44"/>
      <c r="P1042" s="44"/>
      <c r="Q1042" s="44"/>
      <c r="R1042" s="44"/>
      <c r="S1042" s="44"/>
      <c r="T1042" s="44"/>
      <c r="U1042" s="44"/>
      <c r="V1042" s="93"/>
      <c r="W1042" s="44"/>
      <c r="X1042" s="44"/>
      <c r="Y1042" s="44"/>
      <c r="Z1042" s="39">
        <f>IF(G1042=Precios!$FM$4,Precios!$FP$4,IF(G1042=Precios!$FM$5,Precios!$FP$5,IF(G1042=Precios!$FM$6,Precios!$FP$6,IF(G1042=Precios!$FM$7,Precios!$FP$7,IF(G1042=Precios!$FM$8,Precios!$FP$8,IF(G1042=Precios!$FM$9,Precios!$FP$9,IF(G1042=Precios!$FM$10,Precios!$FP$10,IF(G1042=Precios!$FM$11,Precios!$FP$11,IF(G1042=Precios!$FM$12,Precios!$FP$12,IF(G1042=Precios!$FM$1190,Precios!$FP$1190,IF(G1042=Precios!$FM$14,Precios!$FP$14,IF(G1042=Precios!$FM$15,Precios!$FP$15,IF(G1042=Precios!$FM$16,Precios!$FP$16,IF(G1042=Precios!$FM$17,Precios!$FP$17,IF(G1042=Precios!$FM$18,Precios!$FP$18,0)))))))))))))))*H1042</f>
        <v>0</v>
      </c>
      <c r="AA1042" s="47"/>
      <c r="AB1042" s="330"/>
    </row>
    <row r="1043" spans="1:28" x14ac:dyDescent="0.25">
      <c r="A1043" s="291"/>
      <c r="B1043" s="41"/>
      <c r="C1043" s="42"/>
      <c r="D1043" s="43"/>
      <c r="E1043" s="43"/>
      <c r="F1043" s="43"/>
      <c r="G1043" s="49"/>
      <c r="H1043" s="52"/>
      <c r="I1043" s="217">
        <f>IF(G1043=Precios!$FM$4,Precios!$FN$4,IF(G1043=Precios!$FM$5,Precios!$FN$5,IF(G1043=Precios!$FM$6,Precios!$FN$6,IF(G1043=Precios!$FM$7,Precios!$FN$7,IF(G1043=Precios!$FM$8,Precios!$FN$8,IF(G1043=Precios!$FM$9,Precios!$FN$9,IF(G1043=Precios!$FM$10,Precios!$FN$10,IF(G1043=Precios!$FM$11,Precios!$FN$11,IF(G1043=Precios!$FM$12,Precios!$FN$12,IF(G1043=Precios!$FM$1190,Precios!$FN$1190,IF(G1043=Precios!$FM$14,Precios!$FN$14,IF(G1043=Precios!$FM$15,Precios!$FN$15,IF(G1043=Precios!$FM$16,Precios!$FN$16,IF(G1043=Precios!$FM$17,Precios!$FN$17,IF(G1043=Precios!$FM$18,Precios!$FN$18,0)))))))))))))))</f>
        <v>0</v>
      </c>
      <c r="J1043" s="52"/>
      <c r="K1043" s="218">
        <f>+IF(J1043=1,I1043,IF(J1043=2,I1043*(1-Precios!$FS$3),0))</f>
        <v>0</v>
      </c>
      <c r="L1043" s="218">
        <f t="shared" si="187"/>
        <v>0</v>
      </c>
      <c r="M1043" s="50"/>
      <c r="N1043" s="44"/>
      <c r="O1043" s="44"/>
      <c r="P1043" s="44"/>
      <c r="Q1043" s="44"/>
      <c r="R1043" s="44"/>
      <c r="S1043" s="44"/>
      <c r="T1043" s="44"/>
      <c r="U1043" s="44"/>
      <c r="V1043" s="93"/>
      <c r="W1043" s="44"/>
      <c r="X1043" s="44"/>
      <c r="Y1043" s="44"/>
      <c r="Z1043" s="39">
        <f>IF(G1043=Precios!$FM$4,Precios!$FP$4,IF(G1043=Precios!$FM$5,Precios!$FP$5,IF(G1043=Precios!$FM$6,Precios!$FP$6,IF(G1043=Precios!$FM$7,Precios!$FP$7,IF(G1043=Precios!$FM$8,Precios!$FP$8,IF(G1043=Precios!$FM$9,Precios!$FP$9,IF(G1043=Precios!$FM$10,Precios!$FP$10,IF(G1043=Precios!$FM$11,Precios!$FP$11,IF(G1043=Precios!$FM$12,Precios!$FP$12,IF(G1043=Precios!$FM$1190,Precios!$FP$1190,IF(G1043=Precios!$FM$14,Precios!$FP$14,IF(G1043=Precios!$FM$15,Precios!$FP$15,IF(G1043=Precios!$FM$16,Precios!$FP$16,IF(G1043=Precios!$FM$17,Precios!$FP$17,IF(G1043=Precios!$FM$18,Precios!$FP$18,0)))))))))))))))*H1043</f>
        <v>0</v>
      </c>
      <c r="AA1043" s="47"/>
      <c r="AB1043" s="330"/>
    </row>
    <row r="1044" spans="1:28" ht="15.75" thickBot="1" x14ac:dyDescent="0.3">
      <c r="A1044" s="293"/>
      <c r="B1044" s="294"/>
      <c r="C1044" s="304"/>
      <c r="D1044" s="296"/>
      <c r="E1044" s="296"/>
      <c r="F1044" s="296"/>
      <c r="G1044" s="297"/>
      <c r="H1044" s="298"/>
      <c r="I1044" s="299">
        <f>IF(G1044=Precios!$FM$4,Precios!$FN$4,IF(G1044=Precios!$FM$5,Precios!$FN$5,IF(G1044=Precios!$FM$6,Precios!$FN$6,IF(G1044=Precios!$FM$7,Precios!$FN$7,IF(G1044=Precios!$FM$8,Precios!$FN$8,IF(G1044=Precios!$FM$9,Precios!$FN$9,IF(G1044=Precios!$FM$10,Precios!$FN$10,IF(G1044=Precios!$FM$11,Precios!$FN$11,IF(G1044=Precios!$FM$12,Precios!$FN$12,IF(G1044=Precios!$FM$1190,Precios!$FN$1190,IF(G1044=Precios!$FM$14,Precios!$FN$14,IF(G1044=Precios!$FM$15,Precios!$FN$15,IF(G1044=Precios!$FM$16,Precios!$FN$16,IF(G1044=Precios!$FM$17,Precios!$FN$17,IF(G1044=Precios!$FM$18,Precios!$FN$18,0)))))))))))))))</f>
        <v>0</v>
      </c>
      <c r="J1044" s="298"/>
      <c r="K1044" s="300">
        <f>+IF(J1044=1,I1044,IF(J1044=2,I1044*(1-Precios!$FS$3),0))</f>
        <v>0</v>
      </c>
      <c r="L1044" s="300">
        <f t="shared" si="187"/>
        <v>0</v>
      </c>
      <c r="M1044" s="331"/>
      <c r="N1044" s="332"/>
      <c r="O1044" s="332"/>
      <c r="P1044" s="332"/>
      <c r="Q1044" s="332"/>
      <c r="R1044" s="332"/>
      <c r="S1044" s="332"/>
      <c r="T1044" s="332"/>
      <c r="U1044" s="332"/>
      <c r="V1044" s="333"/>
      <c r="W1044" s="332"/>
      <c r="X1044" s="332"/>
      <c r="Y1044" s="332"/>
      <c r="Z1044" s="340">
        <f>IF(G1044=Precios!$FM$4,Precios!$FP$4,IF(G1044=Precios!$FM$5,Precios!$FP$5,IF(G1044=Precios!$FM$6,Precios!$FP$6,IF(G1044=Precios!$FM$7,Precios!$FP$7,IF(G1044=Precios!$FM$8,Precios!$FP$8,IF(G1044=Precios!$FM$9,Precios!$FP$9,IF(G1044=Precios!$FM$10,Precios!$FP$10,IF(G1044=Precios!$FM$11,Precios!$FP$11,IF(G1044=Precios!$FM$12,Precios!$FP$12,IF(G1044=Precios!$FM$1190,Precios!$FP$1190,IF(G1044=Precios!$FM$14,Precios!$FP$14,IF(G1044=Precios!$FM$15,Precios!$FP$15,IF(G1044=Precios!$FM$16,Precios!$FP$16,IF(G1044=Precios!$FM$17,Precios!$FP$17,IF(G1044=Precios!$FM$18,Precios!$FP$18,0)))))))))))))))*H1044</f>
        <v>0</v>
      </c>
      <c r="AA1044" s="334"/>
      <c r="AB1044" s="335"/>
    </row>
    <row r="1045" spans="1:28" x14ac:dyDescent="0.25">
      <c r="A1045" s="282"/>
      <c r="B1045" s="283"/>
      <c r="C1045" s="284"/>
      <c r="D1045" s="285"/>
      <c r="E1045" s="285"/>
      <c r="F1045" s="285"/>
      <c r="G1045" s="287"/>
      <c r="H1045" s="288"/>
      <c r="I1045" s="289">
        <f>IF(G1045=Precios!$FM$4,Precios!$FN$4,IF(G1045=Precios!$FM$5,Precios!$FN$5,IF(G1045=Precios!$FM$6,Precios!$FN$6,IF(G1045=Precios!$FM$7,Precios!$FN$7,IF(G1045=Precios!$FM$8,Precios!$FN$8,IF(G1045=Precios!$FM$9,Precios!$FN$9,IF(G1045=Precios!$FM$10,Precios!$FN$10,IF(G1045=Precios!$FM$11,Precios!$FN$11,IF(G1045=Precios!$FM$12,Precios!$FN$12,IF(G1045=Precios!$FM$1190,Precios!$FN$1190,IF(G1045=Precios!$FM$14,Precios!$FN$14,IF(G1045=Precios!$FM$15,Precios!$FN$15,IF(G1045=Precios!$FM$16,Precios!$FN$16,IF(G1045=Precios!$FM$17,Precios!$FN$17,IF(G1045=Precios!$FM$18,Precios!$FN$18,0)))))))))))))))</f>
        <v>0</v>
      </c>
      <c r="J1045" s="287"/>
      <c r="K1045" s="290">
        <f>+IF(J1045=1,I1045,IF(J1045=2,I1045*(1-Precios!$FS$3),0))</f>
        <v>0</v>
      </c>
      <c r="L1045" s="290">
        <f t="shared" ref="L1045:L1054" si="188">H1045*K1045</f>
        <v>0</v>
      </c>
      <c r="M1045" s="317">
        <f>+SUM(L1045:L1049)</f>
        <v>0</v>
      </c>
      <c r="N1045" s="318">
        <f>+M1045+Q1045+S1045+T1045</f>
        <v>0</v>
      </c>
      <c r="O1045" s="319">
        <f>+IF(J1045=1,N1045*$O$1009,0)</f>
        <v>0</v>
      </c>
      <c r="P1045" s="320">
        <f>+N1045*$P$1009</f>
        <v>0</v>
      </c>
      <c r="Q1045" s="321"/>
      <c r="R1045" s="322">
        <f>+N1045-SUM(O1045:Q1045)</f>
        <v>0</v>
      </c>
      <c r="S1045" s="321"/>
      <c r="T1045" s="321"/>
      <c r="U1045" s="321"/>
      <c r="V1045" s="323" t="e">
        <f>+(+O1045+P1045)/M1045</f>
        <v>#DIV/0!</v>
      </c>
      <c r="W1045" s="324">
        <f>+R1045-SUM(S1045:U1045)</f>
        <v>0</v>
      </c>
      <c r="X1045" s="325">
        <f>IF(J1045=2,W1045,0)</f>
        <v>0</v>
      </c>
      <c r="Y1045" s="326">
        <f>IF(J1045=1,W1045,0)</f>
        <v>0</v>
      </c>
      <c r="Z1045" s="327">
        <f>IF(G1045=Precios!$FM$4,Precios!$FP$4,IF(G1045=Precios!$FM$5,Precios!$FP$5,IF(G1045=Precios!$FM$6,Precios!$FP$6,IF(G1045=Precios!$FM$7,Precios!$FP$7,IF(G1045=Precios!$FM$8,Precios!$FP$8,IF(G1045=Precios!$FM$9,Precios!$FP$9,IF(G1045=Precios!$FM$10,Precios!$FP$10,IF(G1045=Precios!$FM$11,Precios!$FP$11,IF(G1045=Precios!$FM$12,Precios!$FP$12,IF(G1045=Precios!$FM$1190,Precios!$FP$1190,IF(G1045=Precios!$FM$14,Precios!$FP$14,IF(G1045=Precios!$FM$15,Precios!$FP$15,IF(G1045=Precios!$FM$16,Precios!$FP$16,IF(G1045=Precios!$FM$17,Precios!$FP$17,IF(G1045=Precios!$FM$18,Precios!$FP$18,0)))))))))))))))*H1045</f>
        <v>0</v>
      </c>
      <c r="AA1045" s="328">
        <f>+W1045-SUM(Z1045:Z1049)</f>
        <v>0</v>
      </c>
      <c r="AB1045" s="329" t="e">
        <f>+AA1045/M1045</f>
        <v>#DIV/0!</v>
      </c>
    </row>
    <row r="1046" spans="1:28" x14ac:dyDescent="0.25">
      <c r="A1046" s="291"/>
      <c r="B1046" s="41"/>
      <c r="C1046" s="42"/>
      <c r="D1046" s="43"/>
      <c r="E1046" s="43"/>
      <c r="F1046" s="43"/>
      <c r="G1046" s="49"/>
      <c r="H1046" s="52"/>
      <c r="I1046" s="217">
        <f>IF(G1046=Precios!$FM$4,Precios!$FN$4,IF(G1046=Precios!$FM$5,Precios!$FN$5,IF(G1046=Precios!$FM$6,Precios!$FN$6,IF(G1046=Precios!$FM$7,Precios!$FN$7,IF(G1046=Precios!$FM$8,Precios!$FN$8,IF(G1046=Precios!$FM$9,Precios!$FN$9,IF(G1046=Precios!$FM$10,Precios!$FN$10,IF(G1046=Precios!$FM$11,Precios!$FN$11,IF(G1046=Precios!$FM$12,Precios!$FN$12,IF(G1046=Precios!$FM$1190,Precios!$FN$1190,IF(G1046=Precios!$FM$14,Precios!$FN$14,IF(G1046=Precios!$FM$15,Precios!$FN$15,IF(G1046=Precios!$FM$16,Precios!$FN$16,IF(G1046=Precios!$FM$17,Precios!$FN$17,IF(G1046=Precios!$FM$18,Precios!$FN$18,0)))))))))))))))</f>
        <v>0</v>
      </c>
      <c r="J1046" s="52"/>
      <c r="K1046" s="218">
        <f>+IF(J1046=1,I1046,IF(J1046=2,I1046*(1-Precios!$FS$3),0))</f>
        <v>0</v>
      </c>
      <c r="L1046" s="218">
        <f t="shared" si="188"/>
        <v>0</v>
      </c>
      <c r="M1046" s="50"/>
      <c r="N1046" s="44"/>
      <c r="O1046" s="44"/>
      <c r="P1046" s="44"/>
      <c r="Q1046" s="44"/>
      <c r="R1046" s="44"/>
      <c r="S1046" s="44"/>
      <c r="T1046" s="44"/>
      <c r="U1046" s="44"/>
      <c r="V1046" s="93"/>
      <c r="W1046" s="44"/>
      <c r="X1046" s="44"/>
      <c r="Y1046" s="44"/>
      <c r="Z1046" s="39">
        <f>IF(G1046=Precios!$FM$4,Precios!$FP$4,IF(G1046=Precios!$FM$5,Precios!$FP$5,IF(G1046=Precios!$FM$6,Precios!$FP$6,IF(G1046=Precios!$FM$7,Precios!$FP$7,IF(G1046=Precios!$FM$8,Precios!$FP$8,IF(G1046=Precios!$FM$9,Precios!$FP$9,IF(G1046=Precios!$FM$10,Precios!$FP$10,IF(G1046=Precios!$FM$11,Precios!$FP$11,IF(G1046=Precios!$FM$12,Precios!$FP$12,IF(G1046=Precios!$FM$1190,Precios!$FP$1190,IF(G1046=Precios!$FM$14,Precios!$FP$14,IF(G1046=Precios!$FM$15,Precios!$FP$15,IF(G1046=Precios!$FM$16,Precios!$FP$16,IF(G1046=Precios!$FM$17,Precios!$FP$17,IF(G1046=Precios!$FM$18,Precios!$FP$18,0)))))))))))))))*H1046</f>
        <v>0</v>
      </c>
      <c r="AA1046" s="47"/>
      <c r="AB1046" s="330"/>
    </row>
    <row r="1047" spans="1:28" x14ac:dyDescent="0.25">
      <c r="A1047" s="291"/>
      <c r="B1047" s="41"/>
      <c r="C1047" s="42"/>
      <c r="D1047" s="43"/>
      <c r="E1047" s="43"/>
      <c r="F1047" s="43"/>
      <c r="G1047" s="49"/>
      <c r="H1047" s="52"/>
      <c r="I1047" s="217">
        <f>IF(G1047=Precios!$FM$4,Precios!$FN$4,IF(G1047=Precios!$FM$5,Precios!$FN$5,IF(G1047=Precios!$FM$6,Precios!$FN$6,IF(G1047=Precios!$FM$7,Precios!$FN$7,IF(G1047=Precios!$FM$8,Precios!$FN$8,IF(G1047=Precios!$FM$9,Precios!$FN$9,IF(G1047=Precios!$FM$10,Precios!$FN$10,IF(G1047=Precios!$FM$11,Precios!$FN$11,IF(G1047=Precios!$FM$12,Precios!$FN$12,IF(G1047=Precios!$FM$1190,Precios!$FN$1190,IF(G1047=Precios!$FM$14,Precios!$FN$14,IF(G1047=Precios!$FM$15,Precios!$FN$15,IF(G1047=Precios!$FM$16,Precios!$FN$16,IF(G1047=Precios!$FM$17,Precios!$FN$17,IF(G1047=Precios!$FM$18,Precios!$FN$18,0)))))))))))))))</f>
        <v>0</v>
      </c>
      <c r="J1047" s="52"/>
      <c r="K1047" s="218">
        <f>+IF(J1047=1,I1047,IF(J1047=2,I1047*(1-Precios!$FS$3),0))</f>
        <v>0</v>
      </c>
      <c r="L1047" s="218">
        <f t="shared" si="188"/>
        <v>0</v>
      </c>
      <c r="M1047" s="50"/>
      <c r="N1047" s="44"/>
      <c r="O1047" s="44"/>
      <c r="P1047" s="44"/>
      <c r="Q1047" s="44"/>
      <c r="R1047" s="44"/>
      <c r="S1047" s="44"/>
      <c r="T1047" s="44"/>
      <c r="U1047" s="44"/>
      <c r="V1047" s="93"/>
      <c r="W1047" s="44"/>
      <c r="X1047" s="44"/>
      <c r="Y1047" s="44"/>
      <c r="Z1047" s="39">
        <f>IF(G1047=Precios!$FM$4,Precios!$FP$4,IF(G1047=Precios!$FM$5,Precios!$FP$5,IF(G1047=Precios!$FM$6,Precios!$FP$6,IF(G1047=Precios!$FM$7,Precios!$FP$7,IF(G1047=Precios!$FM$8,Precios!$FP$8,IF(G1047=Precios!$FM$9,Precios!$FP$9,IF(G1047=Precios!$FM$10,Precios!$FP$10,IF(G1047=Precios!$FM$11,Precios!$FP$11,IF(G1047=Precios!$FM$12,Precios!$FP$12,IF(G1047=Precios!$FM$1190,Precios!$FP$1190,IF(G1047=Precios!$FM$14,Precios!$FP$14,IF(G1047=Precios!$FM$15,Precios!$FP$15,IF(G1047=Precios!$FM$16,Precios!$FP$16,IF(G1047=Precios!$FM$17,Precios!$FP$17,IF(G1047=Precios!$FM$18,Precios!$FP$18,0)))))))))))))))*H1047</f>
        <v>0</v>
      </c>
      <c r="AA1047" s="47"/>
      <c r="AB1047" s="330"/>
    </row>
    <row r="1048" spans="1:28" x14ac:dyDescent="0.25">
      <c r="A1048" s="291"/>
      <c r="B1048" s="41"/>
      <c r="C1048" s="42"/>
      <c r="D1048" s="43"/>
      <c r="E1048" s="43"/>
      <c r="F1048" s="43"/>
      <c r="G1048" s="49"/>
      <c r="H1048" s="52"/>
      <c r="I1048" s="217">
        <f>IF(G1048=Precios!$FM$4,Precios!$FN$4,IF(G1048=Precios!$FM$5,Precios!$FN$5,IF(G1048=Precios!$FM$6,Precios!$FN$6,IF(G1048=Precios!$FM$7,Precios!$FN$7,IF(G1048=Precios!$FM$8,Precios!$FN$8,IF(G1048=Precios!$FM$9,Precios!$FN$9,IF(G1048=Precios!$FM$10,Precios!$FN$10,IF(G1048=Precios!$FM$11,Precios!$FN$11,IF(G1048=Precios!$FM$12,Precios!$FN$12,IF(G1048=Precios!$FM$1190,Precios!$FN$1190,IF(G1048=Precios!$FM$14,Precios!$FN$14,IF(G1048=Precios!$FM$15,Precios!$FN$15,IF(G1048=Precios!$FM$16,Precios!$FN$16,IF(G1048=Precios!$FM$17,Precios!$FN$17,IF(G1048=Precios!$FM$18,Precios!$FN$18,0)))))))))))))))</f>
        <v>0</v>
      </c>
      <c r="J1048" s="52"/>
      <c r="K1048" s="218">
        <f>+IF(J1048=1,I1048,IF(J1048=2,I1048*(1-Precios!$FS$3),0))</f>
        <v>0</v>
      </c>
      <c r="L1048" s="218">
        <f t="shared" si="188"/>
        <v>0</v>
      </c>
      <c r="M1048" s="50"/>
      <c r="N1048" s="44"/>
      <c r="O1048" s="44"/>
      <c r="P1048" s="44"/>
      <c r="Q1048" s="44"/>
      <c r="R1048" s="44"/>
      <c r="S1048" s="44"/>
      <c r="T1048" s="44"/>
      <c r="U1048" s="44"/>
      <c r="V1048" s="93"/>
      <c r="W1048" s="44"/>
      <c r="X1048" s="44"/>
      <c r="Y1048" s="44"/>
      <c r="Z1048" s="39">
        <f>IF(G1048=Precios!$FM$4,Precios!$FP$4,IF(G1048=Precios!$FM$5,Precios!$FP$5,IF(G1048=Precios!$FM$6,Precios!$FP$6,IF(G1048=Precios!$FM$7,Precios!$FP$7,IF(G1048=Precios!$FM$8,Precios!$FP$8,IF(G1048=Precios!$FM$9,Precios!$FP$9,IF(G1048=Precios!$FM$10,Precios!$FP$10,IF(G1048=Precios!$FM$11,Precios!$FP$11,IF(G1048=Precios!$FM$12,Precios!$FP$12,IF(G1048=Precios!$FM$1190,Precios!$FP$1190,IF(G1048=Precios!$FM$14,Precios!$FP$14,IF(G1048=Precios!$FM$15,Precios!$FP$15,IF(G1048=Precios!$FM$16,Precios!$FP$16,IF(G1048=Precios!$FM$17,Precios!$FP$17,IF(G1048=Precios!$FM$18,Precios!$FP$18,0)))))))))))))))*H1048</f>
        <v>0</v>
      </c>
      <c r="AA1048" s="47"/>
      <c r="AB1048" s="330"/>
    </row>
    <row r="1049" spans="1:28" ht="15.75" thickBot="1" x14ac:dyDescent="0.3">
      <c r="A1049" s="293"/>
      <c r="B1049" s="294"/>
      <c r="C1049" s="304"/>
      <c r="D1049" s="296"/>
      <c r="E1049" s="296"/>
      <c r="F1049" s="296"/>
      <c r="G1049" s="297"/>
      <c r="H1049" s="298"/>
      <c r="I1049" s="299">
        <f>IF(G1049=Precios!$FM$4,Precios!$FN$4,IF(G1049=Precios!$FM$5,Precios!$FN$5,IF(G1049=Precios!$FM$6,Precios!$FN$6,IF(G1049=Precios!$FM$7,Precios!$FN$7,IF(G1049=Precios!$FM$8,Precios!$FN$8,IF(G1049=Precios!$FM$9,Precios!$FN$9,IF(G1049=Precios!$FM$10,Precios!$FN$10,IF(G1049=Precios!$FM$11,Precios!$FN$11,IF(G1049=Precios!$FM$12,Precios!$FN$12,IF(G1049=Precios!$FM$1190,Precios!$FN$1190,IF(G1049=Precios!$FM$14,Precios!$FN$14,IF(G1049=Precios!$FM$15,Precios!$FN$15,IF(G1049=Precios!$FM$16,Precios!$FN$16,IF(G1049=Precios!$FM$17,Precios!$FN$17,IF(G1049=Precios!$FM$18,Precios!$FN$18,0)))))))))))))))</f>
        <v>0</v>
      </c>
      <c r="J1049" s="298"/>
      <c r="K1049" s="300">
        <f>+IF(J1049=1,I1049,IF(J1049=2,I1049*(1-Precios!$FS$3),0))</f>
        <v>0</v>
      </c>
      <c r="L1049" s="300">
        <f t="shared" si="188"/>
        <v>0</v>
      </c>
      <c r="M1049" s="331"/>
      <c r="N1049" s="332"/>
      <c r="O1049" s="332"/>
      <c r="P1049" s="332"/>
      <c r="Q1049" s="332"/>
      <c r="R1049" s="332"/>
      <c r="S1049" s="332"/>
      <c r="T1049" s="332"/>
      <c r="U1049" s="332"/>
      <c r="V1049" s="333"/>
      <c r="W1049" s="332"/>
      <c r="X1049" s="332"/>
      <c r="Y1049" s="332"/>
      <c r="Z1049" s="340">
        <f>IF(G1049=Precios!$FM$4,Precios!$FP$4,IF(G1049=Precios!$FM$5,Precios!$FP$5,IF(G1049=Precios!$FM$6,Precios!$FP$6,IF(G1049=Precios!$FM$7,Precios!$FP$7,IF(G1049=Precios!$FM$8,Precios!$FP$8,IF(G1049=Precios!$FM$9,Precios!$FP$9,IF(G1049=Precios!$FM$10,Precios!$FP$10,IF(G1049=Precios!$FM$11,Precios!$FP$11,IF(G1049=Precios!$FM$12,Precios!$FP$12,IF(G1049=Precios!$FM$1190,Precios!$FP$1190,IF(G1049=Precios!$FM$14,Precios!$FP$14,IF(G1049=Precios!$FM$15,Precios!$FP$15,IF(G1049=Precios!$FM$16,Precios!$FP$16,IF(G1049=Precios!$FM$17,Precios!$FP$17,IF(G1049=Precios!$FM$18,Precios!$FP$18,0)))))))))))))))*H1049</f>
        <v>0</v>
      </c>
      <c r="AA1049" s="334"/>
      <c r="AB1049" s="335"/>
    </row>
    <row r="1050" spans="1:28" x14ac:dyDescent="0.25">
      <c r="A1050" s="282"/>
      <c r="B1050" s="283"/>
      <c r="C1050" s="284"/>
      <c r="D1050" s="285"/>
      <c r="E1050" s="285"/>
      <c r="F1050" s="285"/>
      <c r="G1050" s="287"/>
      <c r="H1050" s="288"/>
      <c r="I1050" s="289">
        <f>IF(G1050=Precios!$FM$4,Precios!$FN$4,IF(G1050=Precios!$FM$5,Precios!$FN$5,IF(G1050=Precios!$FM$6,Precios!$FN$6,IF(G1050=Precios!$FM$7,Precios!$FN$7,IF(G1050=Precios!$FM$8,Precios!$FN$8,IF(G1050=Precios!$FM$9,Precios!$FN$9,IF(G1050=Precios!$FM$10,Precios!$FN$10,IF(G1050=Precios!$FM$11,Precios!$FN$11,IF(G1050=Precios!$FM$12,Precios!$FN$12,IF(G1050=Precios!$FM$1190,Precios!$FN$1190,IF(G1050=Precios!$FM$14,Precios!$FN$14,IF(G1050=Precios!$FM$15,Precios!$FN$15,IF(G1050=Precios!$FM$16,Precios!$FN$16,IF(G1050=Precios!$FM$17,Precios!$FN$17,IF(G1050=Precios!$FM$18,Precios!$FN$18,0)))))))))))))))</f>
        <v>0</v>
      </c>
      <c r="J1050" s="287"/>
      <c r="K1050" s="290">
        <f>+IF(J1050=1,I1050,IF(J1050=2,I1050*(1-Precios!$FS$3),0))</f>
        <v>0</v>
      </c>
      <c r="L1050" s="290">
        <f t="shared" si="188"/>
        <v>0</v>
      </c>
      <c r="M1050" s="317">
        <f>+SUM(L1050:L1054)</f>
        <v>0</v>
      </c>
      <c r="N1050" s="318">
        <f>+M1050+Q1050+S1050+T1050</f>
        <v>0</v>
      </c>
      <c r="O1050" s="319">
        <f>+IF(J1050=1,N1050*$O$1009,0)</f>
        <v>0</v>
      </c>
      <c r="P1050" s="320">
        <f>+N1050*$P$1009</f>
        <v>0</v>
      </c>
      <c r="Q1050" s="321"/>
      <c r="R1050" s="322">
        <f>+N1050-SUM(O1050:Q1050)</f>
        <v>0</v>
      </c>
      <c r="S1050" s="321"/>
      <c r="T1050" s="321"/>
      <c r="U1050" s="321"/>
      <c r="V1050" s="323" t="e">
        <f>+(+O1050+P1050)/M1050</f>
        <v>#DIV/0!</v>
      </c>
      <c r="W1050" s="324">
        <f>+R1050-SUM(S1050:U1050)</f>
        <v>0</v>
      </c>
      <c r="X1050" s="325">
        <f>IF(J1050=2,W1050,0)</f>
        <v>0</v>
      </c>
      <c r="Y1050" s="326">
        <f>IF(J1050=1,W1050,0)</f>
        <v>0</v>
      </c>
      <c r="Z1050" s="327">
        <f>IF(G1050=Precios!$FM$4,Precios!$FP$4,IF(G1050=Precios!$FM$5,Precios!$FP$5,IF(G1050=Precios!$FM$6,Precios!$FP$6,IF(G1050=Precios!$FM$7,Precios!$FP$7,IF(G1050=Precios!$FM$8,Precios!$FP$8,IF(G1050=Precios!$FM$9,Precios!$FP$9,IF(G1050=Precios!$FM$10,Precios!$FP$10,IF(G1050=Precios!$FM$11,Precios!$FP$11,IF(G1050=Precios!$FM$12,Precios!$FP$12,IF(G1050=Precios!$FM$1190,Precios!$FP$1190,IF(G1050=Precios!$FM$14,Precios!$FP$14,IF(G1050=Precios!$FM$15,Precios!$FP$15,IF(G1050=Precios!$FM$16,Precios!$FP$16,IF(G1050=Precios!$FM$17,Precios!$FP$17,IF(G1050=Precios!$FM$18,Precios!$FP$18,0)))))))))))))))*H1050</f>
        <v>0</v>
      </c>
      <c r="AA1050" s="328">
        <f>+W1050-SUM(Z1050:Z1054)</f>
        <v>0</v>
      </c>
      <c r="AB1050" s="329" t="e">
        <f>+AA1050/M1050</f>
        <v>#DIV/0!</v>
      </c>
    </row>
    <row r="1051" spans="1:28" x14ac:dyDescent="0.25">
      <c r="A1051" s="291"/>
      <c r="B1051" s="41"/>
      <c r="C1051" s="42"/>
      <c r="D1051" s="43"/>
      <c r="E1051" s="43"/>
      <c r="F1051" s="43"/>
      <c r="G1051" s="49"/>
      <c r="H1051" s="52"/>
      <c r="I1051" s="217">
        <f>IF(G1051=Precios!$FM$4,Precios!$FN$4,IF(G1051=Precios!$FM$5,Precios!$FN$5,IF(G1051=Precios!$FM$6,Precios!$FN$6,IF(G1051=Precios!$FM$7,Precios!$FN$7,IF(G1051=Precios!$FM$8,Precios!$FN$8,IF(G1051=Precios!$FM$9,Precios!$FN$9,IF(G1051=Precios!$FM$10,Precios!$FN$10,IF(G1051=Precios!$FM$11,Precios!$FN$11,IF(G1051=Precios!$FM$12,Precios!$FN$12,IF(G1051=Precios!$FM$1190,Precios!$FN$1190,IF(G1051=Precios!$FM$14,Precios!$FN$14,IF(G1051=Precios!$FM$15,Precios!$FN$15,IF(G1051=Precios!$FM$16,Precios!$FN$16,IF(G1051=Precios!$FM$17,Precios!$FN$17,IF(G1051=Precios!$FM$18,Precios!$FN$18,0)))))))))))))))</f>
        <v>0</v>
      </c>
      <c r="J1051" s="52"/>
      <c r="K1051" s="218">
        <f>+IF(J1051=1,I1051,IF(J1051=2,I1051*(1-Precios!$FS$3),0))</f>
        <v>0</v>
      </c>
      <c r="L1051" s="218">
        <f t="shared" si="188"/>
        <v>0</v>
      </c>
      <c r="M1051" s="50"/>
      <c r="N1051" s="44"/>
      <c r="O1051" s="44"/>
      <c r="P1051" s="44"/>
      <c r="Q1051" s="44"/>
      <c r="R1051" s="44"/>
      <c r="S1051" s="44"/>
      <c r="T1051" s="44"/>
      <c r="U1051" s="44"/>
      <c r="V1051" s="93"/>
      <c r="W1051" s="44"/>
      <c r="X1051" s="44"/>
      <c r="Y1051" s="44"/>
      <c r="Z1051" s="39">
        <f>IF(G1051=Precios!$FM$4,Precios!$FP$4,IF(G1051=Precios!$FM$5,Precios!$FP$5,IF(G1051=Precios!$FM$6,Precios!$FP$6,IF(G1051=Precios!$FM$7,Precios!$FP$7,IF(G1051=Precios!$FM$8,Precios!$FP$8,IF(G1051=Precios!$FM$9,Precios!$FP$9,IF(G1051=Precios!$FM$10,Precios!$FP$10,IF(G1051=Precios!$FM$11,Precios!$FP$11,IF(G1051=Precios!$FM$12,Precios!$FP$12,IF(G1051=Precios!$FM$1190,Precios!$FP$1190,IF(G1051=Precios!$FM$14,Precios!$FP$14,IF(G1051=Precios!$FM$15,Precios!$FP$15,IF(G1051=Precios!$FM$16,Precios!$FP$16,IF(G1051=Precios!$FM$17,Precios!$FP$17,IF(G1051=Precios!$FM$18,Precios!$FP$18,0)))))))))))))))*H1051</f>
        <v>0</v>
      </c>
      <c r="AA1051" s="47"/>
      <c r="AB1051" s="330"/>
    </row>
    <row r="1052" spans="1:28" x14ac:dyDescent="0.25">
      <c r="A1052" s="291"/>
      <c r="B1052" s="41"/>
      <c r="C1052" s="42"/>
      <c r="D1052" s="43"/>
      <c r="E1052" s="43"/>
      <c r="F1052" s="43"/>
      <c r="G1052" s="49"/>
      <c r="H1052" s="52"/>
      <c r="I1052" s="217">
        <f>IF(G1052=Precios!$FM$4,Precios!$FN$4,IF(G1052=Precios!$FM$5,Precios!$FN$5,IF(G1052=Precios!$FM$6,Precios!$FN$6,IF(G1052=Precios!$FM$7,Precios!$FN$7,IF(G1052=Precios!$FM$8,Precios!$FN$8,IF(G1052=Precios!$FM$9,Precios!$FN$9,IF(G1052=Precios!$FM$10,Precios!$FN$10,IF(G1052=Precios!$FM$11,Precios!$FN$11,IF(G1052=Precios!$FM$12,Precios!$FN$12,IF(G1052=Precios!$FM$1190,Precios!$FN$1190,IF(G1052=Precios!$FM$14,Precios!$FN$14,IF(G1052=Precios!$FM$15,Precios!$FN$15,IF(G1052=Precios!$FM$16,Precios!$FN$16,IF(G1052=Precios!$FM$17,Precios!$FN$17,IF(G1052=Precios!$FM$18,Precios!$FN$18,0)))))))))))))))</f>
        <v>0</v>
      </c>
      <c r="J1052" s="52"/>
      <c r="K1052" s="218">
        <f>+IF(J1052=1,I1052,IF(J1052=2,I1052*(1-Precios!$FS$3),0))</f>
        <v>0</v>
      </c>
      <c r="L1052" s="218">
        <f t="shared" si="188"/>
        <v>0</v>
      </c>
      <c r="M1052" s="50"/>
      <c r="N1052" s="44"/>
      <c r="O1052" s="44"/>
      <c r="P1052" s="44"/>
      <c r="Q1052" s="44"/>
      <c r="R1052" s="44"/>
      <c r="S1052" s="44"/>
      <c r="T1052" s="44"/>
      <c r="U1052" s="44"/>
      <c r="V1052" s="93"/>
      <c r="W1052" s="44"/>
      <c r="X1052" s="44"/>
      <c r="Y1052" s="44"/>
      <c r="Z1052" s="39">
        <f>IF(G1052=Precios!$FM$4,Precios!$FP$4,IF(G1052=Precios!$FM$5,Precios!$FP$5,IF(G1052=Precios!$FM$6,Precios!$FP$6,IF(G1052=Precios!$FM$7,Precios!$FP$7,IF(G1052=Precios!$FM$8,Precios!$FP$8,IF(G1052=Precios!$FM$9,Precios!$FP$9,IF(G1052=Precios!$FM$10,Precios!$FP$10,IF(G1052=Precios!$FM$11,Precios!$FP$11,IF(G1052=Precios!$FM$12,Precios!$FP$12,IF(G1052=Precios!$FM$1190,Precios!$FP$1190,IF(G1052=Precios!$FM$14,Precios!$FP$14,IF(G1052=Precios!$FM$15,Precios!$FP$15,IF(G1052=Precios!$FM$16,Precios!$FP$16,IF(G1052=Precios!$FM$17,Precios!$FP$17,IF(G1052=Precios!$FM$18,Precios!$FP$18,0)))))))))))))))*H1052</f>
        <v>0</v>
      </c>
      <c r="AA1052" s="47"/>
      <c r="AB1052" s="330"/>
    </row>
    <row r="1053" spans="1:28" x14ac:dyDescent="0.25">
      <c r="A1053" s="291"/>
      <c r="B1053" s="41"/>
      <c r="C1053" s="42"/>
      <c r="D1053" s="43"/>
      <c r="E1053" s="43"/>
      <c r="F1053" s="43"/>
      <c r="G1053" s="49"/>
      <c r="H1053" s="52"/>
      <c r="I1053" s="217">
        <f>IF(G1053=Precios!$FM$4,Precios!$FN$4,IF(G1053=Precios!$FM$5,Precios!$FN$5,IF(G1053=Precios!$FM$6,Precios!$FN$6,IF(G1053=Precios!$FM$7,Precios!$FN$7,IF(G1053=Precios!$FM$8,Precios!$FN$8,IF(G1053=Precios!$FM$9,Precios!$FN$9,IF(G1053=Precios!$FM$10,Precios!$FN$10,IF(G1053=Precios!$FM$11,Precios!$FN$11,IF(G1053=Precios!$FM$12,Precios!$FN$12,IF(G1053=Precios!$FM$1190,Precios!$FN$1190,IF(G1053=Precios!$FM$14,Precios!$FN$14,IF(G1053=Precios!$FM$15,Precios!$FN$15,IF(G1053=Precios!$FM$16,Precios!$FN$16,IF(G1053=Precios!$FM$17,Precios!$FN$17,IF(G1053=Precios!$FM$18,Precios!$FN$18,0)))))))))))))))</f>
        <v>0</v>
      </c>
      <c r="J1053" s="52"/>
      <c r="K1053" s="218">
        <f>+IF(J1053=1,I1053,IF(J1053=2,I1053*(1-Precios!$FS$3),0))</f>
        <v>0</v>
      </c>
      <c r="L1053" s="218">
        <f t="shared" si="188"/>
        <v>0</v>
      </c>
      <c r="M1053" s="50"/>
      <c r="N1053" s="44"/>
      <c r="O1053" s="44"/>
      <c r="P1053" s="44"/>
      <c r="Q1053" s="44"/>
      <c r="R1053" s="44"/>
      <c r="S1053" s="44"/>
      <c r="T1053" s="44"/>
      <c r="U1053" s="44"/>
      <c r="V1053" s="93"/>
      <c r="W1053" s="44"/>
      <c r="X1053" s="44"/>
      <c r="Y1053" s="44"/>
      <c r="Z1053" s="39">
        <f>IF(G1053=Precios!$FM$4,Precios!$FP$4,IF(G1053=Precios!$FM$5,Precios!$FP$5,IF(G1053=Precios!$FM$6,Precios!$FP$6,IF(G1053=Precios!$FM$7,Precios!$FP$7,IF(G1053=Precios!$FM$8,Precios!$FP$8,IF(G1053=Precios!$FM$9,Precios!$FP$9,IF(G1053=Precios!$FM$10,Precios!$FP$10,IF(G1053=Precios!$FM$11,Precios!$FP$11,IF(G1053=Precios!$FM$12,Precios!$FP$12,IF(G1053=Precios!$FM$1190,Precios!$FP$1190,IF(G1053=Precios!$FM$14,Precios!$FP$14,IF(G1053=Precios!$FM$15,Precios!$FP$15,IF(G1053=Precios!$FM$16,Precios!$FP$16,IF(G1053=Precios!$FM$17,Precios!$FP$17,IF(G1053=Precios!$FM$18,Precios!$FP$18,0)))))))))))))))*H1053</f>
        <v>0</v>
      </c>
      <c r="AA1053" s="47"/>
      <c r="AB1053" s="330"/>
    </row>
    <row r="1054" spans="1:28" ht="15.75" thickBot="1" x14ac:dyDescent="0.3">
      <c r="A1054" s="293"/>
      <c r="B1054" s="294"/>
      <c r="C1054" s="304"/>
      <c r="D1054" s="296"/>
      <c r="E1054" s="296"/>
      <c r="F1054" s="296"/>
      <c r="G1054" s="297"/>
      <c r="H1054" s="298"/>
      <c r="I1054" s="299">
        <f>IF(G1054=Precios!$FM$4,Precios!$FN$4,IF(G1054=Precios!$FM$5,Precios!$FN$5,IF(G1054=Precios!$FM$6,Precios!$FN$6,IF(G1054=Precios!$FM$7,Precios!$FN$7,IF(G1054=Precios!$FM$8,Precios!$FN$8,IF(G1054=Precios!$FM$9,Precios!$FN$9,IF(G1054=Precios!$FM$10,Precios!$FN$10,IF(G1054=Precios!$FM$11,Precios!$FN$11,IF(G1054=Precios!$FM$12,Precios!$FN$12,IF(G1054=Precios!$FM$1190,Precios!$FN$1190,IF(G1054=Precios!$FM$14,Precios!$FN$14,IF(G1054=Precios!$FM$15,Precios!$FN$15,IF(G1054=Precios!$FM$16,Precios!$FN$16,IF(G1054=Precios!$FM$17,Precios!$FN$17,IF(G1054=Precios!$FM$18,Precios!$FN$18,0)))))))))))))))</f>
        <v>0</v>
      </c>
      <c r="J1054" s="298"/>
      <c r="K1054" s="300">
        <f>+IF(J1054=1,I1054,IF(J1054=2,I1054*(1-Precios!$FS$3),0))</f>
        <v>0</v>
      </c>
      <c r="L1054" s="300">
        <f t="shared" si="188"/>
        <v>0</v>
      </c>
      <c r="M1054" s="331"/>
      <c r="N1054" s="332"/>
      <c r="O1054" s="332"/>
      <c r="P1054" s="332"/>
      <c r="Q1054" s="332"/>
      <c r="R1054" s="332"/>
      <c r="S1054" s="332"/>
      <c r="T1054" s="332"/>
      <c r="U1054" s="332"/>
      <c r="V1054" s="333"/>
      <c r="W1054" s="332"/>
      <c r="X1054" s="332"/>
      <c r="Y1054" s="332"/>
      <c r="Z1054" s="340">
        <f>IF(G1054=Precios!$FM$4,Precios!$FP$4,IF(G1054=Precios!$FM$5,Precios!$FP$5,IF(G1054=Precios!$FM$6,Precios!$FP$6,IF(G1054=Precios!$FM$7,Precios!$FP$7,IF(G1054=Precios!$FM$8,Precios!$FP$8,IF(G1054=Precios!$FM$9,Precios!$FP$9,IF(G1054=Precios!$FM$10,Precios!$FP$10,IF(G1054=Precios!$FM$11,Precios!$FP$11,IF(G1054=Precios!$FM$12,Precios!$FP$12,IF(G1054=Precios!$FM$1190,Precios!$FP$1190,IF(G1054=Precios!$FM$14,Precios!$FP$14,IF(G1054=Precios!$FM$15,Precios!$FP$15,IF(G1054=Precios!$FM$16,Precios!$FP$16,IF(G1054=Precios!$FM$17,Precios!$FP$17,IF(G1054=Precios!$FM$18,Precios!$FP$18,0)))))))))))))))*H1054</f>
        <v>0</v>
      </c>
      <c r="AA1054" s="334"/>
      <c r="AB1054" s="335"/>
    </row>
    <row r="1055" spans="1:28" x14ac:dyDescent="0.25">
      <c r="A1055" s="282"/>
      <c r="B1055" s="283"/>
      <c r="C1055" s="284"/>
      <c r="D1055" s="285"/>
      <c r="E1055" s="285"/>
      <c r="F1055" s="285"/>
      <c r="G1055" s="287"/>
      <c r="H1055" s="288"/>
      <c r="I1055" s="289">
        <f>IF(G1055=Precios!$FM$4,Precios!$FN$4,IF(G1055=Precios!$FM$5,Precios!$FN$5,IF(G1055=Precios!$FM$6,Precios!$FN$6,IF(G1055=Precios!$FM$7,Precios!$FN$7,IF(G1055=Precios!$FM$8,Precios!$FN$8,IF(G1055=Precios!$FM$9,Precios!$FN$9,IF(G1055=Precios!$FM$10,Precios!$FN$10,IF(G1055=Precios!$FM$11,Precios!$FN$11,IF(G1055=Precios!$FM$12,Precios!$FN$12,IF(G1055=Precios!$FM$1190,Precios!$FN$1190,IF(G1055=Precios!$FM$14,Precios!$FN$14,IF(G1055=Precios!$FM$15,Precios!$FN$15,IF(G1055=Precios!$FM$16,Precios!$FN$16,IF(G1055=Precios!$FM$17,Precios!$FN$17,IF(G1055=Precios!$FM$18,Precios!$FN$18,0)))))))))))))))</f>
        <v>0</v>
      </c>
      <c r="J1055" s="287"/>
      <c r="K1055" s="290">
        <f>+IF(J1055=1,I1055,IF(J1055=2,I1055*(1-Precios!$FS$3),0))</f>
        <v>0</v>
      </c>
      <c r="L1055" s="290">
        <f t="shared" si="187"/>
        <v>0</v>
      </c>
      <c r="M1055" s="317">
        <f>+SUM(L1055:L1059)</f>
        <v>0</v>
      </c>
      <c r="N1055" s="318">
        <f>+M1055+Q1055+S1055+T1055</f>
        <v>0</v>
      </c>
      <c r="O1055" s="319">
        <f>+IF(J1055=1,N1055*$O$1009,0)</f>
        <v>0</v>
      </c>
      <c r="P1055" s="320">
        <f>+N1055*$P$1009</f>
        <v>0</v>
      </c>
      <c r="Q1055" s="321"/>
      <c r="R1055" s="322">
        <f>+N1055-SUM(O1055:Q1055)</f>
        <v>0</v>
      </c>
      <c r="S1055" s="321"/>
      <c r="T1055" s="321"/>
      <c r="U1055" s="321"/>
      <c r="V1055" s="323" t="e">
        <f>+(+O1055+P1055)/M1055</f>
        <v>#DIV/0!</v>
      </c>
      <c r="W1055" s="324">
        <f>+R1055-SUM(S1055:U1055)</f>
        <v>0</v>
      </c>
      <c r="X1055" s="325">
        <f>IF(J1055=2,W1055,0)</f>
        <v>0</v>
      </c>
      <c r="Y1055" s="326">
        <f>IF(J1055=1,W1055,0)</f>
        <v>0</v>
      </c>
      <c r="Z1055" s="327">
        <f>IF(G1055=Precios!$FM$4,Precios!$FP$4,IF(G1055=Precios!$FM$5,Precios!$FP$5,IF(G1055=Precios!$FM$6,Precios!$FP$6,IF(G1055=Precios!$FM$7,Precios!$FP$7,IF(G1055=Precios!$FM$8,Precios!$FP$8,IF(G1055=Precios!$FM$9,Precios!$FP$9,IF(G1055=Precios!$FM$10,Precios!$FP$10,IF(G1055=Precios!$FM$11,Precios!$FP$11,IF(G1055=Precios!$FM$12,Precios!$FP$12,IF(G1055=Precios!$FM$1190,Precios!$FP$1190,IF(G1055=Precios!$FM$14,Precios!$FP$14,IF(G1055=Precios!$FM$15,Precios!$FP$15,IF(G1055=Precios!$FM$16,Precios!$FP$16,IF(G1055=Precios!$FM$17,Precios!$FP$17,IF(G1055=Precios!$FM$18,Precios!$FP$18,0)))))))))))))))*H1055</f>
        <v>0</v>
      </c>
      <c r="AA1055" s="328">
        <f>+W1055-SUM(Z1055:Z1059)</f>
        <v>0</v>
      </c>
      <c r="AB1055" s="329" t="e">
        <f>+AA1055/M1055</f>
        <v>#DIV/0!</v>
      </c>
    </row>
    <row r="1056" spans="1:28" x14ac:dyDescent="0.25">
      <c r="A1056" s="291"/>
      <c r="B1056" s="41"/>
      <c r="C1056" s="42"/>
      <c r="D1056" s="43"/>
      <c r="E1056" s="43"/>
      <c r="F1056" s="43"/>
      <c r="G1056" s="49"/>
      <c r="H1056" s="52"/>
      <c r="I1056" s="217">
        <f>IF(G1056=Precios!$FM$4,Precios!$FN$4,IF(G1056=Precios!$FM$5,Precios!$FN$5,IF(G1056=Precios!$FM$6,Precios!$FN$6,IF(G1056=Precios!$FM$7,Precios!$FN$7,IF(G1056=Precios!$FM$8,Precios!$FN$8,IF(G1056=Precios!$FM$9,Precios!$FN$9,IF(G1056=Precios!$FM$10,Precios!$FN$10,IF(G1056=Precios!$FM$11,Precios!$FN$11,IF(G1056=Precios!$FM$12,Precios!$FN$12,IF(G1056=Precios!$FM$1190,Precios!$FN$1190,IF(G1056=Precios!$FM$14,Precios!$FN$14,IF(G1056=Precios!$FM$15,Precios!$FN$15,IF(G1056=Precios!$FM$16,Precios!$FN$16,IF(G1056=Precios!$FM$17,Precios!$FN$17,IF(G1056=Precios!$FM$18,Precios!$FN$18,0)))))))))))))))</f>
        <v>0</v>
      </c>
      <c r="J1056" s="52"/>
      <c r="K1056" s="218">
        <f>+IF(J1056=1,I1056,IF(J1056=2,I1056*(1-Precios!$FS$3),0))</f>
        <v>0</v>
      </c>
      <c r="L1056" s="218">
        <f t="shared" si="187"/>
        <v>0</v>
      </c>
      <c r="M1056" s="50"/>
      <c r="N1056" s="44"/>
      <c r="O1056" s="44"/>
      <c r="P1056" s="44"/>
      <c r="Q1056" s="44"/>
      <c r="R1056" s="44"/>
      <c r="S1056" s="44"/>
      <c r="T1056" s="44"/>
      <c r="U1056" s="44"/>
      <c r="V1056" s="93"/>
      <c r="W1056" s="44"/>
      <c r="X1056" s="44"/>
      <c r="Y1056" s="44"/>
      <c r="Z1056" s="39">
        <f>IF(G1056=Precios!$FM$4,Precios!$FP$4,IF(G1056=Precios!$FM$5,Precios!$FP$5,IF(G1056=Precios!$FM$6,Precios!$FP$6,IF(G1056=Precios!$FM$7,Precios!$FP$7,IF(G1056=Precios!$FM$8,Precios!$FP$8,IF(G1056=Precios!$FM$9,Precios!$FP$9,IF(G1056=Precios!$FM$10,Precios!$FP$10,IF(G1056=Precios!$FM$11,Precios!$FP$11,IF(G1056=Precios!$FM$12,Precios!$FP$12,IF(G1056=Precios!$FM$1190,Precios!$FP$1190,IF(G1056=Precios!$FM$14,Precios!$FP$14,IF(G1056=Precios!$FM$15,Precios!$FP$15,IF(G1056=Precios!$FM$16,Precios!$FP$16,IF(G1056=Precios!$FM$17,Precios!$FP$17,IF(G1056=Precios!$FM$18,Precios!$FP$18,0)))))))))))))))*H1056</f>
        <v>0</v>
      </c>
      <c r="AA1056" s="47"/>
      <c r="AB1056" s="330"/>
    </row>
    <row r="1057" spans="1:28" x14ac:dyDescent="0.25">
      <c r="A1057" s="291"/>
      <c r="B1057" s="41"/>
      <c r="C1057" s="42"/>
      <c r="D1057" s="43"/>
      <c r="E1057" s="43"/>
      <c r="F1057" s="43"/>
      <c r="G1057" s="49"/>
      <c r="H1057" s="52"/>
      <c r="I1057" s="217">
        <f>IF(G1057=Precios!$FM$4,Precios!$FN$4,IF(G1057=Precios!$FM$5,Precios!$FN$5,IF(G1057=Precios!$FM$6,Precios!$FN$6,IF(G1057=Precios!$FM$7,Precios!$FN$7,IF(G1057=Precios!$FM$8,Precios!$FN$8,IF(G1057=Precios!$FM$9,Precios!$FN$9,IF(G1057=Precios!$FM$10,Precios!$FN$10,IF(G1057=Precios!$FM$11,Precios!$FN$11,IF(G1057=Precios!$FM$12,Precios!$FN$12,IF(G1057=Precios!$FM$1190,Precios!$FN$1190,IF(G1057=Precios!$FM$14,Precios!$FN$14,IF(G1057=Precios!$FM$15,Precios!$FN$15,IF(G1057=Precios!$FM$16,Precios!$FN$16,IF(G1057=Precios!$FM$17,Precios!$FN$17,IF(G1057=Precios!$FM$18,Precios!$FN$18,0)))))))))))))))</f>
        <v>0</v>
      </c>
      <c r="J1057" s="52"/>
      <c r="K1057" s="218">
        <f>+IF(J1057=1,I1057,IF(J1057=2,I1057*(1-Precios!$FS$3),0))</f>
        <v>0</v>
      </c>
      <c r="L1057" s="218">
        <f t="shared" si="187"/>
        <v>0</v>
      </c>
      <c r="M1057" s="50"/>
      <c r="N1057" s="44"/>
      <c r="O1057" s="44"/>
      <c r="P1057" s="44"/>
      <c r="Q1057" s="44"/>
      <c r="R1057" s="44"/>
      <c r="S1057" s="44"/>
      <c r="T1057" s="44"/>
      <c r="U1057" s="44"/>
      <c r="V1057" s="93"/>
      <c r="W1057" s="44"/>
      <c r="X1057" s="44"/>
      <c r="Y1057" s="44"/>
      <c r="Z1057" s="39">
        <f>IF(G1057=Precios!$FM$4,Precios!$FP$4,IF(G1057=Precios!$FM$5,Precios!$FP$5,IF(G1057=Precios!$FM$6,Precios!$FP$6,IF(G1057=Precios!$FM$7,Precios!$FP$7,IF(G1057=Precios!$FM$8,Precios!$FP$8,IF(G1057=Precios!$FM$9,Precios!$FP$9,IF(G1057=Precios!$FM$10,Precios!$FP$10,IF(G1057=Precios!$FM$11,Precios!$FP$11,IF(G1057=Precios!$FM$12,Precios!$FP$12,IF(G1057=Precios!$FM$1190,Precios!$FP$1190,IF(G1057=Precios!$FM$14,Precios!$FP$14,IF(G1057=Precios!$FM$15,Precios!$FP$15,IF(G1057=Precios!$FM$16,Precios!$FP$16,IF(G1057=Precios!$FM$17,Precios!$FP$17,IF(G1057=Precios!$FM$18,Precios!$FP$18,0)))))))))))))))*H1057</f>
        <v>0</v>
      </c>
      <c r="AA1057" s="47"/>
      <c r="AB1057" s="330"/>
    </row>
    <row r="1058" spans="1:28" x14ac:dyDescent="0.25">
      <c r="A1058" s="291"/>
      <c r="B1058" s="41"/>
      <c r="C1058" s="42"/>
      <c r="D1058" s="43"/>
      <c r="E1058" s="43"/>
      <c r="F1058" s="43"/>
      <c r="G1058" s="49"/>
      <c r="H1058" s="52"/>
      <c r="I1058" s="217">
        <f>IF(G1058=Precios!$FM$4,Precios!$FN$4,IF(G1058=Precios!$FM$5,Precios!$FN$5,IF(G1058=Precios!$FM$6,Precios!$FN$6,IF(G1058=Precios!$FM$7,Precios!$FN$7,IF(G1058=Precios!$FM$8,Precios!$FN$8,IF(G1058=Precios!$FM$9,Precios!$FN$9,IF(G1058=Precios!$FM$10,Precios!$FN$10,IF(G1058=Precios!$FM$11,Precios!$FN$11,IF(G1058=Precios!$FM$12,Precios!$FN$12,IF(G1058=Precios!$FM$1190,Precios!$FN$1190,IF(G1058=Precios!$FM$14,Precios!$FN$14,IF(G1058=Precios!$FM$15,Precios!$FN$15,IF(G1058=Precios!$FM$16,Precios!$FN$16,IF(G1058=Precios!$FM$17,Precios!$FN$17,IF(G1058=Precios!$FM$18,Precios!$FN$18,0)))))))))))))))</f>
        <v>0</v>
      </c>
      <c r="J1058" s="52"/>
      <c r="K1058" s="218">
        <f>+IF(J1058=1,I1058,IF(J1058=2,I1058*(1-Precios!$FS$3),0))</f>
        <v>0</v>
      </c>
      <c r="L1058" s="218">
        <f t="shared" si="187"/>
        <v>0</v>
      </c>
      <c r="M1058" s="50"/>
      <c r="N1058" s="44"/>
      <c r="O1058" s="44"/>
      <c r="P1058" s="44"/>
      <c r="Q1058" s="44"/>
      <c r="R1058" s="44"/>
      <c r="S1058" s="44"/>
      <c r="T1058" s="44"/>
      <c r="U1058" s="44"/>
      <c r="V1058" s="93"/>
      <c r="W1058" s="44"/>
      <c r="X1058" s="44"/>
      <c r="Y1058" s="44"/>
      <c r="Z1058" s="39">
        <f>IF(G1058=Precios!$FM$4,Precios!$FP$4,IF(G1058=Precios!$FM$5,Precios!$FP$5,IF(G1058=Precios!$FM$6,Precios!$FP$6,IF(G1058=Precios!$FM$7,Precios!$FP$7,IF(G1058=Precios!$FM$8,Precios!$FP$8,IF(G1058=Precios!$FM$9,Precios!$FP$9,IF(G1058=Precios!$FM$10,Precios!$FP$10,IF(G1058=Precios!$FM$11,Precios!$FP$11,IF(G1058=Precios!$FM$12,Precios!$FP$12,IF(G1058=Precios!$FM$1190,Precios!$FP$1190,IF(G1058=Precios!$FM$14,Precios!$FP$14,IF(G1058=Precios!$FM$15,Precios!$FP$15,IF(G1058=Precios!$FM$16,Precios!$FP$16,IF(G1058=Precios!$FM$17,Precios!$FP$17,IF(G1058=Precios!$FM$18,Precios!$FP$18,0)))))))))))))))*H1058</f>
        <v>0</v>
      </c>
      <c r="AA1058" s="47"/>
      <c r="AB1058" s="330"/>
    </row>
    <row r="1059" spans="1:28" ht="15.75" thickBot="1" x14ac:dyDescent="0.3">
      <c r="A1059" s="293"/>
      <c r="B1059" s="294"/>
      <c r="C1059" s="304"/>
      <c r="D1059" s="296"/>
      <c r="E1059" s="296"/>
      <c r="F1059" s="296"/>
      <c r="G1059" s="297"/>
      <c r="H1059" s="298"/>
      <c r="I1059" s="299">
        <f>IF(G1059=Precios!$FM$4,Precios!$FN$4,IF(G1059=Precios!$FM$5,Precios!$FN$5,IF(G1059=Precios!$FM$6,Precios!$FN$6,IF(G1059=Precios!$FM$7,Precios!$FN$7,IF(G1059=Precios!$FM$8,Precios!$FN$8,IF(G1059=Precios!$FM$9,Precios!$FN$9,IF(G1059=Precios!$FM$10,Precios!$FN$10,IF(G1059=Precios!$FM$11,Precios!$FN$11,IF(G1059=Precios!$FM$12,Precios!$FN$12,IF(G1059=Precios!$FM$1190,Precios!$FN$1190,IF(G1059=Precios!$FM$14,Precios!$FN$14,IF(G1059=Precios!$FM$15,Precios!$FN$15,IF(G1059=Precios!$FM$16,Precios!$FN$16,IF(G1059=Precios!$FM$17,Precios!$FN$17,IF(G1059=Precios!$FM$18,Precios!$FN$18,0)))))))))))))))</f>
        <v>0</v>
      </c>
      <c r="J1059" s="298"/>
      <c r="K1059" s="300">
        <f>+IF(J1059=1,I1059,IF(J1059=2,I1059*(1-Precios!$FS$3),0))</f>
        <v>0</v>
      </c>
      <c r="L1059" s="300">
        <f t="shared" si="187"/>
        <v>0</v>
      </c>
      <c r="M1059" s="331"/>
      <c r="N1059" s="332"/>
      <c r="O1059" s="332"/>
      <c r="P1059" s="332"/>
      <c r="Q1059" s="332"/>
      <c r="R1059" s="332"/>
      <c r="S1059" s="332"/>
      <c r="T1059" s="332"/>
      <c r="U1059" s="332"/>
      <c r="V1059" s="333"/>
      <c r="W1059" s="332"/>
      <c r="X1059" s="332"/>
      <c r="Y1059" s="332"/>
      <c r="Z1059" s="340">
        <f>IF(G1059=Precios!$FM$4,Precios!$FP$4,IF(G1059=Precios!$FM$5,Precios!$FP$5,IF(G1059=Precios!$FM$6,Precios!$FP$6,IF(G1059=Precios!$FM$7,Precios!$FP$7,IF(G1059=Precios!$FM$8,Precios!$FP$8,IF(G1059=Precios!$FM$9,Precios!$FP$9,IF(G1059=Precios!$FM$10,Precios!$FP$10,IF(G1059=Precios!$FM$11,Precios!$FP$11,IF(G1059=Precios!$FM$12,Precios!$FP$12,IF(G1059=Precios!$FM$1190,Precios!$FP$1190,IF(G1059=Precios!$FM$14,Precios!$FP$14,IF(G1059=Precios!$FM$15,Precios!$FP$15,IF(G1059=Precios!$FM$16,Precios!$FP$16,IF(G1059=Precios!$FM$17,Precios!$FP$17,IF(G1059=Precios!$FM$18,Precios!$FP$18,0)))))))))))))))*H1059</f>
        <v>0</v>
      </c>
      <c r="AA1059" s="334"/>
      <c r="AB1059" s="335"/>
    </row>
    <row r="1060" spans="1:28" x14ac:dyDescent="0.25">
      <c r="A1060" s="282"/>
      <c r="B1060" s="283"/>
      <c r="C1060" s="284"/>
      <c r="D1060" s="285"/>
      <c r="E1060" s="285"/>
      <c r="F1060" s="285"/>
      <c r="G1060" s="287"/>
      <c r="H1060" s="288"/>
      <c r="I1060" s="289">
        <f>IF(G1060=Precios!$FM$4,Precios!$FN$4,IF(G1060=Precios!$FM$5,Precios!$FN$5,IF(G1060=Precios!$FM$6,Precios!$FN$6,IF(G1060=Precios!$FM$7,Precios!$FN$7,IF(G1060=Precios!$FM$8,Precios!$FN$8,IF(G1060=Precios!$FM$9,Precios!$FN$9,IF(G1060=Precios!$FM$10,Precios!$FN$10,IF(G1060=Precios!$FM$11,Precios!$FN$11,IF(G1060=Precios!$FM$12,Precios!$FN$12,IF(G1060=Precios!$FM$1190,Precios!$FN$1190,IF(G1060=Precios!$FM$14,Precios!$FN$14,IF(G1060=Precios!$FM$15,Precios!$FN$15,IF(G1060=Precios!$FM$16,Precios!$FN$16,IF(G1060=Precios!$FM$17,Precios!$FN$17,IF(G1060=Precios!$FM$18,Precios!$FN$18,0)))))))))))))))</f>
        <v>0</v>
      </c>
      <c r="J1060" s="287"/>
      <c r="K1060" s="290">
        <f>+IF(J1060=1,I1060,IF(J1060=2,I1060*(1-Precios!$FS$3),0))</f>
        <v>0</v>
      </c>
      <c r="L1060" s="290">
        <f t="shared" si="187"/>
        <v>0</v>
      </c>
      <c r="M1060" s="317">
        <f>+SUM(L1060:L1064)</f>
        <v>0</v>
      </c>
      <c r="N1060" s="318">
        <f>+M1060+Q1060+S1060+T1060</f>
        <v>0</v>
      </c>
      <c r="O1060" s="319">
        <f>+IF(J1060=1,N1060*$O$1009,0)</f>
        <v>0</v>
      </c>
      <c r="P1060" s="320">
        <f>+N1060*$P$1009</f>
        <v>0</v>
      </c>
      <c r="Q1060" s="321"/>
      <c r="R1060" s="322">
        <f>+N1060-SUM(O1060:Q1060)</f>
        <v>0</v>
      </c>
      <c r="S1060" s="321"/>
      <c r="T1060" s="321"/>
      <c r="U1060" s="321"/>
      <c r="V1060" s="323" t="e">
        <f>+(+O1060+P1060)/M1060</f>
        <v>#DIV/0!</v>
      </c>
      <c r="W1060" s="324">
        <f>+R1060-SUM(S1060:U1060)</f>
        <v>0</v>
      </c>
      <c r="X1060" s="325">
        <f>IF(J1060=2,W1060,0)</f>
        <v>0</v>
      </c>
      <c r="Y1060" s="326">
        <f>IF(J1060=1,W1060,0)</f>
        <v>0</v>
      </c>
      <c r="Z1060" s="327">
        <f>IF(G1060=Precios!$FM$4,Precios!$FP$4,IF(G1060=Precios!$FM$5,Precios!$FP$5,IF(G1060=Precios!$FM$6,Precios!$FP$6,IF(G1060=Precios!$FM$7,Precios!$FP$7,IF(G1060=Precios!$FM$8,Precios!$FP$8,IF(G1060=Precios!$FM$9,Precios!$FP$9,IF(G1060=Precios!$FM$10,Precios!$FP$10,IF(G1060=Precios!$FM$11,Precios!$FP$11,IF(G1060=Precios!$FM$12,Precios!$FP$12,IF(G1060=Precios!$FM$1190,Precios!$FP$1190,IF(G1060=Precios!$FM$14,Precios!$FP$14,IF(G1060=Precios!$FM$15,Precios!$FP$15,IF(G1060=Precios!$FM$16,Precios!$FP$16,IF(G1060=Precios!$FM$17,Precios!$FP$17,IF(G1060=Precios!$FM$18,Precios!$FP$18,0)))))))))))))))*H1060</f>
        <v>0</v>
      </c>
      <c r="AA1060" s="328">
        <f>+W1060-SUM(Z1060:Z1064)</f>
        <v>0</v>
      </c>
      <c r="AB1060" s="329" t="e">
        <f>+AA1060/M1060</f>
        <v>#DIV/0!</v>
      </c>
    </row>
    <row r="1061" spans="1:28" x14ac:dyDescent="0.25">
      <c r="A1061" s="291"/>
      <c r="B1061" s="41"/>
      <c r="C1061" s="42"/>
      <c r="D1061" s="43"/>
      <c r="E1061" s="43"/>
      <c r="F1061" s="43"/>
      <c r="G1061" s="49"/>
      <c r="H1061" s="52"/>
      <c r="I1061" s="217">
        <f>IF(G1061=Precios!$FM$4,Precios!$FN$4,IF(G1061=Precios!$FM$5,Precios!$FN$5,IF(G1061=Precios!$FM$6,Precios!$FN$6,IF(G1061=Precios!$FM$7,Precios!$FN$7,IF(G1061=Precios!$FM$8,Precios!$FN$8,IF(G1061=Precios!$FM$9,Precios!$FN$9,IF(G1061=Precios!$FM$10,Precios!$FN$10,IF(G1061=Precios!$FM$11,Precios!$FN$11,IF(G1061=Precios!$FM$12,Precios!$FN$12,IF(G1061=Precios!$FM$1190,Precios!$FN$1190,IF(G1061=Precios!$FM$14,Precios!$FN$14,IF(G1061=Precios!$FM$15,Precios!$FN$15,IF(G1061=Precios!$FM$16,Precios!$FN$16,IF(G1061=Precios!$FM$17,Precios!$FN$17,IF(G1061=Precios!$FM$18,Precios!$FN$18,0)))))))))))))))</f>
        <v>0</v>
      </c>
      <c r="J1061" s="52"/>
      <c r="K1061" s="218">
        <f>+IF(J1061=1,I1061,IF(J1061=2,I1061*(1-Precios!$FS$3),0))</f>
        <v>0</v>
      </c>
      <c r="L1061" s="218">
        <f t="shared" si="187"/>
        <v>0</v>
      </c>
      <c r="M1061" s="50"/>
      <c r="N1061" s="44"/>
      <c r="O1061" s="44"/>
      <c r="P1061" s="44"/>
      <c r="Q1061" s="44"/>
      <c r="R1061" s="44"/>
      <c r="S1061" s="44"/>
      <c r="T1061" s="44"/>
      <c r="U1061" s="44"/>
      <c r="V1061" s="93"/>
      <c r="W1061" s="44"/>
      <c r="X1061" s="44"/>
      <c r="Y1061" s="44"/>
      <c r="Z1061" s="39">
        <f>IF(G1061=Precios!$FM$4,Precios!$FP$4,IF(G1061=Precios!$FM$5,Precios!$FP$5,IF(G1061=Precios!$FM$6,Precios!$FP$6,IF(G1061=Precios!$FM$7,Precios!$FP$7,IF(G1061=Precios!$FM$8,Precios!$FP$8,IF(G1061=Precios!$FM$9,Precios!$FP$9,IF(G1061=Precios!$FM$10,Precios!$FP$10,IF(G1061=Precios!$FM$11,Precios!$FP$11,IF(G1061=Precios!$FM$12,Precios!$FP$12,IF(G1061=Precios!$FM$1190,Precios!$FP$1190,IF(G1061=Precios!$FM$14,Precios!$FP$14,IF(G1061=Precios!$FM$15,Precios!$FP$15,IF(G1061=Precios!$FM$16,Precios!$FP$16,IF(G1061=Precios!$FM$17,Precios!$FP$17,IF(G1061=Precios!$FM$18,Precios!$FP$18,0)))))))))))))))*H1061</f>
        <v>0</v>
      </c>
      <c r="AA1061" s="47"/>
      <c r="AB1061" s="330"/>
    </row>
    <row r="1062" spans="1:28" x14ac:dyDescent="0.25">
      <c r="A1062" s="291"/>
      <c r="B1062" s="41"/>
      <c r="C1062" s="42"/>
      <c r="D1062" s="43"/>
      <c r="E1062" s="43"/>
      <c r="F1062" s="43"/>
      <c r="G1062" s="49"/>
      <c r="H1062" s="52"/>
      <c r="I1062" s="217">
        <f>IF(G1062=Precios!$FM$4,Precios!$FN$4,IF(G1062=Precios!$FM$5,Precios!$FN$5,IF(G1062=Precios!$FM$6,Precios!$FN$6,IF(G1062=Precios!$FM$7,Precios!$FN$7,IF(G1062=Precios!$FM$8,Precios!$FN$8,IF(G1062=Precios!$FM$9,Precios!$FN$9,IF(G1062=Precios!$FM$10,Precios!$FN$10,IF(G1062=Precios!$FM$11,Precios!$FN$11,IF(G1062=Precios!$FM$12,Precios!$FN$12,IF(G1062=Precios!$FM$1190,Precios!$FN$1190,IF(G1062=Precios!$FM$14,Precios!$FN$14,IF(G1062=Precios!$FM$15,Precios!$FN$15,IF(G1062=Precios!$FM$16,Precios!$FN$16,IF(G1062=Precios!$FM$17,Precios!$FN$17,IF(G1062=Precios!$FM$18,Precios!$FN$18,0)))))))))))))))</f>
        <v>0</v>
      </c>
      <c r="J1062" s="52"/>
      <c r="K1062" s="218">
        <f>+IF(J1062=1,I1062,IF(J1062=2,I1062*(1-Precios!$FS$3),0))</f>
        <v>0</v>
      </c>
      <c r="L1062" s="218">
        <f t="shared" si="187"/>
        <v>0</v>
      </c>
      <c r="M1062" s="50"/>
      <c r="N1062" s="44"/>
      <c r="O1062" s="44"/>
      <c r="P1062" s="44"/>
      <c r="Q1062" s="44"/>
      <c r="R1062" s="44"/>
      <c r="S1062" s="44"/>
      <c r="T1062" s="44"/>
      <c r="U1062" s="44"/>
      <c r="V1062" s="93"/>
      <c r="W1062" s="44"/>
      <c r="X1062" s="44"/>
      <c r="Y1062" s="44"/>
      <c r="Z1062" s="39">
        <f>IF(G1062=Precios!$FM$4,Precios!$FP$4,IF(G1062=Precios!$FM$5,Precios!$FP$5,IF(G1062=Precios!$FM$6,Precios!$FP$6,IF(G1062=Precios!$FM$7,Precios!$FP$7,IF(G1062=Precios!$FM$8,Precios!$FP$8,IF(G1062=Precios!$FM$9,Precios!$FP$9,IF(G1062=Precios!$FM$10,Precios!$FP$10,IF(G1062=Precios!$FM$11,Precios!$FP$11,IF(G1062=Precios!$FM$12,Precios!$FP$12,IF(G1062=Precios!$FM$1190,Precios!$FP$1190,IF(G1062=Precios!$FM$14,Precios!$FP$14,IF(G1062=Precios!$FM$15,Precios!$FP$15,IF(G1062=Precios!$FM$16,Precios!$FP$16,IF(G1062=Precios!$FM$17,Precios!$FP$17,IF(G1062=Precios!$FM$18,Precios!$FP$18,0)))))))))))))))*H1062</f>
        <v>0</v>
      </c>
      <c r="AA1062" s="47"/>
      <c r="AB1062" s="330"/>
    </row>
    <row r="1063" spans="1:28" x14ac:dyDescent="0.25">
      <c r="A1063" s="291"/>
      <c r="B1063" s="41"/>
      <c r="C1063" s="42"/>
      <c r="D1063" s="43"/>
      <c r="E1063" s="43"/>
      <c r="F1063" s="43"/>
      <c r="G1063" s="49"/>
      <c r="H1063" s="52"/>
      <c r="I1063" s="217">
        <f>IF(G1063=Precios!$FM$4,Precios!$FN$4,IF(G1063=Precios!$FM$5,Precios!$FN$5,IF(G1063=Precios!$FM$6,Precios!$FN$6,IF(G1063=Precios!$FM$7,Precios!$FN$7,IF(G1063=Precios!$FM$8,Precios!$FN$8,IF(G1063=Precios!$FM$9,Precios!$FN$9,IF(G1063=Precios!$FM$10,Precios!$FN$10,IF(G1063=Precios!$FM$11,Precios!$FN$11,IF(G1063=Precios!$FM$12,Precios!$FN$12,IF(G1063=Precios!$FM$1190,Precios!$FN$1190,IF(G1063=Precios!$FM$14,Precios!$FN$14,IF(G1063=Precios!$FM$15,Precios!$FN$15,IF(G1063=Precios!$FM$16,Precios!$FN$16,IF(G1063=Precios!$FM$17,Precios!$FN$17,IF(G1063=Precios!$FM$18,Precios!$FN$18,0)))))))))))))))</f>
        <v>0</v>
      </c>
      <c r="J1063" s="52"/>
      <c r="K1063" s="218">
        <f>+IF(J1063=1,I1063,IF(J1063=2,I1063*(1-Precios!$FS$3),0))</f>
        <v>0</v>
      </c>
      <c r="L1063" s="218">
        <f t="shared" si="187"/>
        <v>0</v>
      </c>
      <c r="M1063" s="50"/>
      <c r="N1063" s="44"/>
      <c r="O1063" s="44"/>
      <c r="P1063" s="44"/>
      <c r="Q1063" s="44"/>
      <c r="R1063" s="44"/>
      <c r="S1063" s="44"/>
      <c r="T1063" s="44"/>
      <c r="U1063" s="44"/>
      <c r="V1063" s="93"/>
      <c r="W1063" s="44"/>
      <c r="X1063" s="44"/>
      <c r="Y1063" s="44"/>
      <c r="Z1063" s="39">
        <f>IF(G1063=Precios!$FM$4,Precios!$FP$4,IF(G1063=Precios!$FM$5,Precios!$FP$5,IF(G1063=Precios!$FM$6,Precios!$FP$6,IF(G1063=Precios!$FM$7,Precios!$FP$7,IF(G1063=Precios!$FM$8,Precios!$FP$8,IF(G1063=Precios!$FM$9,Precios!$FP$9,IF(G1063=Precios!$FM$10,Precios!$FP$10,IF(G1063=Precios!$FM$11,Precios!$FP$11,IF(G1063=Precios!$FM$12,Precios!$FP$12,IF(G1063=Precios!$FM$1190,Precios!$FP$1190,IF(G1063=Precios!$FM$14,Precios!$FP$14,IF(G1063=Precios!$FM$15,Precios!$FP$15,IF(G1063=Precios!$FM$16,Precios!$FP$16,IF(G1063=Precios!$FM$17,Precios!$FP$17,IF(G1063=Precios!$FM$18,Precios!$FP$18,0)))))))))))))))*H1063</f>
        <v>0</v>
      </c>
      <c r="AA1063" s="47"/>
      <c r="AB1063" s="330"/>
    </row>
    <row r="1064" spans="1:28" ht="15.75" thickBot="1" x14ac:dyDescent="0.3">
      <c r="A1064" s="293"/>
      <c r="B1064" s="294"/>
      <c r="C1064" s="304"/>
      <c r="D1064" s="296"/>
      <c r="E1064" s="296"/>
      <c r="F1064" s="296"/>
      <c r="G1064" s="297"/>
      <c r="H1064" s="298"/>
      <c r="I1064" s="299">
        <f>IF(G1064=Precios!$FM$4,Precios!$FN$4,IF(G1064=Precios!$FM$5,Precios!$FN$5,IF(G1064=Precios!$FM$6,Precios!$FN$6,IF(G1064=Precios!$FM$7,Precios!$FN$7,IF(G1064=Precios!$FM$8,Precios!$FN$8,IF(G1064=Precios!$FM$9,Precios!$FN$9,IF(G1064=Precios!$FM$10,Precios!$FN$10,IF(G1064=Precios!$FM$11,Precios!$FN$11,IF(G1064=Precios!$FM$12,Precios!$FN$12,IF(G1064=Precios!$FM$1190,Precios!$FN$1190,IF(G1064=Precios!$FM$14,Precios!$FN$14,IF(G1064=Precios!$FM$15,Precios!$FN$15,IF(G1064=Precios!$FM$16,Precios!$FN$16,IF(G1064=Precios!$FM$17,Precios!$FN$17,IF(G1064=Precios!$FM$18,Precios!$FN$18,0)))))))))))))))</f>
        <v>0</v>
      </c>
      <c r="J1064" s="298"/>
      <c r="K1064" s="300">
        <f>+IF(J1064=1,I1064,IF(J1064=2,I1064*(1-Precios!$FS$3),0))</f>
        <v>0</v>
      </c>
      <c r="L1064" s="300">
        <f t="shared" si="187"/>
        <v>0</v>
      </c>
      <c r="M1064" s="331"/>
      <c r="N1064" s="332"/>
      <c r="O1064" s="332"/>
      <c r="P1064" s="332"/>
      <c r="Q1064" s="332"/>
      <c r="R1064" s="332"/>
      <c r="S1064" s="332"/>
      <c r="T1064" s="332"/>
      <c r="U1064" s="332"/>
      <c r="V1064" s="333"/>
      <c r="W1064" s="332"/>
      <c r="X1064" s="332"/>
      <c r="Y1064" s="332"/>
      <c r="Z1064" s="340">
        <f>IF(G1064=Precios!$FM$4,Precios!$FP$4,IF(G1064=Precios!$FM$5,Precios!$FP$5,IF(G1064=Precios!$FM$6,Precios!$FP$6,IF(G1064=Precios!$FM$7,Precios!$FP$7,IF(G1064=Precios!$FM$8,Precios!$FP$8,IF(G1064=Precios!$FM$9,Precios!$FP$9,IF(G1064=Precios!$FM$10,Precios!$FP$10,IF(G1064=Precios!$FM$11,Precios!$FP$11,IF(G1064=Precios!$FM$12,Precios!$FP$12,IF(G1064=Precios!$FM$1190,Precios!$FP$1190,IF(G1064=Precios!$FM$14,Precios!$FP$14,IF(G1064=Precios!$FM$15,Precios!$FP$15,IF(G1064=Precios!$FM$16,Precios!$FP$16,IF(G1064=Precios!$FM$17,Precios!$FP$17,IF(G1064=Precios!$FM$18,Precios!$FP$18,0)))))))))))))))*H1064</f>
        <v>0</v>
      </c>
      <c r="AA1064" s="334"/>
      <c r="AB1064" s="335"/>
    </row>
    <row r="1065" spans="1:28" x14ac:dyDescent="0.25">
      <c r="A1065" s="282"/>
      <c r="B1065" s="283"/>
      <c r="C1065" s="284"/>
      <c r="D1065" s="285"/>
      <c r="E1065" s="285"/>
      <c r="F1065" s="285"/>
      <c r="G1065" s="287"/>
      <c r="H1065" s="288"/>
      <c r="I1065" s="289">
        <f>IF(G1065=Precios!$FM$4,Precios!$FN$4,IF(G1065=Precios!$FM$5,Precios!$FN$5,IF(G1065=Precios!$FM$6,Precios!$FN$6,IF(G1065=Precios!$FM$7,Precios!$FN$7,IF(G1065=Precios!$FM$8,Precios!$FN$8,IF(G1065=Precios!$FM$9,Precios!$FN$9,IF(G1065=Precios!$FM$10,Precios!$FN$10,IF(G1065=Precios!$FM$11,Precios!$FN$11,IF(G1065=Precios!$FM$12,Precios!$FN$12,IF(G1065=Precios!$FM$1190,Precios!$FN$1190,IF(G1065=Precios!$FM$14,Precios!$FN$14,IF(G1065=Precios!$FM$15,Precios!$FN$15,IF(G1065=Precios!$FM$16,Precios!$FN$16,IF(G1065=Precios!$FM$17,Precios!$FN$17,IF(G1065=Precios!$FM$18,Precios!$FN$18,0)))))))))))))))</f>
        <v>0</v>
      </c>
      <c r="J1065" s="287"/>
      <c r="K1065" s="290">
        <f>+IF(J1065=1,I1065,IF(J1065=2,I1065*(1-Precios!$FS$3),0))</f>
        <v>0</v>
      </c>
      <c r="L1065" s="290">
        <f t="shared" ref="L1065:L1074" si="189">H1065*K1065</f>
        <v>0</v>
      </c>
      <c r="M1065" s="317">
        <f>+SUM(L1065:L1069)</f>
        <v>0</v>
      </c>
      <c r="N1065" s="318">
        <f>+M1065+Q1065+S1065+T1065</f>
        <v>0</v>
      </c>
      <c r="O1065" s="319">
        <f>+IF(J1065=1,N1065*$O$1009,0)</f>
        <v>0</v>
      </c>
      <c r="P1065" s="320">
        <f>+N1065*$P$1009</f>
        <v>0</v>
      </c>
      <c r="Q1065" s="321"/>
      <c r="R1065" s="322">
        <f>+N1065-SUM(O1065:Q1065)</f>
        <v>0</v>
      </c>
      <c r="S1065" s="321"/>
      <c r="T1065" s="321"/>
      <c r="U1065" s="321"/>
      <c r="V1065" s="323" t="e">
        <f>+(+O1065+P1065)/M1065</f>
        <v>#DIV/0!</v>
      </c>
      <c r="W1065" s="324">
        <f>+R1065-SUM(S1065:U1065)</f>
        <v>0</v>
      </c>
      <c r="X1065" s="325">
        <f>IF(J1065=2,W1065,0)</f>
        <v>0</v>
      </c>
      <c r="Y1065" s="326">
        <f>IF(J1065=1,W1065,0)</f>
        <v>0</v>
      </c>
      <c r="Z1065" s="327">
        <f>IF(G1065=Precios!$FM$4,Precios!$FP$4,IF(G1065=Precios!$FM$5,Precios!$FP$5,IF(G1065=Precios!$FM$6,Precios!$FP$6,IF(G1065=Precios!$FM$7,Precios!$FP$7,IF(G1065=Precios!$FM$8,Precios!$FP$8,IF(G1065=Precios!$FM$9,Precios!$FP$9,IF(G1065=Precios!$FM$10,Precios!$FP$10,IF(G1065=Precios!$FM$11,Precios!$FP$11,IF(G1065=Precios!$FM$12,Precios!$FP$12,IF(G1065=Precios!$FM$1190,Precios!$FP$1190,IF(G1065=Precios!$FM$14,Precios!$FP$14,IF(G1065=Precios!$FM$15,Precios!$FP$15,IF(G1065=Precios!$FM$16,Precios!$FP$16,IF(G1065=Precios!$FM$17,Precios!$FP$17,IF(G1065=Precios!$FM$18,Precios!$FP$18,0)))))))))))))))*H1065</f>
        <v>0</v>
      </c>
      <c r="AA1065" s="328">
        <f>+W1065-SUM(Z1065:Z1069)</f>
        <v>0</v>
      </c>
      <c r="AB1065" s="329" t="e">
        <f>+AA1065/M1065</f>
        <v>#DIV/0!</v>
      </c>
    </row>
    <row r="1066" spans="1:28" x14ac:dyDescent="0.25">
      <c r="A1066" s="291"/>
      <c r="B1066" s="41"/>
      <c r="C1066" s="42"/>
      <c r="D1066" s="43"/>
      <c r="E1066" s="43"/>
      <c r="F1066" s="43"/>
      <c r="G1066" s="49"/>
      <c r="H1066" s="52"/>
      <c r="I1066" s="217">
        <f>IF(G1066=Precios!$FM$4,Precios!$FN$4,IF(G1066=Precios!$FM$5,Precios!$FN$5,IF(G1066=Precios!$FM$6,Precios!$FN$6,IF(G1066=Precios!$FM$7,Precios!$FN$7,IF(G1066=Precios!$FM$8,Precios!$FN$8,IF(G1066=Precios!$FM$9,Precios!$FN$9,IF(G1066=Precios!$FM$10,Precios!$FN$10,IF(G1066=Precios!$FM$11,Precios!$FN$11,IF(G1066=Precios!$FM$12,Precios!$FN$12,IF(G1066=Precios!$FM$1190,Precios!$FN$1190,IF(G1066=Precios!$FM$14,Precios!$FN$14,IF(G1066=Precios!$FM$15,Precios!$FN$15,IF(G1066=Precios!$FM$16,Precios!$FN$16,IF(G1066=Precios!$FM$17,Precios!$FN$17,IF(G1066=Precios!$FM$18,Precios!$FN$18,0)))))))))))))))</f>
        <v>0</v>
      </c>
      <c r="J1066" s="52"/>
      <c r="K1066" s="218">
        <f>+IF(J1066=1,I1066,IF(J1066=2,I1066*(1-Precios!$FS$3),0))</f>
        <v>0</v>
      </c>
      <c r="L1066" s="218">
        <f t="shared" si="189"/>
        <v>0</v>
      </c>
      <c r="M1066" s="50"/>
      <c r="N1066" s="44"/>
      <c r="O1066" s="44"/>
      <c r="P1066" s="44"/>
      <c r="Q1066" s="44"/>
      <c r="R1066" s="44"/>
      <c r="S1066" s="44"/>
      <c r="T1066" s="44"/>
      <c r="U1066" s="44"/>
      <c r="V1066" s="93"/>
      <c r="W1066" s="44"/>
      <c r="X1066" s="44"/>
      <c r="Y1066" s="44"/>
      <c r="Z1066" s="39">
        <f>IF(G1066=Precios!$FM$4,Precios!$FP$4,IF(G1066=Precios!$FM$5,Precios!$FP$5,IF(G1066=Precios!$FM$6,Precios!$FP$6,IF(G1066=Precios!$FM$7,Precios!$FP$7,IF(G1066=Precios!$FM$8,Precios!$FP$8,IF(G1066=Precios!$FM$9,Precios!$FP$9,IF(G1066=Precios!$FM$10,Precios!$FP$10,IF(G1066=Precios!$FM$11,Precios!$FP$11,IF(G1066=Precios!$FM$12,Precios!$FP$12,IF(G1066=Precios!$FM$1190,Precios!$FP$1190,IF(G1066=Precios!$FM$14,Precios!$FP$14,IF(G1066=Precios!$FM$15,Precios!$FP$15,IF(G1066=Precios!$FM$16,Precios!$FP$16,IF(G1066=Precios!$FM$17,Precios!$FP$17,IF(G1066=Precios!$FM$18,Precios!$FP$18,0)))))))))))))))*H1066</f>
        <v>0</v>
      </c>
      <c r="AA1066" s="47"/>
      <c r="AB1066" s="330"/>
    </row>
    <row r="1067" spans="1:28" x14ac:dyDescent="0.25">
      <c r="A1067" s="291"/>
      <c r="B1067" s="41"/>
      <c r="C1067" s="42"/>
      <c r="D1067" s="43"/>
      <c r="E1067" s="43"/>
      <c r="F1067" s="43"/>
      <c r="G1067" s="49"/>
      <c r="H1067" s="52"/>
      <c r="I1067" s="217">
        <f>IF(G1067=Precios!$FM$4,Precios!$FN$4,IF(G1067=Precios!$FM$5,Precios!$FN$5,IF(G1067=Precios!$FM$6,Precios!$FN$6,IF(G1067=Precios!$FM$7,Precios!$FN$7,IF(G1067=Precios!$FM$8,Precios!$FN$8,IF(G1067=Precios!$FM$9,Precios!$FN$9,IF(G1067=Precios!$FM$10,Precios!$FN$10,IF(G1067=Precios!$FM$11,Precios!$FN$11,IF(G1067=Precios!$FM$12,Precios!$FN$12,IF(G1067=Precios!$FM$1190,Precios!$FN$1190,IF(G1067=Precios!$FM$14,Precios!$FN$14,IF(G1067=Precios!$FM$15,Precios!$FN$15,IF(G1067=Precios!$FM$16,Precios!$FN$16,IF(G1067=Precios!$FM$17,Precios!$FN$17,IF(G1067=Precios!$FM$18,Precios!$FN$18,0)))))))))))))))</f>
        <v>0</v>
      </c>
      <c r="J1067" s="52"/>
      <c r="K1067" s="218">
        <f>+IF(J1067=1,I1067,IF(J1067=2,I1067*(1-Precios!$FS$3),0))</f>
        <v>0</v>
      </c>
      <c r="L1067" s="218">
        <f t="shared" si="189"/>
        <v>0</v>
      </c>
      <c r="M1067" s="50"/>
      <c r="N1067" s="44"/>
      <c r="O1067" s="44"/>
      <c r="P1067" s="44"/>
      <c r="Q1067" s="44"/>
      <c r="R1067" s="44"/>
      <c r="S1067" s="44"/>
      <c r="T1067" s="44"/>
      <c r="U1067" s="44"/>
      <c r="V1067" s="93"/>
      <c r="W1067" s="44"/>
      <c r="X1067" s="44"/>
      <c r="Y1067" s="44"/>
      <c r="Z1067" s="39">
        <f>IF(G1067=Precios!$FM$4,Precios!$FP$4,IF(G1067=Precios!$FM$5,Precios!$FP$5,IF(G1067=Precios!$FM$6,Precios!$FP$6,IF(G1067=Precios!$FM$7,Precios!$FP$7,IF(G1067=Precios!$FM$8,Precios!$FP$8,IF(G1067=Precios!$FM$9,Precios!$FP$9,IF(G1067=Precios!$FM$10,Precios!$FP$10,IF(G1067=Precios!$FM$11,Precios!$FP$11,IF(G1067=Precios!$FM$12,Precios!$FP$12,IF(G1067=Precios!$FM$1190,Precios!$FP$1190,IF(G1067=Precios!$FM$14,Precios!$FP$14,IF(G1067=Precios!$FM$15,Precios!$FP$15,IF(G1067=Precios!$FM$16,Precios!$FP$16,IF(G1067=Precios!$FM$17,Precios!$FP$17,IF(G1067=Precios!$FM$18,Precios!$FP$18,0)))))))))))))))*H1067</f>
        <v>0</v>
      </c>
      <c r="AA1067" s="47"/>
      <c r="AB1067" s="330"/>
    </row>
    <row r="1068" spans="1:28" x14ac:dyDescent="0.25">
      <c r="A1068" s="291"/>
      <c r="B1068" s="41"/>
      <c r="C1068" s="42"/>
      <c r="D1068" s="43"/>
      <c r="E1068" s="43"/>
      <c r="F1068" s="43"/>
      <c r="G1068" s="49"/>
      <c r="H1068" s="52"/>
      <c r="I1068" s="217">
        <f>IF(G1068=Precios!$FM$4,Precios!$FN$4,IF(G1068=Precios!$FM$5,Precios!$FN$5,IF(G1068=Precios!$FM$6,Precios!$FN$6,IF(G1068=Precios!$FM$7,Precios!$FN$7,IF(G1068=Precios!$FM$8,Precios!$FN$8,IF(G1068=Precios!$FM$9,Precios!$FN$9,IF(G1068=Precios!$FM$10,Precios!$FN$10,IF(G1068=Precios!$FM$11,Precios!$FN$11,IF(G1068=Precios!$FM$12,Precios!$FN$12,IF(G1068=Precios!$FM$1190,Precios!$FN$1190,IF(G1068=Precios!$FM$14,Precios!$FN$14,IF(G1068=Precios!$FM$15,Precios!$FN$15,IF(G1068=Precios!$FM$16,Precios!$FN$16,IF(G1068=Precios!$FM$17,Precios!$FN$17,IF(G1068=Precios!$FM$18,Precios!$FN$18,0)))))))))))))))</f>
        <v>0</v>
      </c>
      <c r="J1068" s="52"/>
      <c r="K1068" s="218">
        <f>+IF(J1068=1,I1068,IF(J1068=2,I1068*(1-Precios!$FS$3),0))</f>
        <v>0</v>
      </c>
      <c r="L1068" s="218">
        <f t="shared" si="189"/>
        <v>0</v>
      </c>
      <c r="M1068" s="50"/>
      <c r="N1068" s="44"/>
      <c r="O1068" s="44"/>
      <c r="P1068" s="44"/>
      <c r="Q1068" s="44"/>
      <c r="R1068" s="44"/>
      <c r="S1068" s="44"/>
      <c r="T1068" s="44"/>
      <c r="U1068" s="44"/>
      <c r="V1068" s="93"/>
      <c r="W1068" s="44"/>
      <c r="X1068" s="44"/>
      <c r="Y1068" s="44"/>
      <c r="Z1068" s="39">
        <f>IF(G1068=Precios!$FM$4,Precios!$FP$4,IF(G1068=Precios!$FM$5,Precios!$FP$5,IF(G1068=Precios!$FM$6,Precios!$FP$6,IF(G1068=Precios!$FM$7,Precios!$FP$7,IF(G1068=Precios!$FM$8,Precios!$FP$8,IF(G1068=Precios!$FM$9,Precios!$FP$9,IF(G1068=Precios!$FM$10,Precios!$FP$10,IF(G1068=Precios!$FM$11,Precios!$FP$11,IF(G1068=Precios!$FM$12,Precios!$FP$12,IF(G1068=Precios!$FM$1190,Precios!$FP$1190,IF(G1068=Precios!$FM$14,Precios!$FP$14,IF(G1068=Precios!$FM$15,Precios!$FP$15,IF(G1068=Precios!$FM$16,Precios!$FP$16,IF(G1068=Precios!$FM$17,Precios!$FP$17,IF(G1068=Precios!$FM$18,Precios!$FP$18,0)))))))))))))))*H1068</f>
        <v>0</v>
      </c>
      <c r="AA1068" s="47"/>
      <c r="AB1068" s="330"/>
    </row>
    <row r="1069" spans="1:28" ht="15.75" thickBot="1" x14ac:dyDescent="0.3">
      <c r="A1069" s="293"/>
      <c r="B1069" s="294"/>
      <c r="C1069" s="304"/>
      <c r="D1069" s="296"/>
      <c r="E1069" s="296"/>
      <c r="F1069" s="296"/>
      <c r="G1069" s="297"/>
      <c r="H1069" s="298"/>
      <c r="I1069" s="299">
        <f>IF(G1069=Precios!$FM$4,Precios!$FN$4,IF(G1069=Precios!$FM$5,Precios!$FN$5,IF(G1069=Precios!$FM$6,Precios!$FN$6,IF(G1069=Precios!$FM$7,Precios!$FN$7,IF(G1069=Precios!$FM$8,Precios!$FN$8,IF(G1069=Precios!$FM$9,Precios!$FN$9,IF(G1069=Precios!$FM$10,Precios!$FN$10,IF(G1069=Precios!$FM$11,Precios!$FN$11,IF(G1069=Precios!$FM$12,Precios!$FN$12,IF(G1069=Precios!$FM$1190,Precios!$FN$1190,IF(G1069=Precios!$FM$14,Precios!$FN$14,IF(G1069=Precios!$FM$15,Precios!$FN$15,IF(G1069=Precios!$FM$16,Precios!$FN$16,IF(G1069=Precios!$FM$17,Precios!$FN$17,IF(G1069=Precios!$FM$18,Precios!$FN$18,0)))))))))))))))</f>
        <v>0</v>
      </c>
      <c r="J1069" s="298"/>
      <c r="K1069" s="300">
        <f>+IF(J1069=1,I1069,IF(J1069=2,I1069*(1-Precios!$FS$3),0))</f>
        <v>0</v>
      </c>
      <c r="L1069" s="300">
        <f t="shared" si="189"/>
        <v>0</v>
      </c>
      <c r="M1069" s="331"/>
      <c r="N1069" s="332"/>
      <c r="O1069" s="332"/>
      <c r="P1069" s="332"/>
      <c r="Q1069" s="332"/>
      <c r="R1069" s="332"/>
      <c r="S1069" s="332"/>
      <c r="T1069" s="332"/>
      <c r="U1069" s="332"/>
      <c r="V1069" s="333"/>
      <c r="W1069" s="332"/>
      <c r="X1069" s="332"/>
      <c r="Y1069" s="332"/>
      <c r="Z1069" s="340">
        <f>IF(G1069=Precios!$FM$4,Precios!$FP$4,IF(G1069=Precios!$FM$5,Precios!$FP$5,IF(G1069=Precios!$FM$6,Precios!$FP$6,IF(G1069=Precios!$FM$7,Precios!$FP$7,IF(G1069=Precios!$FM$8,Precios!$FP$8,IF(G1069=Precios!$FM$9,Precios!$FP$9,IF(G1069=Precios!$FM$10,Precios!$FP$10,IF(G1069=Precios!$FM$11,Precios!$FP$11,IF(G1069=Precios!$FM$12,Precios!$FP$12,IF(G1069=Precios!$FM$1190,Precios!$FP$1190,IF(G1069=Precios!$FM$14,Precios!$FP$14,IF(G1069=Precios!$FM$15,Precios!$FP$15,IF(G1069=Precios!$FM$16,Precios!$FP$16,IF(G1069=Precios!$FM$17,Precios!$FP$17,IF(G1069=Precios!$FM$18,Precios!$FP$18,0)))))))))))))))*H1069</f>
        <v>0</v>
      </c>
      <c r="AA1069" s="334"/>
      <c r="AB1069" s="335"/>
    </row>
    <row r="1070" spans="1:28" x14ac:dyDescent="0.25">
      <c r="A1070" s="282"/>
      <c r="B1070" s="283"/>
      <c r="C1070" s="284"/>
      <c r="D1070" s="285"/>
      <c r="E1070" s="285"/>
      <c r="F1070" s="285"/>
      <c r="G1070" s="287"/>
      <c r="H1070" s="288"/>
      <c r="I1070" s="289">
        <f>IF(G1070=Precios!$FM$4,Precios!$FN$4,IF(G1070=Precios!$FM$5,Precios!$FN$5,IF(G1070=Precios!$FM$6,Precios!$FN$6,IF(G1070=Precios!$FM$7,Precios!$FN$7,IF(G1070=Precios!$FM$8,Precios!$FN$8,IF(G1070=Precios!$FM$9,Precios!$FN$9,IF(G1070=Precios!$FM$10,Precios!$FN$10,IF(G1070=Precios!$FM$11,Precios!$FN$11,IF(G1070=Precios!$FM$12,Precios!$FN$12,IF(G1070=Precios!$FM$1190,Precios!$FN$1190,IF(G1070=Precios!$FM$14,Precios!$FN$14,IF(G1070=Precios!$FM$15,Precios!$FN$15,IF(G1070=Precios!$FM$16,Precios!$FN$16,IF(G1070=Precios!$FM$17,Precios!$FN$17,IF(G1070=Precios!$FM$18,Precios!$FN$18,0)))))))))))))))</f>
        <v>0</v>
      </c>
      <c r="J1070" s="287"/>
      <c r="K1070" s="290">
        <f>+IF(J1070=1,I1070,IF(J1070=2,I1070*(1-Precios!$FS$3),0))</f>
        <v>0</v>
      </c>
      <c r="L1070" s="290">
        <f t="shared" si="189"/>
        <v>0</v>
      </c>
      <c r="M1070" s="317">
        <f>+SUM(L1070:L1074)</f>
        <v>0</v>
      </c>
      <c r="N1070" s="318">
        <f>+M1070+Q1070+S1070+T1070</f>
        <v>0</v>
      </c>
      <c r="O1070" s="319">
        <f>+IF(J1070=1,N1070*$O$1009,0)</f>
        <v>0</v>
      </c>
      <c r="P1070" s="320">
        <f>+N1070*$P$1009</f>
        <v>0</v>
      </c>
      <c r="Q1070" s="321"/>
      <c r="R1070" s="322">
        <f>+N1070-SUM(O1070:Q1070)</f>
        <v>0</v>
      </c>
      <c r="S1070" s="321"/>
      <c r="T1070" s="321"/>
      <c r="U1070" s="321"/>
      <c r="V1070" s="323" t="e">
        <f>+(+O1070+P1070)/M1070</f>
        <v>#DIV/0!</v>
      </c>
      <c r="W1070" s="324">
        <f>+R1070-SUM(S1070:U1070)</f>
        <v>0</v>
      </c>
      <c r="X1070" s="325">
        <f>IF(J1070=2,W1070,0)</f>
        <v>0</v>
      </c>
      <c r="Y1070" s="326">
        <f>IF(J1070=1,W1070,0)</f>
        <v>0</v>
      </c>
      <c r="Z1070" s="327">
        <f>IF(G1070=Precios!$FM$4,Precios!$FP$4,IF(G1070=Precios!$FM$5,Precios!$FP$5,IF(G1070=Precios!$FM$6,Precios!$FP$6,IF(G1070=Precios!$FM$7,Precios!$FP$7,IF(G1070=Precios!$FM$8,Precios!$FP$8,IF(G1070=Precios!$FM$9,Precios!$FP$9,IF(G1070=Precios!$FM$10,Precios!$FP$10,IF(G1070=Precios!$FM$11,Precios!$FP$11,IF(G1070=Precios!$FM$12,Precios!$FP$12,IF(G1070=Precios!$FM$1190,Precios!$FP$1190,IF(G1070=Precios!$FM$14,Precios!$FP$14,IF(G1070=Precios!$FM$15,Precios!$FP$15,IF(G1070=Precios!$FM$16,Precios!$FP$16,IF(G1070=Precios!$FM$17,Precios!$FP$17,IF(G1070=Precios!$FM$18,Precios!$FP$18,0)))))))))))))))*H1070</f>
        <v>0</v>
      </c>
      <c r="AA1070" s="328">
        <f>+W1070-SUM(Z1070:Z1074)</f>
        <v>0</v>
      </c>
      <c r="AB1070" s="329" t="e">
        <f>+AA1070/M1070</f>
        <v>#DIV/0!</v>
      </c>
    </row>
    <row r="1071" spans="1:28" x14ac:dyDescent="0.25">
      <c r="A1071" s="291"/>
      <c r="B1071" s="41"/>
      <c r="C1071" s="42"/>
      <c r="D1071" s="43"/>
      <c r="E1071" s="43"/>
      <c r="F1071" s="43"/>
      <c r="G1071" s="49"/>
      <c r="H1071" s="52"/>
      <c r="I1071" s="217">
        <f>IF(G1071=Precios!$FM$4,Precios!$FN$4,IF(G1071=Precios!$FM$5,Precios!$FN$5,IF(G1071=Precios!$FM$6,Precios!$FN$6,IF(G1071=Precios!$FM$7,Precios!$FN$7,IF(G1071=Precios!$FM$8,Precios!$FN$8,IF(G1071=Precios!$FM$9,Precios!$FN$9,IF(G1071=Precios!$FM$10,Precios!$FN$10,IF(G1071=Precios!$FM$11,Precios!$FN$11,IF(G1071=Precios!$FM$12,Precios!$FN$12,IF(G1071=Precios!$FM$1190,Precios!$FN$1190,IF(G1071=Precios!$FM$14,Precios!$FN$14,IF(G1071=Precios!$FM$15,Precios!$FN$15,IF(G1071=Precios!$FM$16,Precios!$FN$16,IF(G1071=Precios!$FM$17,Precios!$FN$17,IF(G1071=Precios!$FM$18,Precios!$FN$18,0)))))))))))))))</f>
        <v>0</v>
      </c>
      <c r="J1071" s="52"/>
      <c r="K1071" s="218">
        <f>+IF(J1071=1,I1071,IF(J1071=2,I1071*(1-Precios!$FS$3),0))</f>
        <v>0</v>
      </c>
      <c r="L1071" s="218">
        <f t="shared" si="189"/>
        <v>0</v>
      </c>
      <c r="M1071" s="50"/>
      <c r="N1071" s="44"/>
      <c r="O1071" s="44"/>
      <c r="P1071" s="44"/>
      <c r="Q1071" s="44"/>
      <c r="R1071" s="44"/>
      <c r="S1071" s="44"/>
      <c r="T1071" s="44"/>
      <c r="U1071" s="44"/>
      <c r="V1071" s="93"/>
      <c r="W1071" s="44"/>
      <c r="X1071" s="44"/>
      <c r="Y1071" s="44"/>
      <c r="Z1071" s="39">
        <f>IF(G1071=Precios!$FM$4,Precios!$FP$4,IF(G1071=Precios!$FM$5,Precios!$FP$5,IF(G1071=Precios!$FM$6,Precios!$FP$6,IF(G1071=Precios!$FM$7,Precios!$FP$7,IF(G1071=Precios!$FM$8,Precios!$FP$8,IF(G1071=Precios!$FM$9,Precios!$FP$9,IF(G1071=Precios!$FM$10,Precios!$FP$10,IF(G1071=Precios!$FM$11,Precios!$FP$11,IF(G1071=Precios!$FM$12,Precios!$FP$12,IF(G1071=Precios!$FM$1190,Precios!$FP$1190,IF(G1071=Precios!$FM$14,Precios!$FP$14,IF(G1071=Precios!$FM$15,Precios!$FP$15,IF(G1071=Precios!$FM$16,Precios!$FP$16,IF(G1071=Precios!$FM$17,Precios!$FP$17,IF(G1071=Precios!$FM$18,Precios!$FP$18,0)))))))))))))))*H1071</f>
        <v>0</v>
      </c>
      <c r="AA1071" s="47"/>
      <c r="AB1071" s="330"/>
    </row>
    <row r="1072" spans="1:28" x14ac:dyDescent="0.25">
      <c r="A1072" s="291"/>
      <c r="B1072" s="41"/>
      <c r="C1072" s="42"/>
      <c r="D1072" s="43"/>
      <c r="E1072" s="43"/>
      <c r="F1072" s="43"/>
      <c r="G1072" s="49"/>
      <c r="H1072" s="52"/>
      <c r="I1072" s="217">
        <f>IF(G1072=Precios!$FM$4,Precios!$FN$4,IF(G1072=Precios!$FM$5,Precios!$FN$5,IF(G1072=Precios!$FM$6,Precios!$FN$6,IF(G1072=Precios!$FM$7,Precios!$FN$7,IF(G1072=Precios!$FM$8,Precios!$FN$8,IF(G1072=Precios!$FM$9,Precios!$FN$9,IF(G1072=Precios!$FM$10,Precios!$FN$10,IF(G1072=Precios!$FM$11,Precios!$FN$11,IF(G1072=Precios!$FM$12,Precios!$FN$12,IF(G1072=Precios!$FM$1190,Precios!$FN$1190,IF(G1072=Precios!$FM$14,Precios!$FN$14,IF(G1072=Precios!$FM$15,Precios!$FN$15,IF(G1072=Precios!$FM$16,Precios!$FN$16,IF(G1072=Precios!$FM$17,Precios!$FN$17,IF(G1072=Precios!$FM$18,Precios!$FN$18,0)))))))))))))))</f>
        <v>0</v>
      </c>
      <c r="J1072" s="52"/>
      <c r="K1072" s="218">
        <f>+IF(J1072=1,I1072,IF(J1072=2,I1072*(1-Precios!$FS$3),0))</f>
        <v>0</v>
      </c>
      <c r="L1072" s="218">
        <f t="shared" si="189"/>
        <v>0</v>
      </c>
      <c r="M1072" s="50"/>
      <c r="N1072" s="44"/>
      <c r="O1072" s="44"/>
      <c r="P1072" s="44"/>
      <c r="Q1072" s="44"/>
      <c r="R1072" s="44"/>
      <c r="S1072" s="44"/>
      <c r="T1072" s="44"/>
      <c r="U1072" s="44"/>
      <c r="V1072" s="93"/>
      <c r="W1072" s="44"/>
      <c r="X1072" s="44"/>
      <c r="Y1072" s="44"/>
      <c r="Z1072" s="39">
        <f>IF(G1072=Precios!$FM$4,Precios!$FP$4,IF(G1072=Precios!$FM$5,Precios!$FP$5,IF(G1072=Precios!$FM$6,Precios!$FP$6,IF(G1072=Precios!$FM$7,Precios!$FP$7,IF(G1072=Precios!$FM$8,Precios!$FP$8,IF(G1072=Precios!$FM$9,Precios!$FP$9,IF(G1072=Precios!$FM$10,Precios!$FP$10,IF(G1072=Precios!$FM$11,Precios!$FP$11,IF(G1072=Precios!$FM$12,Precios!$FP$12,IF(G1072=Precios!$FM$1190,Precios!$FP$1190,IF(G1072=Precios!$FM$14,Precios!$FP$14,IF(G1072=Precios!$FM$15,Precios!$FP$15,IF(G1072=Precios!$FM$16,Precios!$FP$16,IF(G1072=Precios!$FM$17,Precios!$FP$17,IF(G1072=Precios!$FM$18,Precios!$FP$18,0)))))))))))))))*H1072</f>
        <v>0</v>
      </c>
      <c r="AA1072" s="47"/>
      <c r="AB1072" s="330"/>
    </row>
    <row r="1073" spans="1:28" x14ac:dyDescent="0.25">
      <c r="A1073" s="291"/>
      <c r="B1073" s="41"/>
      <c r="C1073" s="42"/>
      <c r="D1073" s="43"/>
      <c r="E1073" s="43"/>
      <c r="F1073" s="43"/>
      <c r="G1073" s="49"/>
      <c r="H1073" s="52"/>
      <c r="I1073" s="217">
        <f>IF(G1073=Precios!$FM$4,Precios!$FN$4,IF(G1073=Precios!$FM$5,Precios!$FN$5,IF(G1073=Precios!$FM$6,Precios!$FN$6,IF(G1073=Precios!$FM$7,Precios!$FN$7,IF(G1073=Precios!$FM$8,Precios!$FN$8,IF(G1073=Precios!$FM$9,Precios!$FN$9,IF(G1073=Precios!$FM$10,Precios!$FN$10,IF(G1073=Precios!$FM$11,Precios!$FN$11,IF(G1073=Precios!$FM$12,Precios!$FN$12,IF(G1073=Precios!$FM$1190,Precios!$FN$1190,IF(G1073=Precios!$FM$14,Precios!$FN$14,IF(G1073=Precios!$FM$15,Precios!$FN$15,IF(G1073=Precios!$FM$16,Precios!$FN$16,IF(G1073=Precios!$FM$17,Precios!$FN$17,IF(G1073=Precios!$FM$18,Precios!$FN$18,0)))))))))))))))</f>
        <v>0</v>
      </c>
      <c r="J1073" s="52"/>
      <c r="K1073" s="218">
        <f>+IF(J1073=1,I1073,IF(J1073=2,I1073*(1-Precios!$FS$3),0))</f>
        <v>0</v>
      </c>
      <c r="L1073" s="218">
        <f t="shared" si="189"/>
        <v>0</v>
      </c>
      <c r="M1073" s="50"/>
      <c r="N1073" s="44"/>
      <c r="O1073" s="44"/>
      <c r="P1073" s="44"/>
      <c r="Q1073" s="44"/>
      <c r="R1073" s="44"/>
      <c r="S1073" s="44"/>
      <c r="T1073" s="44"/>
      <c r="U1073" s="44"/>
      <c r="V1073" s="93"/>
      <c r="W1073" s="44"/>
      <c r="X1073" s="44"/>
      <c r="Y1073" s="44"/>
      <c r="Z1073" s="39">
        <f>IF(G1073=Precios!$FM$4,Precios!$FP$4,IF(G1073=Precios!$FM$5,Precios!$FP$5,IF(G1073=Precios!$FM$6,Precios!$FP$6,IF(G1073=Precios!$FM$7,Precios!$FP$7,IF(G1073=Precios!$FM$8,Precios!$FP$8,IF(G1073=Precios!$FM$9,Precios!$FP$9,IF(G1073=Precios!$FM$10,Precios!$FP$10,IF(G1073=Precios!$FM$11,Precios!$FP$11,IF(G1073=Precios!$FM$12,Precios!$FP$12,IF(G1073=Precios!$FM$1190,Precios!$FP$1190,IF(G1073=Precios!$FM$14,Precios!$FP$14,IF(G1073=Precios!$FM$15,Precios!$FP$15,IF(G1073=Precios!$FM$16,Precios!$FP$16,IF(G1073=Precios!$FM$17,Precios!$FP$17,IF(G1073=Precios!$FM$18,Precios!$FP$18,0)))))))))))))))*H1073</f>
        <v>0</v>
      </c>
      <c r="AA1073" s="47"/>
      <c r="AB1073" s="330"/>
    </row>
    <row r="1074" spans="1:28" ht="15.75" thickBot="1" x14ac:dyDescent="0.3">
      <c r="A1074" s="293"/>
      <c r="B1074" s="294"/>
      <c r="C1074" s="304"/>
      <c r="D1074" s="296"/>
      <c r="E1074" s="296"/>
      <c r="F1074" s="296"/>
      <c r="G1074" s="297"/>
      <c r="H1074" s="298"/>
      <c r="I1074" s="299">
        <f>IF(G1074=Precios!$FM$4,Precios!$FN$4,IF(G1074=Precios!$FM$5,Precios!$FN$5,IF(G1074=Precios!$FM$6,Precios!$FN$6,IF(G1074=Precios!$FM$7,Precios!$FN$7,IF(G1074=Precios!$FM$8,Precios!$FN$8,IF(G1074=Precios!$FM$9,Precios!$FN$9,IF(G1074=Precios!$FM$10,Precios!$FN$10,IF(G1074=Precios!$FM$11,Precios!$FN$11,IF(G1074=Precios!$FM$12,Precios!$FN$12,IF(G1074=Precios!$FM$1190,Precios!$FN$1190,IF(G1074=Precios!$FM$14,Precios!$FN$14,IF(G1074=Precios!$FM$15,Precios!$FN$15,IF(G1074=Precios!$FM$16,Precios!$FN$16,IF(G1074=Precios!$FM$17,Precios!$FN$17,IF(G1074=Precios!$FM$18,Precios!$FN$18,0)))))))))))))))</f>
        <v>0</v>
      </c>
      <c r="J1074" s="298"/>
      <c r="K1074" s="300">
        <f>+IF(J1074=1,I1074,IF(J1074=2,I1074*(1-Precios!$FS$3),0))</f>
        <v>0</v>
      </c>
      <c r="L1074" s="300">
        <f t="shared" si="189"/>
        <v>0</v>
      </c>
      <c r="M1074" s="331"/>
      <c r="N1074" s="332"/>
      <c r="O1074" s="332"/>
      <c r="P1074" s="332"/>
      <c r="Q1074" s="332"/>
      <c r="R1074" s="332"/>
      <c r="S1074" s="332"/>
      <c r="T1074" s="332"/>
      <c r="U1074" s="332"/>
      <c r="V1074" s="333"/>
      <c r="W1074" s="332"/>
      <c r="X1074" s="332"/>
      <c r="Y1074" s="332"/>
      <c r="Z1074" s="340">
        <f>IF(G1074=Precios!$FM$4,Precios!$FP$4,IF(G1074=Precios!$FM$5,Precios!$FP$5,IF(G1074=Precios!$FM$6,Precios!$FP$6,IF(G1074=Precios!$FM$7,Precios!$FP$7,IF(G1074=Precios!$FM$8,Precios!$FP$8,IF(G1074=Precios!$FM$9,Precios!$FP$9,IF(G1074=Precios!$FM$10,Precios!$FP$10,IF(G1074=Precios!$FM$11,Precios!$FP$11,IF(G1074=Precios!$FM$12,Precios!$FP$12,IF(G1074=Precios!$FM$1190,Precios!$FP$1190,IF(G1074=Precios!$FM$14,Precios!$FP$14,IF(G1074=Precios!$FM$15,Precios!$FP$15,IF(G1074=Precios!$FM$16,Precios!$FP$16,IF(G1074=Precios!$FM$17,Precios!$FP$17,IF(G1074=Precios!$FM$18,Precios!$FP$18,0)))))))))))))))*H1074</f>
        <v>0</v>
      </c>
      <c r="AA1074" s="334"/>
      <c r="AB1074" s="335"/>
    </row>
    <row r="1075" spans="1:28" x14ac:dyDescent="0.25">
      <c r="A1075" s="282"/>
      <c r="B1075" s="283"/>
      <c r="C1075" s="284"/>
      <c r="D1075" s="285"/>
      <c r="E1075" s="285"/>
      <c r="F1075" s="285"/>
      <c r="G1075" s="287"/>
      <c r="H1075" s="288"/>
      <c r="I1075" s="289">
        <f>IF(G1075=Precios!$FM$4,Precios!$FN$4,IF(G1075=Precios!$FM$5,Precios!$FN$5,IF(G1075=Precios!$FM$6,Precios!$FN$6,IF(G1075=Precios!$FM$7,Precios!$FN$7,IF(G1075=Precios!$FM$8,Precios!$FN$8,IF(G1075=Precios!$FM$9,Precios!$FN$9,IF(G1075=Precios!$FM$10,Precios!$FN$10,IF(G1075=Precios!$FM$11,Precios!$FN$11,IF(G1075=Precios!$FM$12,Precios!$FN$12,IF(G1075=Precios!$FM$1190,Precios!$FN$1190,IF(G1075=Precios!$FM$14,Precios!$FN$14,IF(G1075=Precios!$FM$15,Precios!$FN$15,IF(G1075=Precios!$FM$16,Precios!$FN$16,IF(G1075=Precios!$FM$17,Precios!$FN$17,IF(G1075=Precios!$FM$18,Precios!$FN$18,0)))))))))))))))</f>
        <v>0</v>
      </c>
      <c r="J1075" s="287"/>
      <c r="K1075" s="290">
        <f>+IF(J1075=1,I1075,IF(J1075=2,I1075*(1-Precios!$FS$3),0))</f>
        <v>0</v>
      </c>
      <c r="L1075" s="290">
        <f t="shared" si="187"/>
        <v>0</v>
      </c>
      <c r="M1075" s="317">
        <f>+SUM(L1075:L1079)</f>
        <v>0</v>
      </c>
      <c r="N1075" s="318">
        <f>+M1075+Q1075+S1075+T1075</f>
        <v>0</v>
      </c>
      <c r="O1075" s="319">
        <f>+IF(J1075=1,N1075*$O$1009,0)</f>
        <v>0</v>
      </c>
      <c r="P1075" s="320">
        <f>+N1075*$P$1009</f>
        <v>0</v>
      </c>
      <c r="Q1075" s="321"/>
      <c r="R1075" s="322">
        <f>+N1075-SUM(O1075:Q1075)</f>
        <v>0</v>
      </c>
      <c r="S1075" s="321"/>
      <c r="T1075" s="321"/>
      <c r="U1075" s="321"/>
      <c r="V1075" s="323" t="e">
        <f>+(+O1075+P1075)/M1075</f>
        <v>#DIV/0!</v>
      </c>
      <c r="W1075" s="324">
        <f>+R1075-SUM(S1075:U1075)</f>
        <v>0</v>
      </c>
      <c r="X1075" s="325">
        <f>IF(J1075=2,W1075,0)</f>
        <v>0</v>
      </c>
      <c r="Y1075" s="326">
        <f>IF(J1075=1,W1075,0)</f>
        <v>0</v>
      </c>
      <c r="Z1075" s="327">
        <f>IF(G1075=Precios!$FM$4,Precios!$FP$4,IF(G1075=Precios!$FM$5,Precios!$FP$5,IF(G1075=Precios!$FM$6,Precios!$FP$6,IF(G1075=Precios!$FM$7,Precios!$FP$7,IF(G1075=Precios!$FM$8,Precios!$FP$8,IF(G1075=Precios!$FM$9,Precios!$FP$9,IF(G1075=Precios!$FM$10,Precios!$FP$10,IF(G1075=Precios!$FM$11,Precios!$FP$11,IF(G1075=Precios!$FM$12,Precios!$FP$12,IF(G1075=Precios!$FM$1190,Precios!$FP$1190,IF(G1075=Precios!$FM$14,Precios!$FP$14,IF(G1075=Precios!$FM$15,Precios!$FP$15,IF(G1075=Precios!$FM$16,Precios!$FP$16,IF(G1075=Precios!$FM$17,Precios!$FP$17,IF(G1075=Precios!$FM$18,Precios!$FP$18,0)))))))))))))))*H1075</f>
        <v>0</v>
      </c>
      <c r="AA1075" s="328">
        <f>+W1075-SUM(Z1075:Z1079)</f>
        <v>0</v>
      </c>
      <c r="AB1075" s="329" t="e">
        <f>+AA1075/M1075</f>
        <v>#DIV/0!</v>
      </c>
    </row>
    <row r="1076" spans="1:28" x14ac:dyDescent="0.25">
      <c r="A1076" s="291"/>
      <c r="B1076" s="41"/>
      <c r="C1076" s="42"/>
      <c r="D1076" s="43"/>
      <c r="E1076" s="43"/>
      <c r="F1076" s="43"/>
      <c r="G1076" s="49"/>
      <c r="H1076" s="52"/>
      <c r="I1076" s="217">
        <f>IF(G1076=Precios!$FM$4,Precios!$FN$4,IF(G1076=Precios!$FM$5,Precios!$FN$5,IF(G1076=Precios!$FM$6,Precios!$FN$6,IF(G1076=Precios!$FM$7,Precios!$FN$7,IF(G1076=Precios!$FM$8,Precios!$FN$8,IF(G1076=Precios!$FM$9,Precios!$FN$9,IF(G1076=Precios!$FM$10,Precios!$FN$10,IF(G1076=Precios!$FM$11,Precios!$FN$11,IF(G1076=Precios!$FM$12,Precios!$FN$12,IF(G1076=Precios!$FM$1190,Precios!$FN$1190,IF(G1076=Precios!$FM$14,Precios!$FN$14,IF(G1076=Precios!$FM$15,Precios!$FN$15,IF(G1076=Precios!$FM$16,Precios!$FN$16,IF(G1076=Precios!$FM$17,Precios!$FN$17,IF(G1076=Precios!$FM$18,Precios!$FN$18,0)))))))))))))))</f>
        <v>0</v>
      </c>
      <c r="J1076" s="52"/>
      <c r="K1076" s="218">
        <f>+IF(J1076=1,I1076,IF(J1076=2,I1076*(1-Precios!$FS$3),0))</f>
        <v>0</v>
      </c>
      <c r="L1076" s="218">
        <f t="shared" si="187"/>
        <v>0</v>
      </c>
      <c r="M1076" s="50"/>
      <c r="N1076" s="44"/>
      <c r="O1076" s="44"/>
      <c r="P1076" s="44"/>
      <c r="Q1076" s="44"/>
      <c r="R1076" s="44"/>
      <c r="S1076" s="44"/>
      <c r="T1076" s="44"/>
      <c r="U1076" s="44"/>
      <c r="V1076" s="93"/>
      <c r="W1076" s="44"/>
      <c r="X1076" s="44"/>
      <c r="Y1076" s="44"/>
      <c r="Z1076" s="39">
        <f>IF(G1076=Precios!$FM$4,Precios!$FP$4,IF(G1076=Precios!$FM$5,Precios!$FP$5,IF(G1076=Precios!$FM$6,Precios!$FP$6,IF(G1076=Precios!$FM$7,Precios!$FP$7,IF(G1076=Precios!$FM$8,Precios!$FP$8,IF(G1076=Precios!$FM$9,Precios!$FP$9,IF(G1076=Precios!$FM$10,Precios!$FP$10,IF(G1076=Precios!$FM$11,Precios!$FP$11,IF(G1076=Precios!$FM$12,Precios!$FP$12,IF(G1076=Precios!$FM$1190,Precios!$FP$1190,IF(G1076=Precios!$FM$14,Precios!$FP$14,IF(G1076=Precios!$FM$15,Precios!$FP$15,IF(G1076=Precios!$FM$16,Precios!$FP$16,IF(G1076=Precios!$FM$17,Precios!$FP$17,IF(G1076=Precios!$FM$18,Precios!$FP$18,0)))))))))))))))*H1076</f>
        <v>0</v>
      </c>
      <c r="AA1076" s="47"/>
      <c r="AB1076" s="330"/>
    </row>
    <row r="1077" spans="1:28" x14ac:dyDescent="0.25">
      <c r="A1077" s="291"/>
      <c r="B1077" s="41"/>
      <c r="C1077" s="42"/>
      <c r="D1077" s="43"/>
      <c r="E1077" s="43"/>
      <c r="F1077" s="43"/>
      <c r="G1077" s="49"/>
      <c r="H1077" s="52"/>
      <c r="I1077" s="217">
        <f>IF(G1077=Precios!$FM$4,Precios!$FN$4,IF(G1077=Precios!$FM$5,Precios!$FN$5,IF(G1077=Precios!$FM$6,Precios!$FN$6,IF(G1077=Precios!$FM$7,Precios!$FN$7,IF(G1077=Precios!$FM$8,Precios!$FN$8,IF(G1077=Precios!$FM$9,Precios!$FN$9,IF(G1077=Precios!$FM$10,Precios!$FN$10,IF(G1077=Precios!$FM$11,Precios!$FN$11,IF(G1077=Precios!$FM$12,Precios!$FN$12,IF(G1077=Precios!$FM$1190,Precios!$FN$1190,IF(G1077=Precios!$FM$14,Precios!$FN$14,IF(G1077=Precios!$FM$15,Precios!$FN$15,IF(G1077=Precios!$FM$16,Precios!$FN$16,IF(G1077=Precios!$FM$17,Precios!$FN$17,IF(G1077=Precios!$FM$18,Precios!$FN$18,0)))))))))))))))</f>
        <v>0</v>
      </c>
      <c r="J1077" s="52"/>
      <c r="K1077" s="218">
        <f>+IF(J1077=1,I1077,IF(J1077=2,I1077*(1-Precios!$FS$3),0))</f>
        <v>0</v>
      </c>
      <c r="L1077" s="218">
        <f t="shared" si="187"/>
        <v>0</v>
      </c>
      <c r="M1077" s="50"/>
      <c r="N1077" s="44"/>
      <c r="O1077" s="44"/>
      <c r="P1077" s="44"/>
      <c r="Q1077" s="44"/>
      <c r="R1077" s="44"/>
      <c r="S1077" s="44"/>
      <c r="T1077" s="44"/>
      <c r="U1077" s="44"/>
      <c r="V1077" s="93"/>
      <c r="W1077" s="44"/>
      <c r="X1077" s="44"/>
      <c r="Y1077" s="44"/>
      <c r="Z1077" s="39">
        <f>IF(G1077=Precios!$FM$4,Precios!$FP$4,IF(G1077=Precios!$FM$5,Precios!$FP$5,IF(G1077=Precios!$FM$6,Precios!$FP$6,IF(G1077=Precios!$FM$7,Precios!$FP$7,IF(G1077=Precios!$FM$8,Precios!$FP$8,IF(G1077=Precios!$FM$9,Precios!$FP$9,IF(G1077=Precios!$FM$10,Precios!$FP$10,IF(G1077=Precios!$FM$11,Precios!$FP$11,IF(G1077=Precios!$FM$12,Precios!$FP$12,IF(G1077=Precios!$FM$1190,Precios!$FP$1190,IF(G1077=Precios!$FM$14,Precios!$FP$14,IF(G1077=Precios!$FM$15,Precios!$FP$15,IF(G1077=Precios!$FM$16,Precios!$FP$16,IF(G1077=Precios!$FM$17,Precios!$FP$17,IF(G1077=Precios!$FM$18,Precios!$FP$18,0)))))))))))))))*H1077</f>
        <v>0</v>
      </c>
      <c r="AA1077" s="47"/>
      <c r="AB1077" s="330"/>
    </row>
    <row r="1078" spans="1:28" x14ac:dyDescent="0.25">
      <c r="A1078" s="291"/>
      <c r="B1078" s="41"/>
      <c r="C1078" s="42"/>
      <c r="D1078" s="43"/>
      <c r="E1078" s="43"/>
      <c r="F1078" s="43"/>
      <c r="G1078" s="49"/>
      <c r="H1078" s="52"/>
      <c r="I1078" s="217">
        <f>IF(G1078=Precios!$FM$4,Precios!$FN$4,IF(G1078=Precios!$FM$5,Precios!$FN$5,IF(G1078=Precios!$FM$6,Precios!$FN$6,IF(G1078=Precios!$FM$7,Precios!$FN$7,IF(G1078=Precios!$FM$8,Precios!$FN$8,IF(G1078=Precios!$FM$9,Precios!$FN$9,IF(G1078=Precios!$FM$10,Precios!$FN$10,IF(G1078=Precios!$FM$11,Precios!$FN$11,IF(G1078=Precios!$FM$12,Precios!$FN$12,IF(G1078=Precios!$FM$1190,Precios!$FN$1190,IF(G1078=Precios!$FM$14,Precios!$FN$14,IF(G1078=Precios!$FM$15,Precios!$FN$15,IF(G1078=Precios!$FM$16,Precios!$FN$16,IF(G1078=Precios!$FM$17,Precios!$FN$17,IF(G1078=Precios!$FM$18,Precios!$FN$18,0)))))))))))))))</f>
        <v>0</v>
      </c>
      <c r="J1078" s="52"/>
      <c r="K1078" s="218">
        <f>+IF(J1078=1,I1078,IF(J1078=2,I1078*(1-Precios!$FS$3),0))</f>
        <v>0</v>
      </c>
      <c r="L1078" s="218">
        <f t="shared" si="187"/>
        <v>0</v>
      </c>
      <c r="M1078" s="50"/>
      <c r="N1078" s="44"/>
      <c r="O1078" s="44"/>
      <c r="P1078" s="44"/>
      <c r="Q1078" s="44"/>
      <c r="R1078" s="44"/>
      <c r="S1078" s="44"/>
      <c r="T1078" s="44"/>
      <c r="U1078" s="44"/>
      <c r="V1078" s="93"/>
      <c r="W1078" s="44"/>
      <c r="X1078" s="44"/>
      <c r="Y1078" s="44"/>
      <c r="Z1078" s="39">
        <f>IF(G1078=Precios!$FM$4,Precios!$FP$4,IF(G1078=Precios!$FM$5,Precios!$FP$5,IF(G1078=Precios!$FM$6,Precios!$FP$6,IF(G1078=Precios!$FM$7,Precios!$FP$7,IF(G1078=Precios!$FM$8,Precios!$FP$8,IF(G1078=Precios!$FM$9,Precios!$FP$9,IF(G1078=Precios!$FM$10,Precios!$FP$10,IF(G1078=Precios!$FM$11,Precios!$FP$11,IF(G1078=Precios!$FM$12,Precios!$FP$12,IF(G1078=Precios!$FM$1190,Precios!$FP$1190,IF(G1078=Precios!$FM$14,Precios!$FP$14,IF(G1078=Precios!$FM$15,Precios!$FP$15,IF(G1078=Precios!$FM$16,Precios!$FP$16,IF(G1078=Precios!$FM$17,Precios!$FP$17,IF(G1078=Precios!$FM$18,Precios!$FP$18,0)))))))))))))))*H1078</f>
        <v>0</v>
      </c>
      <c r="AA1078" s="47"/>
      <c r="AB1078" s="330"/>
    </row>
    <row r="1079" spans="1:28" ht="15.75" thickBot="1" x14ac:dyDescent="0.3">
      <c r="A1079" s="293"/>
      <c r="B1079" s="294"/>
      <c r="C1079" s="304"/>
      <c r="D1079" s="296"/>
      <c r="E1079" s="296"/>
      <c r="F1079" s="296"/>
      <c r="G1079" s="297"/>
      <c r="H1079" s="298"/>
      <c r="I1079" s="299">
        <f>IF(G1079=Precios!$FM$4,Precios!$FN$4,IF(G1079=Precios!$FM$5,Precios!$FN$5,IF(G1079=Precios!$FM$6,Precios!$FN$6,IF(G1079=Precios!$FM$7,Precios!$FN$7,IF(G1079=Precios!$FM$8,Precios!$FN$8,IF(G1079=Precios!$FM$9,Precios!$FN$9,IF(G1079=Precios!$FM$10,Precios!$FN$10,IF(G1079=Precios!$FM$11,Precios!$FN$11,IF(G1079=Precios!$FM$12,Precios!$FN$12,IF(G1079=Precios!$FM$1190,Precios!$FN$1190,IF(G1079=Precios!$FM$14,Precios!$FN$14,IF(G1079=Precios!$FM$15,Precios!$FN$15,IF(G1079=Precios!$FM$16,Precios!$FN$16,IF(G1079=Precios!$FM$17,Precios!$FN$17,IF(G1079=Precios!$FM$18,Precios!$FN$18,0)))))))))))))))</f>
        <v>0</v>
      </c>
      <c r="J1079" s="298"/>
      <c r="K1079" s="300">
        <f>+IF(J1079=1,I1079,IF(J1079=2,I1079*(1-Precios!$FS$3),0))</f>
        <v>0</v>
      </c>
      <c r="L1079" s="300">
        <f t="shared" si="187"/>
        <v>0</v>
      </c>
      <c r="M1079" s="331"/>
      <c r="N1079" s="332"/>
      <c r="O1079" s="332"/>
      <c r="P1079" s="332"/>
      <c r="Q1079" s="332"/>
      <c r="R1079" s="332"/>
      <c r="S1079" s="332"/>
      <c r="T1079" s="332"/>
      <c r="U1079" s="332"/>
      <c r="V1079" s="333"/>
      <c r="W1079" s="332"/>
      <c r="X1079" s="332"/>
      <c r="Y1079" s="332"/>
      <c r="Z1079" s="340">
        <f>IF(G1079=Precios!$FM$4,Precios!$FP$4,IF(G1079=Precios!$FM$5,Precios!$FP$5,IF(G1079=Precios!$FM$6,Precios!$FP$6,IF(G1079=Precios!$FM$7,Precios!$FP$7,IF(G1079=Precios!$FM$8,Precios!$FP$8,IF(G1079=Precios!$FM$9,Precios!$FP$9,IF(G1079=Precios!$FM$10,Precios!$FP$10,IF(G1079=Precios!$FM$11,Precios!$FP$11,IF(G1079=Precios!$FM$12,Precios!$FP$12,IF(G1079=Precios!$FM$1190,Precios!$FP$1190,IF(G1079=Precios!$FM$14,Precios!$FP$14,IF(G1079=Precios!$FM$15,Precios!$FP$15,IF(G1079=Precios!$FM$16,Precios!$FP$16,IF(G1079=Precios!$FM$17,Precios!$FP$17,IF(G1079=Precios!$FM$18,Precios!$FP$18,0)))))))))))))))*H1079</f>
        <v>0</v>
      </c>
      <c r="AA1079" s="334"/>
      <c r="AB1079" s="335"/>
    </row>
    <row r="1080" spans="1:28" x14ac:dyDescent="0.25">
      <c r="A1080" s="282"/>
      <c r="B1080" s="283"/>
      <c r="C1080" s="284"/>
      <c r="D1080" s="285"/>
      <c r="E1080" s="285"/>
      <c r="F1080" s="285"/>
      <c r="G1080" s="287"/>
      <c r="H1080" s="288"/>
      <c r="I1080" s="289">
        <f>IF(G1080=Precios!$FM$4,Precios!$FN$4,IF(G1080=Precios!$FM$5,Precios!$FN$5,IF(G1080=Precios!$FM$6,Precios!$FN$6,IF(G1080=Precios!$FM$7,Precios!$FN$7,IF(G1080=Precios!$FM$8,Precios!$FN$8,IF(G1080=Precios!$FM$9,Precios!$FN$9,IF(G1080=Precios!$FM$10,Precios!$FN$10,IF(G1080=Precios!$FM$11,Precios!$FN$11,IF(G1080=Precios!$FM$12,Precios!$FN$12,IF(G1080=Precios!$FM$1190,Precios!$FN$1190,IF(G1080=Precios!$FM$14,Precios!$FN$14,IF(G1080=Precios!$FM$15,Precios!$FN$15,IF(G1080=Precios!$FM$16,Precios!$FN$16,IF(G1080=Precios!$FM$17,Precios!$FN$17,IF(G1080=Precios!$FM$18,Precios!$FN$18,0)))))))))))))))</f>
        <v>0</v>
      </c>
      <c r="J1080" s="287"/>
      <c r="K1080" s="290">
        <f>+IF(J1080=1,I1080,IF(J1080=2,I1080*(1-Precios!$FS$3),0))</f>
        <v>0</v>
      </c>
      <c r="L1080" s="290">
        <f t="shared" si="187"/>
        <v>0</v>
      </c>
      <c r="M1080" s="317">
        <f>+SUM(L1080:L1084)</f>
        <v>0</v>
      </c>
      <c r="N1080" s="318">
        <f>+M1080+Q1080+S1080+T1080</f>
        <v>0</v>
      </c>
      <c r="O1080" s="319">
        <f>+IF(J1080=1,N1080*$O$1009,0)</f>
        <v>0</v>
      </c>
      <c r="P1080" s="320">
        <f>+N1080*$P$1009</f>
        <v>0</v>
      </c>
      <c r="Q1080" s="321"/>
      <c r="R1080" s="322">
        <f>+N1080-SUM(O1080:Q1080)</f>
        <v>0</v>
      </c>
      <c r="S1080" s="321"/>
      <c r="T1080" s="321"/>
      <c r="U1080" s="321"/>
      <c r="V1080" s="323" t="e">
        <f>+(+O1080+P1080)/M1080</f>
        <v>#DIV/0!</v>
      </c>
      <c r="W1080" s="324">
        <f>+R1080-SUM(S1080:U1080)</f>
        <v>0</v>
      </c>
      <c r="X1080" s="325">
        <f>IF(J1080=2,W1080,0)</f>
        <v>0</v>
      </c>
      <c r="Y1080" s="326">
        <f>IF(J1080=1,W1080,0)</f>
        <v>0</v>
      </c>
      <c r="Z1080" s="327">
        <f>IF(G1080=Precios!$FM$4,Precios!$FP$4,IF(G1080=Precios!$FM$5,Precios!$FP$5,IF(G1080=Precios!$FM$6,Precios!$FP$6,IF(G1080=Precios!$FM$7,Precios!$FP$7,IF(G1080=Precios!$FM$8,Precios!$FP$8,IF(G1080=Precios!$FM$9,Precios!$FP$9,IF(G1080=Precios!$FM$10,Precios!$FP$10,IF(G1080=Precios!$FM$11,Precios!$FP$11,IF(G1080=Precios!$FM$12,Precios!$FP$12,IF(G1080=Precios!$FM$1190,Precios!$FP$1190,IF(G1080=Precios!$FM$14,Precios!$FP$14,IF(G1080=Precios!$FM$15,Precios!$FP$15,IF(G1080=Precios!$FM$16,Precios!$FP$16,IF(G1080=Precios!$FM$17,Precios!$FP$17,IF(G1080=Precios!$FM$18,Precios!$FP$18,0)))))))))))))))*H1080</f>
        <v>0</v>
      </c>
      <c r="AA1080" s="328">
        <f>+W1080-SUM(Z1080:Z1084)</f>
        <v>0</v>
      </c>
      <c r="AB1080" s="329" t="e">
        <f>+AA1080/M1080</f>
        <v>#DIV/0!</v>
      </c>
    </row>
    <row r="1081" spans="1:28" x14ac:dyDescent="0.25">
      <c r="A1081" s="291"/>
      <c r="B1081" s="41"/>
      <c r="C1081" s="42"/>
      <c r="D1081" s="43"/>
      <c r="E1081" s="43"/>
      <c r="F1081" s="43"/>
      <c r="G1081" s="49"/>
      <c r="H1081" s="52"/>
      <c r="I1081" s="217">
        <f>IF(G1081=Precios!$FM$4,Precios!$FN$4,IF(G1081=Precios!$FM$5,Precios!$FN$5,IF(G1081=Precios!$FM$6,Precios!$FN$6,IF(G1081=Precios!$FM$7,Precios!$FN$7,IF(G1081=Precios!$FM$8,Precios!$FN$8,IF(G1081=Precios!$FM$9,Precios!$FN$9,IF(G1081=Precios!$FM$10,Precios!$FN$10,IF(G1081=Precios!$FM$11,Precios!$FN$11,IF(G1081=Precios!$FM$12,Precios!$FN$12,IF(G1081=Precios!$FM$1190,Precios!$FN$1190,IF(G1081=Precios!$FM$14,Precios!$FN$14,IF(G1081=Precios!$FM$15,Precios!$FN$15,IF(G1081=Precios!$FM$16,Precios!$FN$16,IF(G1081=Precios!$FM$17,Precios!$FN$17,IF(G1081=Precios!$FM$18,Precios!$FN$18,0)))))))))))))))</f>
        <v>0</v>
      </c>
      <c r="J1081" s="52"/>
      <c r="K1081" s="218">
        <f>+IF(J1081=1,I1081,IF(J1081=2,I1081*(1-Precios!$FS$3),0))</f>
        <v>0</v>
      </c>
      <c r="L1081" s="218">
        <f t="shared" si="187"/>
        <v>0</v>
      </c>
      <c r="M1081" s="50"/>
      <c r="N1081" s="44"/>
      <c r="O1081" s="44"/>
      <c r="P1081" s="44"/>
      <c r="Q1081" s="44"/>
      <c r="R1081" s="44"/>
      <c r="S1081" s="44"/>
      <c r="T1081" s="44"/>
      <c r="U1081" s="44"/>
      <c r="V1081" s="93"/>
      <c r="W1081" s="44"/>
      <c r="X1081" s="44"/>
      <c r="Y1081" s="44"/>
      <c r="Z1081" s="39">
        <f>IF(G1081=Precios!$FM$4,Precios!$FP$4,IF(G1081=Precios!$FM$5,Precios!$FP$5,IF(G1081=Precios!$FM$6,Precios!$FP$6,IF(G1081=Precios!$FM$7,Precios!$FP$7,IF(G1081=Precios!$FM$8,Precios!$FP$8,IF(G1081=Precios!$FM$9,Precios!$FP$9,IF(G1081=Precios!$FM$10,Precios!$FP$10,IF(G1081=Precios!$FM$11,Precios!$FP$11,IF(G1081=Precios!$FM$12,Precios!$FP$12,IF(G1081=Precios!$FM$1190,Precios!$FP$1190,IF(G1081=Precios!$FM$14,Precios!$FP$14,IF(G1081=Precios!$FM$15,Precios!$FP$15,IF(G1081=Precios!$FM$16,Precios!$FP$16,IF(G1081=Precios!$FM$17,Precios!$FP$17,IF(G1081=Precios!$FM$18,Precios!$FP$18,0)))))))))))))))*H1081</f>
        <v>0</v>
      </c>
      <c r="AA1081" s="47"/>
      <c r="AB1081" s="330"/>
    </row>
    <row r="1082" spans="1:28" x14ac:dyDescent="0.25">
      <c r="A1082" s="291"/>
      <c r="B1082" s="41"/>
      <c r="C1082" s="42"/>
      <c r="D1082" s="43"/>
      <c r="E1082" s="43"/>
      <c r="F1082" s="43"/>
      <c r="G1082" s="49"/>
      <c r="H1082" s="52"/>
      <c r="I1082" s="217">
        <f>IF(G1082=Precios!$FM$4,Precios!$FN$4,IF(G1082=Precios!$FM$5,Precios!$FN$5,IF(G1082=Precios!$FM$6,Precios!$FN$6,IF(G1082=Precios!$FM$7,Precios!$FN$7,IF(G1082=Precios!$FM$8,Precios!$FN$8,IF(G1082=Precios!$FM$9,Precios!$FN$9,IF(G1082=Precios!$FM$10,Precios!$FN$10,IF(G1082=Precios!$FM$11,Precios!$FN$11,IF(G1082=Precios!$FM$12,Precios!$FN$12,IF(G1082=Precios!$FM$1190,Precios!$FN$1190,IF(G1082=Precios!$FM$14,Precios!$FN$14,IF(G1082=Precios!$FM$15,Precios!$FN$15,IF(G1082=Precios!$FM$16,Precios!$FN$16,IF(G1082=Precios!$FM$17,Precios!$FN$17,IF(G1082=Precios!$FM$18,Precios!$FN$18,0)))))))))))))))</f>
        <v>0</v>
      </c>
      <c r="J1082" s="52"/>
      <c r="K1082" s="218">
        <f>+IF(J1082=1,I1082,IF(J1082=2,I1082*(1-Precios!$FS$3),0))</f>
        <v>0</v>
      </c>
      <c r="L1082" s="218">
        <f t="shared" si="187"/>
        <v>0</v>
      </c>
      <c r="M1082" s="50"/>
      <c r="N1082" s="44"/>
      <c r="O1082" s="44"/>
      <c r="P1082" s="44"/>
      <c r="Q1082" s="44"/>
      <c r="R1082" s="44"/>
      <c r="S1082" s="44"/>
      <c r="T1082" s="44"/>
      <c r="U1082" s="44"/>
      <c r="V1082" s="93"/>
      <c r="W1082" s="44"/>
      <c r="X1082" s="44"/>
      <c r="Y1082" s="44"/>
      <c r="Z1082" s="39">
        <f>IF(G1082=Precios!$FM$4,Precios!$FP$4,IF(G1082=Precios!$FM$5,Precios!$FP$5,IF(G1082=Precios!$FM$6,Precios!$FP$6,IF(G1082=Precios!$FM$7,Precios!$FP$7,IF(G1082=Precios!$FM$8,Precios!$FP$8,IF(G1082=Precios!$FM$9,Precios!$FP$9,IF(G1082=Precios!$FM$10,Precios!$FP$10,IF(G1082=Precios!$FM$11,Precios!$FP$11,IF(G1082=Precios!$FM$12,Precios!$FP$12,IF(G1082=Precios!$FM$1190,Precios!$FP$1190,IF(G1082=Precios!$FM$14,Precios!$FP$14,IF(G1082=Precios!$FM$15,Precios!$FP$15,IF(G1082=Precios!$FM$16,Precios!$FP$16,IF(G1082=Precios!$FM$17,Precios!$FP$17,IF(G1082=Precios!$FM$18,Precios!$FP$18,0)))))))))))))))*H1082</f>
        <v>0</v>
      </c>
      <c r="AA1082" s="47"/>
      <c r="AB1082" s="330"/>
    </row>
    <row r="1083" spans="1:28" x14ac:dyDescent="0.25">
      <c r="A1083" s="291"/>
      <c r="B1083" s="41"/>
      <c r="C1083" s="42"/>
      <c r="D1083" s="43"/>
      <c r="E1083" s="43"/>
      <c r="F1083" s="43"/>
      <c r="G1083" s="49"/>
      <c r="H1083" s="52"/>
      <c r="I1083" s="217">
        <f>IF(G1083=Precios!$FM$4,Precios!$FN$4,IF(G1083=Precios!$FM$5,Precios!$FN$5,IF(G1083=Precios!$FM$6,Precios!$FN$6,IF(G1083=Precios!$FM$7,Precios!$FN$7,IF(G1083=Precios!$FM$8,Precios!$FN$8,IF(G1083=Precios!$FM$9,Precios!$FN$9,IF(G1083=Precios!$FM$10,Precios!$FN$10,IF(G1083=Precios!$FM$11,Precios!$FN$11,IF(G1083=Precios!$FM$12,Precios!$FN$12,IF(G1083=Precios!$FM$1190,Precios!$FN$1190,IF(G1083=Precios!$FM$14,Precios!$FN$14,IF(G1083=Precios!$FM$15,Precios!$FN$15,IF(G1083=Precios!$FM$16,Precios!$FN$16,IF(G1083=Precios!$FM$17,Precios!$FN$17,IF(G1083=Precios!$FM$18,Precios!$FN$18,0)))))))))))))))</f>
        <v>0</v>
      </c>
      <c r="J1083" s="52"/>
      <c r="K1083" s="218">
        <f>+IF(J1083=1,I1083,IF(J1083=2,I1083*(1-Precios!$FS$3),0))</f>
        <v>0</v>
      </c>
      <c r="L1083" s="218">
        <f t="shared" si="187"/>
        <v>0</v>
      </c>
      <c r="M1083" s="50"/>
      <c r="N1083" s="44"/>
      <c r="O1083" s="44"/>
      <c r="P1083" s="44"/>
      <c r="Q1083" s="44"/>
      <c r="R1083" s="44"/>
      <c r="S1083" s="44"/>
      <c r="T1083" s="44"/>
      <c r="U1083" s="44"/>
      <c r="V1083" s="93"/>
      <c r="W1083" s="44"/>
      <c r="X1083" s="44"/>
      <c r="Y1083" s="44"/>
      <c r="Z1083" s="39">
        <f>IF(G1083=Precios!$FM$4,Precios!$FP$4,IF(G1083=Precios!$FM$5,Precios!$FP$5,IF(G1083=Precios!$FM$6,Precios!$FP$6,IF(G1083=Precios!$FM$7,Precios!$FP$7,IF(G1083=Precios!$FM$8,Precios!$FP$8,IF(G1083=Precios!$FM$9,Precios!$FP$9,IF(G1083=Precios!$FM$10,Precios!$FP$10,IF(G1083=Precios!$FM$11,Precios!$FP$11,IF(G1083=Precios!$FM$12,Precios!$FP$12,IF(G1083=Precios!$FM$1190,Precios!$FP$1190,IF(G1083=Precios!$FM$14,Precios!$FP$14,IF(G1083=Precios!$FM$15,Precios!$FP$15,IF(G1083=Precios!$FM$16,Precios!$FP$16,IF(G1083=Precios!$FM$17,Precios!$FP$17,IF(G1083=Precios!$FM$18,Precios!$FP$18,0)))))))))))))))*H1083</f>
        <v>0</v>
      </c>
      <c r="AA1083" s="47"/>
      <c r="AB1083" s="330"/>
    </row>
    <row r="1084" spans="1:28" ht="15.75" thickBot="1" x14ac:dyDescent="0.3">
      <c r="A1084" s="293"/>
      <c r="B1084" s="294"/>
      <c r="C1084" s="304"/>
      <c r="D1084" s="296"/>
      <c r="E1084" s="296"/>
      <c r="F1084" s="296"/>
      <c r="G1084" s="297"/>
      <c r="H1084" s="298"/>
      <c r="I1084" s="299">
        <f>IF(G1084=Precios!$FM$4,Precios!$FN$4,IF(G1084=Precios!$FM$5,Precios!$FN$5,IF(G1084=Precios!$FM$6,Precios!$FN$6,IF(G1084=Precios!$FM$7,Precios!$FN$7,IF(G1084=Precios!$FM$8,Precios!$FN$8,IF(G1084=Precios!$FM$9,Precios!$FN$9,IF(G1084=Precios!$FM$10,Precios!$FN$10,IF(G1084=Precios!$FM$11,Precios!$FN$11,IF(G1084=Precios!$FM$12,Precios!$FN$12,IF(G1084=Precios!$FM$1190,Precios!$FN$1190,IF(G1084=Precios!$FM$14,Precios!$FN$14,IF(G1084=Precios!$FM$15,Precios!$FN$15,IF(G1084=Precios!$FM$16,Precios!$FN$16,IF(G1084=Precios!$FM$17,Precios!$FN$17,IF(G1084=Precios!$FM$18,Precios!$FN$18,0)))))))))))))))</f>
        <v>0</v>
      </c>
      <c r="J1084" s="298"/>
      <c r="K1084" s="300">
        <f>+IF(J1084=1,I1084,IF(J1084=2,I1084*(1-Precios!$FS$3),0))</f>
        <v>0</v>
      </c>
      <c r="L1084" s="300">
        <f t="shared" si="187"/>
        <v>0</v>
      </c>
      <c r="M1084" s="331"/>
      <c r="N1084" s="332"/>
      <c r="O1084" s="332"/>
      <c r="P1084" s="332"/>
      <c r="Q1084" s="332"/>
      <c r="R1084" s="332"/>
      <c r="S1084" s="332"/>
      <c r="T1084" s="332"/>
      <c r="U1084" s="332"/>
      <c r="V1084" s="333"/>
      <c r="W1084" s="332"/>
      <c r="X1084" s="332"/>
      <c r="Y1084" s="332"/>
      <c r="Z1084" s="340">
        <f>IF(G1084=Precios!$FM$4,Precios!$FP$4,IF(G1084=Precios!$FM$5,Precios!$FP$5,IF(G1084=Precios!$FM$6,Precios!$FP$6,IF(G1084=Precios!$FM$7,Precios!$FP$7,IF(G1084=Precios!$FM$8,Precios!$FP$8,IF(G1084=Precios!$FM$9,Precios!$FP$9,IF(G1084=Precios!$FM$10,Precios!$FP$10,IF(G1084=Precios!$FM$11,Precios!$FP$11,IF(G1084=Precios!$FM$12,Precios!$FP$12,IF(G1084=Precios!$FM$1190,Precios!$FP$1190,IF(G1084=Precios!$FM$14,Precios!$FP$14,IF(G1084=Precios!$FM$15,Precios!$FP$15,IF(G1084=Precios!$FM$16,Precios!$FP$16,IF(G1084=Precios!$FM$17,Precios!$FP$17,IF(G1084=Precios!$FM$18,Precios!$FP$18,0)))))))))))))))*H1084</f>
        <v>0</v>
      </c>
      <c r="AA1084" s="334"/>
      <c r="AB1084" s="335"/>
    </row>
    <row r="1085" spans="1:28" x14ac:dyDescent="0.25">
      <c r="A1085" s="282"/>
      <c r="B1085" s="283"/>
      <c r="C1085" s="284"/>
      <c r="D1085" s="285"/>
      <c r="E1085" s="285"/>
      <c r="F1085" s="285"/>
      <c r="G1085" s="287"/>
      <c r="H1085" s="288"/>
      <c r="I1085" s="289">
        <f>IF(G1085=Precios!$FM$4,Precios!$FN$4,IF(G1085=Precios!$FM$5,Precios!$FN$5,IF(G1085=Precios!$FM$6,Precios!$FN$6,IF(G1085=Precios!$FM$7,Precios!$FN$7,IF(G1085=Precios!$FM$8,Precios!$FN$8,IF(G1085=Precios!$FM$9,Precios!$FN$9,IF(G1085=Precios!$FM$10,Precios!$FN$10,IF(G1085=Precios!$FM$11,Precios!$FN$11,IF(G1085=Precios!$FM$12,Precios!$FN$12,IF(G1085=Precios!$FM$1190,Precios!$FN$1190,IF(G1085=Precios!$FM$14,Precios!$FN$14,IF(G1085=Precios!$FM$15,Precios!$FN$15,IF(G1085=Precios!$FM$16,Precios!$FN$16,IF(G1085=Precios!$FM$17,Precios!$FN$17,IF(G1085=Precios!$FM$18,Precios!$FN$18,0)))))))))))))))</f>
        <v>0</v>
      </c>
      <c r="J1085" s="287"/>
      <c r="K1085" s="290">
        <f>+IF(J1085=1,I1085,IF(J1085=2,I1085*(1-Precios!$FS$3),0))</f>
        <v>0</v>
      </c>
      <c r="L1085" s="290">
        <f t="shared" ref="L1085:L1094" si="190">H1085*K1085</f>
        <v>0</v>
      </c>
      <c r="M1085" s="317">
        <f>+SUM(L1085:L1089)</f>
        <v>0</v>
      </c>
      <c r="N1085" s="318">
        <f>+M1085+Q1085+S1085+T1085</f>
        <v>0</v>
      </c>
      <c r="O1085" s="319">
        <f>+IF(J1085=1,N1085*$O$1009,0)</f>
        <v>0</v>
      </c>
      <c r="P1085" s="320">
        <f>+N1085*$P$1009</f>
        <v>0</v>
      </c>
      <c r="Q1085" s="321"/>
      <c r="R1085" s="322">
        <f>+N1085-SUM(O1085:Q1085)</f>
        <v>0</v>
      </c>
      <c r="S1085" s="321"/>
      <c r="T1085" s="321"/>
      <c r="U1085" s="321"/>
      <c r="V1085" s="323" t="e">
        <f>+(+O1085+P1085)/M1085</f>
        <v>#DIV/0!</v>
      </c>
      <c r="W1085" s="324">
        <f>+R1085-SUM(S1085:U1085)</f>
        <v>0</v>
      </c>
      <c r="X1085" s="325">
        <f>IF(J1085=2,W1085,0)</f>
        <v>0</v>
      </c>
      <c r="Y1085" s="326">
        <f>IF(J1085=1,W1085,0)</f>
        <v>0</v>
      </c>
      <c r="Z1085" s="327">
        <f>IF(G1085=Precios!$FM$4,Precios!$FP$4,IF(G1085=Precios!$FM$5,Precios!$FP$5,IF(G1085=Precios!$FM$6,Precios!$FP$6,IF(G1085=Precios!$FM$7,Precios!$FP$7,IF(G1085=Precios!$FM$8,Precios!$FP$8,IF(G1085=Precios!$FM$9,Precios!$FP$9,IF(G1085=Precios!$FM$10,Precios!$FP$10,IF(G1085=Precios!$FM$11,Precios!$FP$11,IF(G1085=Precios!$FM$12,Precios!$FP$12,IF(G1085=Precios!$FM$1190,Precios!$FP$1190,IF(G1085=Precios!$FM$14,Precios!$FP$14,IF(G1085=Precios!$FM$15,Precios!$FP$15,IF(G1085=Precios!$FM$16,Precios!$FP$16,IF(G1085=Precios!$FM$17,Precios!$FP$17,IF(G1085=Precios!$FM$18,Precios!$FP$18,0)))))))))))))))*H1085</f>
        <v>0</v>
      </c>
      <c r="AA1085" s="328">
        <f>+W1085-SUM(Z1085:Z1089)</f>
        <v>0</v>
      </c>
      <c r="AB1085" s="329" t="e">
        <f>+AA1085/M1085</f>
        <v>#DIV/0!</v>
      </c>
    </row>
    <row r="1086" spans="1:28" x14ac:dyDescent="0.25">
      <c r="A1086" s="291"/>
      <c r="B1086" s="41"/>
      <c r="C1086" s="42"/>
      <c r="D1086" s="43"/>
      <c r="E1086" s="43"/>
      <c r="F1086" s="43"/>
      <c r="G1086" s="49"/>
      <c r="H1086" s="52"/>
      <c r="I1086" s="217">
        <f>IF(G1086=Precios!$FM$4,Precios!$FN$4,IF(G1086=Precios!$FM$5,Precios!$FN$5,IF(G1086=Precios!$FM$6,Precios!$FN$6,IF(G1086=Precios!$FM$7,Precios!$FN$7,IF(G1086=Precios!$FM$8,Precios!$FN$8,IF(G1086=Precios!$FM$9,Precios!$FN$9,IF(G1086=Precios!$FM$10,Precios!$FN$10,IF(G1086=Precios!$FM$11,Precios!$FN$11,IF(G1086=Precios!$FM$12,Precios!$FN$12,IF(G1086=Precios!$FM$1190,Precios!$FN$1190,IF(G1086=Precios!$FM$14,Precios!$FN$14,IF(G1086=Precios!$FM$15,Precios!$FN$15,IF(G1086=Precios!$FM$16,Precios!$FN$16,IF(G1086=Precios!$FM$17,Precios!$FN$17,IF(G1086=Precios!$FM$18,Precios!$FN$18,0)))))))))))))))</f>
        <v>0</v>
      </c>
      <c r="J1086" s="52"/>
      <c r="K1086" s="218">
        <f>+IF(J1086=1,I1086,IF(J1086=2,I1086*(1-Precios!$FS$3),0))</f>
        <v>0</v>
      </c>
      <c r="L1086" s="218">
        <f t="shared" si="190"/>
        <v>0</v>
      </c>
      <c r="M1086" s="50"/>
      <c r="N1086" s="44"/>
      <c r="O1086" s="44"/>
      <c r="P1086" s="44"/>
      <c r="Q1086" s="44"/>
      <c r="R1086" s="44"/>
      <c r="S1086" s="44"/>
      <c r="T1086" s="44"/>
      <c r="U1086" s="44"/>
      <c r="V1086" s="93"/>
      <c r="W1086" s="44"/>
      <c r="X1086" s="44"/>
      <c r="Y1086" s="44"/>
      <c r="Z1086" s="39">
        <f>IF(G1086=Precios!$FM$4,Precios!$FP$4,IF(G1086=Precios!$FM$5,Precios!$FP$5,IF(G1086=Precios!$FM$6,Precios!$FP$6,IF(G1086=Precios!$FM$7,Precios!$FP$7,IF(G1086=Precios!$FM$8,Precios!$FP$8,IF(G1086=Precios!$FM$9,Precios!$FP$9,IF(G1086=Precios!$FM$10,Precios!$FP$10,IF(G1086=Precios!$FM$11,Precios!$FP$11,IF(G1086=Precios!$FM$12,Precios!$FP$12,IF(G1086=Precios!$FM$1190,Precios!$FP$1190,IF(G1086=Precios!$FM$14,Precios!$FP$14,IF(G1086=Precios!$FM$15,Precios!$FP$15,IF(G1086=Precios!$FM$16,Precios!$FP$16,IF(G1086=Precios!$FM$17,Precios!$FP$17,IF(G1086=Precios!$FM$18,Precios!$FP$18,0)))))))))))))))*H1086</f>
        <v>0</v>
      </c>
      <c r="AA1086" s="47"/>
      <c r="AB1086" s="330"/>
    </row>
    <row r="1087" spans="1:28" x14ac:dyDescent="0.25">
      <c r="A1087" s="291"/>
      <c r="B1087" s="41"/>
      <c r="C1087" s="42"/>
      <c r="D1087" s="43"/>
      <c r="E1087" s="43"/>
      <c r="F1087" s="43"/>
      <c r="G1087" s="49"/>
      <c r="H1087" s="52"/>
      <c r="I1087" s="217">
        <f>IF(G1087=Precios!$FM$4,Precios!$FN$4,IF(G1087=Precios!$FM$5,Precios!$FN$5,IF(G1087=Precios!$FM$6,Precios!$FN$6,IF(G1087=Precios!$FM$7,Precios!$FN$7,IF(G1087=Precios!$FM$8,Precios!$FN$8,IF(G1087=Precios!$FM$9,Precios!$FN$9,IF(G1087=Precios!$FM$10,Precios!$FN$10,IF(G1087=Precios!$FM$11,Precios!$FN$11,IF(G1087=Precios!$FM$12,Precios!$FN$12,IF(G1087=Precios!$FM$1190,Precios!$FN$1190,IF(G1087=Precios!$FM$14,Precios!$FN$14,IF(G1087=Precios!$FM$15,Precios!$FN$15,IF(G1087=Precios!$FM$16,Precios!$FN$16,IF(G1087=Precios!$FM$17,Precios!$FN$17,IF(G1087=Precios!$FM$18,Precios!$FN$18,0)))))))))))))))</f>
        <v>0</v>
      </c>
      <c r="J1087" s="52"/>
      <c r="K1087" s="218">
        <f>+IF(J1087=1,I1087,IF(J1087=2,I1087*(1-Precios!$FS$3),0))</f>
        <v>0</v>
      </c>
      <c r="L1087" s="218">
        <f t="shared" si="190"/>
        <v>0</v>
      </c>
      <c r="M1087" s="50"/>
      <c r="N1087" s="44"/>
      <c r="O1087" s="44"/>
      <c r="P1087" s="44"/>
      <c r="Q1087" s="44"/>
      <c r="R1087" s="44"/>
      <c r="S1087" s="44"/>
      <c r="T1087" s="44"/>
      <c r="U1087" s="44"/>
      <c r="V1087" s="93"/>
      <c r="W1087" s="44"/>
      <c r="X1087" s="44"/>
      <c r="Y1087" s="44"/>
      <c r="Z1087" s="39">
        <f>IF(G1087=Precios!$FM$4,Precios!$FP$4,IF(G1087=Precios!$FM$5,Precios!$FP$5,IF(G1087=Precios!$FM$6,Precios!$FP$6,IF(G1087=Precios!$FM$7,Precios!$FP$7,IF(G1087=Precios!$FM$8,Precios!$FP$8,IF(G1087=Precios!$FM$9,Precios!$FP$9,IF(G1087=Precios!$FM$10,Precios!$FP$10,IF(G1087=Precios!$FM$11,Precios!$FP$11,IF(G1087=Precios!$FM$12,Precios!$FP$12,IF(G1087=Precios!$FM$1190,Precios!$FP$1190,IF(G1087=Precios!$FM$14,Precios!$FP$14,IF(G1087=Precios!$FM$15,Precios!$FP$15,IF(G1087=Precios!$FM$16,Precios!$FP$16,IF(G1087=Precios!$FM$17,Precios!$FP$17,IF(G1087=Precios!$FM$18,Precios!$FP$18,0)))))))))))))))*H1087</f>
        <v>0</v>
      </c>
      <c r="AA1087" s="47"/>
      <c r="AB1087" s="330"/>
    </row>
    <row r="1088" spans="1:28" x14ac:dyDescent="0.25">
      <c r="A1088" s="291"/>
      <c r="B1088" s="41"/>
      <c r="C1088" s="42"/>
      <c r="D1088" s="43"/>
      <c r="E1088" s="43"/>
      <c r="F1088" s="43"/>
      <c r="G1088" s="49"/>
      <c r="H1088" s="52"/>
      <c r="I1088" s="217">
        <f>IF(G1088=Precios!$FM$4,Precios!$FN$4,IF(G1088=Precios!$FM$5,Precios!$FN$5,IF(G1088=Precios!$FM$6,Precios!$FN$6,IF(G1088=Precios!$FM$7,Precios!$FN$7,IF(G1088=Precios!$FM$8,Precios!$FN$8,IF(G1088=Precios!$FM$9,Precios!$FN$9,IF(G1088=Precios!$FM$10,Precios!$FN$10,IF(G1088=Precios!$FM$11,Precios!$FN$11,IF(G1088=Precios!$FM$12,Precios!$FN$12,IF(G1088=Precios!$FM$1190,Precios!$FN$1190,IF(G1088=Precios!$FM$14,Precios!$FN$14,IF(G1088=Precios!$FM$15,Precios!$FN$15,IF(G1088=Precios!$FM$16,Precios!$FN$16,IF(G1088=Precios!$FM$17,Precios!$FN$17,IF(G1088=Precios!$FM$18,Precios!$FN$18,0)))))))))))))))</f>
        <v>0</v>
      </c>
      <c r="J1088" s="52"/>
      <c r="K1088" s="218">
        <f>+IF(J1088=1,I1088,IF(J1088=2,I1088*(1-Precios!$FS$3),0))</f>
        <v>0</v>
      </c>
      <c r="L1088" s="218">
        <f t="shared" si="190"/>
        <v>0</v>
      </c>
      <c r="M1088" s="50"/>
      <c r="N1088" s="44"/>
      <c r="O1088" s="44"/>
      <c r="P1088" s="44"/>
      <c r="Q1088" s="44"/>
      <c r="R1088" s="44"/>
      <c r="S1088" s="44"/>
      <c r="T1088" s="44"/>
      <c r="U1088" s="44"/>
      <c r="V1088" s="93"/>
      <c r="W1088" s="44"/>
      <c r="X1088" s="44"/>
      <c r="Y1088" s="44"/>
      <c r="Z1088" s="39">
        <f>IF(G1088=Precios!$FM$4,Precios!$FP$4,IF(G1088=Precios!$FM$5,Precios!$FP$5,IF(G1088=Precios!$FM$6,Precios!$FP$6,IF(G1088=Precios!$FM$7,Precios!$FP$7,IF(G1088=Precios!$FM$8,Precios!$FP$8,IF(G1088=Precios!$FM$9,Precios!$FP$9,IF(G1088=Precios!$FM$10,Precios!$FP$10,IF(G1088=Precios!$FM$11,Precios!$FP$11,IF(G1088=Precios!$FM$12,Precios!$FP$12,IF(G1088=Precios!$FM$1190,Precios!$FP$1190,IF(G1088=Precios!$FM$14,Precios!$FP$14,IF(G1088=Precios!$FM$15,Precios!$FP$15,IF(G1088=Precios!$FM$16,Precios!$FP$16,IF(G1088=Precios!$FM$17,Precios!$FP$17,IF(G1088=Precios!$FM$18,Precios!$FP$18,0)))))))))))))))*H1088</f>
        <v>0</v>
      </c>
      <c r="AA1088" s="47"/>
      <c r="AB1088" s="330"/>
    </row>
    <row r="1089" spans="1:28" ht="15.75" thickBot="1" x14ac:dyDescent="0.3">
      <c r="A1089" s="293"/>
      <c r="B1089" s="294"/>
      <c r="C1089" s="304"/>
      <c r="D1089" s="296"/>
      <c r="E1089" s="296"/>
      <c r="F1089" s="296"/>
      <c r="G1089" s="297"/>
      <c r="H1089" s="298"/>
      <c r="I1089" s="299">
        <f>IF(G1089=Precios!$FM$4,Precios!$FN$4,IF(G1089=Precios!$FM$5,Precios!$FN$5,IF(G1089=Precios!$FM$6,Precios!$FN$6,IF(G1089=Precios!$FM$7,Precios!$FN$7,IF(G1089=Precios!$FM$8,Precios!$FN$8,IF(G1089=Precios!$FM$9,Precios!$FN$9,IF(G1089=Precios!$FM$10,Precios!$FN$10,IF(G1089=Precios!$FM$11,Precios!$FN$11,IF(G1089=Precios!$FM$12,Precios!$FN$12,IF(G1089=Precios!$FM$1190,Precios!$FN$1190,IF(G1089=Precios!$FM$14,Precios!$FN$14,IF(G1089=Precios!$FM$15,Precios!$FN$15,IF(G1089=Precios!$FM$16,Precios!$FN$16,IF(G1089=Precios!$FM$17,Precios!$FN$17,IF(G1089=Precios!$FM$18,Precios!$FN$18,0)))))))))))))))</f>
        <v>0</v>
      </c>
      <c r="J1089" s="298"/>
      <c r="K1089" s="300">
        <f>+IF(J1089=1,I1089,IF(J1089=2,I1089*(1-Precios!$FS$3),0))</f>
        <v>0</v>
      </c>
      <c r="L1089" s="300">
        <f t="shared" si="190"/>
        <v>0</v>
      </c>
      <c r="M1089" s="331"/>
      <c r="N1089" s="332"/>
      <c r="O1089" s="332"/>
      <c r="P1089" s="332"/>
      <c r="Q1089" s="332"/>
      <c r="R1089" s="332"/>
      <c r="S1089" s="332"/>
      <c r="T1089" s="332"/>
      <c r="U1089" s="332"/>
      <c r="V1089" s="333"/>
      <c r="W1089" s="332"/>
      <c r="X1089" s="332"/>
      <c r="Y1089" s="332"/>
      <c r="Z1089" s="340">
        <f>IF(G1089=Precios!$FM$4,Precios!$FP$4,IF(G1089=Precios!$FM$5,Precios!$FP$5,IF(G1089=Precios!$FM$6,Precios!$FP$6,IF(G1089=Precios!$FM$7,Precios!$FP$7,IF(G1089=Precios!$FM$8,Precios!$FP$8,IF(G1089=Precios!$FM$9,Precios!$FP$9,IF(G1089=Precios!$FM$10,Precios!$FP$10,IF(G1089=Precios!$FM$11,Precios!$FP$11,IF(G1089=Precios!$FM$12,Precios!$FP$12,IF(G1089=Precios!$FM$1190,Precios!$FP$1190,IF(G1089=Precios!$FM$14,Precios!$FP$14,IF(G1089=Precios!$FM$15,Precios!$FP$15,IF(G1089=Precios!$FM$16,Precios!$FP$16,IF(G1089=Precios!$FM$17,Precios!$FP$17,IF(G1089=Precios!$FM$18,Precios!$FP$18,0)))))))))))))))*H1089</f>
        <v>0</v>
      </c>
      <c r="AA1089" s="334"/>
      <c r="AB1089" s="335"/>
    </row>
    <row r="1090" spans="1:28" x14ac:dyDescent="0.25">
      <c r="A1090" s="282"/>
      <c r="B1090" s="283"/>
      <c r="C1090" s="284"/>
      <c r="D1090" s="285"/>
      <c r="E1090" s="285"/>
      <c r="F1090" s="285"/>
      <c r="G1090" s="287"/>
      <c r="H1090" s="288"/>
      <c r="I1090" s="289">
        <f>IF(G1090=Precios!$FM$4,Precios!$FN$4,IF(G1090=Precios!$FM$5,Precios!$FN$5,IF(G1090=Precios!$FM$6,Precios!$FN$6,IF(G1090=Precios!$FM$7,Precios!$FN$7,IF(G1090=Precios!$FM$8,Precios!$FN$8,IF(G1090=Precios!$FM$9,Precios!$FN$9,IF(G1090=Precios!$FM$10,Precios!$FN$10,IF(G1090=Precios!$FM$11,Precios!$FN$11,IF(G1090=Precios!$FM$12,Precios!$FN$12,IF(G1090=Precios!$FM$1190,Precios!$FN$1190,IF(G1090=Precios!$FM$14,Precios!$FN$14,IF(G1090=Precios!$FM$15,Precios!$FN$15,IF(G1090=Precios!$FM$16,Precios!$FN$16,IF(G1090=Precios!$FM$17,Precios!$FN$17,IF(G1090=Precios!$FM$18,Precios!$FN$18,0)))))))))))))))</f>
        <v>0</v>
      </c>
      <c r="J1090" s="287"/>
      <c r="K1090" s="290">
        <f>+IF(J1090=1,I1090,IF(J1090=2,I1090*(1-Precios!$FS$3),0))</f>
        <v>0</v>
      </c>
      <c r="L1090" s="290">
        <f t="shared" si="190"/>
        <v>0</v>
      </c>
      <c r="M1090" s="317">
        <f>+SUM(L1090:L1094)</f>
        <v>0</v>
      </c>
      <c r="N1090" s="318">
        <f>+M1090+Q1090+S1090+T1090</f>
        <v>0</v>
      </c>
      <c r="O1090" s="319">
        <f>+IF(J1090=1,N1090*$O$1009,0)</f>
        <v>0</v>
      </c>
      <c r="P1090" s="320">
        <f>+N1090*$P$1009</f>
        <v>0</v>
      </c>
      <c r="Q1090" s="321"/>
      <c r="R1090" s="322">
        <f>+N1090-SUM(O1090:Q1090)</f>
        <v>0</v>
      </c>
      <c r="S1090" s="321"/>
      <c r="T1090" s="321"/>
      <c r="U1090" s="321"/>
      <c r="V1090" s="323" t="e">
        <f>+(+O1090+P1090)/M1090</f>
        <v>#DIV/0!</v>
      </c>
      <c r="W1090" s="324">
        <f>+R1090-SUM(S1090:U1090)</f>
        <v>0</v>
      </c>
      <c r="X1090" s="325">
        <f>IF(J1090=2,W1090,0)</f>
        <v>0</v>
      </c>
      <c r="Y1090" s="326">
        <f>IF(J1090=1,W1090,0)</f>
        <v>0</v>
      </c>
      <c r="Z1090" s="327">
        <f>IF(G1090=Precios!$FM$4,Precios!$FP$4,IF(G1090=Precios!$FM$5,Precios!$FP$5,IF(G1090=Precios!$FM$6,Precios!$FP$6,IF(G1090=Precios!$FM$7,Precios!$FP$7,IF(G1090=Precios!$FM$8,Precios!$FP$8,IF(G1090=Precios!$FM$9,Precios!$FP$9,IF(G1090=Precios!$FM$10,Precios!$FP$10,IF(G1090=Precios!$FM$11,Precios!$FP$11,IF(G1090=Precios!$FM$12,Precios!$FP$12,IF(G1090=Precios!$FM$1190,Precios!$FP$1190,IF(G1090=Precios!$FM$14,Precios!$FP$14,IF(G1090=Precios!$FM$15,Precios!$FP$15,IF(G1090=Precios!$FM$16,Precios!$FP$16,IF(G1090=Precios!$FM$17,Precios!$FP$17,IF(G1090=Precios!$FM$18,Precios!$FP$18,0)))))))))))))))*H1090</f>
        <v>0</v>
      </c>
      <c r="AA1090" s="328">
        <f>+W1090-SUM(Z1090:Z1094)</f>
        <v>0</v>
      </c>
      <c r="AB1090" s="329" t="e">
        <f>+AA1090/M1090</f>
        <v>#DIV/0!</v>
      </c>
    </row>
    <row r="1091" spans="1:28" x14ac:dyDescent="0.25">
      <c r="A1091" s="291"/>
      <c r="B1091" s="41"/>
      <c r="C1091" s="42"/>
      <c r="D1091" s="43"/>
      <c r="E1091" s="43"/>
      <c r="F1091" s="43"/>
      <c r="G1091" s="49"/>
      <c r="H1091" s="52"/>
      <c r="I1091" s="217">
        <f>IF(G1091=Precios!$FM$4,Precios!$FN$4,IF(G1091=Precios!$FM$5,Precios!$FN$5,IF(G1091=Precios!$FM$6,Precios!$FN$6,IF(G1091=Precios!$FM$7,Precios!$FN$7,IF(G1091=Precios!$FM$8,Precios!$FN$8,IF(G1091=Precios!$FM$9,Precios!$FN$9,IF(G1091=Precios!$FM$10,Precios!$FN$10,IF(G1091=Precios!$FM$11,Precios!$FN$11,IF(G1091=Precios!$FM$12,Precios!$FN$12,IF(G1091=Precios!$FM$1190,Precios!$FN$1190,IF(G1091=Precios!$FM$14,Precios!$FN$14,IF(G1091=Precios!$FM$15,Precios!$FN$15,IF(G1091=Precios!$FM$16,Precios!$FN$16,IF(G1091=Precios!$FM$17,Precios!$FN$17,IF(G1091=Precios!$FM$18,Precios!$FN$18,0)))))))))))))))</f>
        <v>0</v>
      </c>
      <c r="J1091" s="52"/>
      <c r="K1091" s="218">
        <f>+IF(J1091=1,I1091,IF(J1091=2,I1091*(1-Precios!$FS$3),0))</f>
        <v>0</v>
      </c>
      <c r="L1091" s="218">
        <f t="shared" si="190"/>
        <v>0</v>
      </c>
      <c r="M1091" s="50"/>
      <c r="N1091" s="44"/>
      <c r="O1091" s="44"/>
      <c r="P1091" s="44"/>
      <c r="Q1091" s="44"/>
      <c r="R1091" s="44"/>
      <c r="S1091" s="44"/>
      <c r="T1091" s="44"/>
      <c r="U1091" s="44"/>
      <c r="V1091" s="93"/>
      <c r="W1091" s="44"/>
      <c r="X1091" s="44"/>
      <c r="Y1091" s="44"/>
      <c r="Z1091" s="39">
        <f>IF(G1091=Precios!$FM$4,Precios!$FP$4,IF(G1091=Precios!$FM$5,Precios!$FP$5,IF(G1091=Precios!$FM$6,Precios!$FP$6,IF(G1091=Precios!$FM$7,Precios!$FP$7,IF(G1091=Precios!$FM$8,Precios!$FP$8,IF(G1091=Precios!$FM$9,Precios!$FP$9,IF(G1091=Precios!$FM$10,Precios!$FP$10,IF(G1091=Precios!$FM$11,Precios!$FP$11,IF(G1091=Precios!$FM$12,Precios!$FP$12,IF(G1091=Precios!$FM$1190,Precios!$FP$1190,IF(G1091=Precios!$FM$14,Precios!$FP$14,IF(G1091=Precios!$FM$15,Precios!$FP$15,IF(G1091=Precios!$FM$16,Precios!$FP$16,IF(G1091=Precios!$FM$17,Precios!$FP$17,IF(G1091=Precios!$FM$18,Precios!$FP$18,0)))))))))))))))*H1091</f>
        <v>0</v>
      </c>
      <c r="AA1091" s="47"/>
      <c r="AB1091" s="330"/>
    </row>
    <row r="1092" spans="1:28" x14ac:dyDescent="0.25">
      <c r="A1092" s="291"/>
      <c r="B1092" s="41"/>
      <c r="C1092" s="42"/>
      <c r="D1092" s="43"/>
      <c r="E1092" s="43"/>
      <c r="F1092" s="43"/>
      <c r="G1092" s="49"/>
      <c r="H1092" s="52"/>
      <c r="I1092" s="217">
        <f>IF(G1092=Precios!$FM$4,Precios!$FN$4,IF(G1092=Precios!$FM$5,Precios!$FN$5,IF(G1092=Precios!$FM$6,Precios!$FN$6,IF(G1092=Precios!$FM$7,Precios!$FN$7,IF(G1092=Precios!$FM$8,Precios!$FN$8,IF(G1092=Precios!$FM$9,Precios!$FN$9,IF(G1092=Precios!$FM$10,Precios!$FN$10,IF(G1092=Precios!$FM$11,Precios!$FN$11,IF(G1092=Precios!$FM$12,Precios!$FN$12,IF(G1092=Precios!$FM$1190,Precios!$FN$1190,IF(G1092=Precios!$FM$14,Precios!$FN$14,IF(G1092=Precios!$FM$15,Precios!$FN$15,IF(G1092=Precios!$FM$16,Precios!$FN$16,IF(G1092=Precios!$FM$17,Precios!$FN$17,IF(G1092=Precios!$FM$18,Precios!$FN$18,0)))))))))))))))</f>
        <v>0</v>
      </c>
      <c r="J1092" s="52"/>
      <c r="K1092" s="218">
        <f>+IF(J1092=1,I1092,IF(J1092=2,I1092*(1-Precios!$FS$3),0))</f>
        <v>0</v>
      </c>
      <c r="L1092" s="218">
        <f t="shared" si="190"/>
        <v>0</v>
      </c>
      <c r="M1092" s="50"/>
      <c r="N1092" s="44"/>
      <c r="O1092" s="44"/>
      <c r="P1092" s="44"/>
      <c r="Q1092" s="44"/>
      <c r="R1092" s="44"/>
      <c r="S1092" s="44"/>
      <c r="T1092" s="44"/>
      <c r="U1092" s="44"/>
      <c r="V1092" s="93"/>
      <c r="W1092" s="44"/>
      <c r="X1092" s="44"/>
      <c r="Y1092" s="44"/>
      <c r="Z1092" s="39">
        <f>IF(G1092=Precios!$FM$4,Precios!$FP$4,IF(G1092=Precios!$FM$5,Precios!$FP$5,IF(G1092=Precios!$FM$6,Precios!$FP$6,IF(G1092=Precios!$FM$7,Precios!$FP$7,IF(G1092=Precios!$FM$8,Precios!$FP$8,IF(G1092=Precios!$FM$9,Precios!$FP$9,IF(G1092=Precios!$FM$10,Precios!$FP$10,IF(G1092=Precios!$FM$11,Precios!$FP$11,IF(G1092=Precios!$FM$12,Precios!$FP$12,IF(G1092=Precios!$FM$1190,Precios!$FP$1190,IF(G1092=Precios!$FM$14,Precios!$FP$14,IF(G1092=Precios!$FM$15,Precios!$FP$15,IF(G1092=Precios!$FM$16,Precios!$FP$16,IF(G1092=Precios!$FM$17,Precios!$FP$17,IF(G1092=Precios!$FM$18,Precios!$FP$18,0)))))))))))))))*H1092</f>
        <v>0</v>
      </c>
      <c r="AA1092" s="47"/>
      <c r="AB1092" s="330"/>
    </row>
    <row r="1093" spans="1:28" x14ac:dyDescent="0.25">
      <c r="A1093" s="291"/>
      <c r="B1093" s="41"/>
      <c r="C1093" s="42"/>
      <c r="D1093" s="43"/>
      <c r="E1093" s="43"/>
      <c r="F1093" s="43"/>
      <c r="G1093" s="49"/>
      <c r="H1093" s="52"/>
      <c r="I1093" s="217">
        <f>IF(G1093=Precios!$FM$4,Precios!$FN$4,IF(G1093=Precios!$FM$5,Precios!$FN$5,IF(G1093=Precios!$FM$6,Precios!$FN$6,IF(G1093=Precios!$FM$7,Precios!$FN$7,IF(G1093=Precios!$FM$8,Precios!$FN$8,IF(G1093=Precios!$FM$9,Precios!$FN$9,IF(G1093=Precios!$FM$10,Precios!$FN$10,IF(G1093=Precios!$FM$11,Precios!$FN$11,IF(G1093=Precios!$FM$12,Precios!$FN$12,IF(G1093=Precios!$FM$1190,Precios!$FN$1190,IF(G1093=Precios!$FM$14,Precios!$FN$14,IF(G1093=Precios!$FM$15,Precios!$FN$15,IF(G1093=Precios!$FM$16,Precios!$FN$16,IF(G1093=Precios!$FM$17,Precios!$FN$17,IF(G1093=Precios!$FM$18,Precios!$FN$18,0)))))))))))))))</f>
        <v>0</v>
      </c>
      <c r="J1093" s="52"/>
      <c r="K1093" s="218">
        <f>+IF(J1093=1,I1093,IF(J1093=2,I1093*(1-Precios!$FS$3),0))</f>
        <v>0</v>
      </c>
      <c r="L1093" s="218">
        <f t="shared" si="190"/>
        <v>0</v>
      </c>
      <c r="M1093" s="50"/>
      <c r="N1093" s="44"/>
      <c r="O1093" s="44"/>
      <c r="P1093" s="44"/>
      <c r="Q1093" s="44"/>
      <c r="R1093" s="44"/>
      <c r="S1093" s="44"/>
      <c r="T1093" s="44"/>
      <c r="U1093" s="44"/>
      <c r="V1093" s="93"/>
      <c r="W1093" s="44"/>
      <c r="X1093" s="44"/>
      <c r="Y1093" s="44"/>
      <c r="Z1093" s="39">
        <f>IF(G1093=Precios!$FM$4,Precios!$FP$4,IF(G1093=Precios!$FM$5,Precios!$FP$5,IF(G1093=Precios!$FM$6,Precios!$FP$6,IF(G1093=Precios!$FM$7,Precios!$FP$7,IF(G1093=Precios!$FM$8,Precios!$FP$8,IF(G1093=Precios!$FM$9,Precios!$FP$9,IF(G1093=Precios!$FM$10,Precios!$FP$10,IF(G1093=Precios!$FM$11,Precios!$FP$11,IF(G1093=Precios!$FM$12,Precios!$FP$12,IF(G1093=Precios!$FM$1190,Precios!$FP$1190,IF(G1093=Precios!$FM$14,Precios!$FP$14,IF(G1093=Precios!$FM$15,Precios!$FP$15,IF(G1093=Precios!$FM$16,Precios!$FP$16,IF(G1093=Precios!$FM$17,Precios!$FP$17,IF(G1093=Precios!$FM$18,Precios!$FP$18,0)))))))))))))))*H1093</f>
        <v>0</v>
      </c>
      <c r="AA1093" s="47"/>
      <c r="AB1093" s="330"/>
    </row>
    <row r="1094" spans="1:28" ht="15.75" thickBot="1" x14ac:dyDescent="0.3">
      <c r="A1094" s="293"/>
      <c r="B1094" s="294"/>
      <c r="C1094" s="304"/>
      <c r="D1094" s="296"/>
      <c r="E1094" s="296"/>
      <c r="F1094" s="296"/>
      <c r="G1094" s="297"/>
      <c r="H1094" s="298"/>
      <c r="I1094" s="299">
        <f>IF(G1094=Precios!$FM$4,Precios!$FN$4,IF(G1094=Precios!$FM$5,Precios!$FN$5,IF(G1094=Precios!$FM$6,Precios!$FN$6,IF(G1094=Precios!$FM$7,Precios!$FN$7,IF(G1094=Precios!$FM$8,Precios!$FN$8,IF(G1094=Precios!$FM$9,Precios!$FN$9,IF(G1094=Precios!$FM$10,Precios!$FN$10,IF(G1094=Precios!$FM$11,Precios!$FN$11,IF(G1094=Precios!$FM$12,Precios!$FN$12,IF(G1094=Precios!$FM$1190,Precios!$FN$1190,IF(G1094=Precios!$FM$14,Precios!$FN$14,IF(G1094=Precios!$FM$15,Precios!$FN$15,IF(G1094=Precios!$FM$16,Precios!$FN$16,IF(G1094=Precios!$FM$17,Precios!$FN$17,IF(G1094=Precios!$FM$18,Precios!$FN$18,0)))))))))))))))</f>
        <v>0</v>
      </c>
      <c r="J1094" s="298"/>
      <c r="K1094" s="300">
        <f>+IF(J1094=1,I1094,IF(J1094=2,I1094*(1-Precios!$FS$3),0))</f>
        <v>0</v>
      </c>
      <c r="L1094" s="300">
        <f t="shared" si="190"/>
        <v>0</v>
      </c>
      <c r="M1094" s="331"/>
      <c r="N1094" s="332"/>
      <c r="O1094" s="332"/>
      <c r="P1094" s="332"/>
      <c r="Q1094" s="332"/>
      <c r="R1094" s="332"/>
      <c r="S1094" s="332"/>
      <c r="T1094" s="332"/>
      <c r="U1094" s="332"/>
      <c r="V1094" s="333"/>
      <c r="W1094" s="332"/>
      <c r="X1094" s="332"/>
      <c r="Y1094" s="332"/>
      <c r="Z1094" s="340">
        <f>IF(G1094=Precios!$FM$4,Precios!$FP$4,IF(G1094=Precios!$FM$5,Precios!$FP$5,IF(G1094=Precios!$FM$6,Precios!$FP$6,IF(G1094=Precios!$FM$7,Precios!$FP$7,IF(G1094=Precios!$FM$8,Precios!$FP$8,IF(G1094=Precios!$FM$9,Precios!$FP$9,IF(G1094=Precios!$FM$10,Precios!$FP$10,IF(G1094=Precios!$FM$11,Precios!$FP$11,IF(G1094=Precios!$FM$12,Precios!$FP$12,IF(G1094=Precios!$FM$1190,Precios!$FP$1190,IF(G1094=Precios!$FM$14,Precios!$FP$14,IF(G1094=Precios!$FM$15,Precios!$FP$15,IF(G1094=Precios!$FM$16,Precios!$FP$16,IF(G1094=Precios!$FM$17,Precios!$FP$17,IF(G1094=Precios!$FM$18,Precios!$FP$18,0)))))))))))))))*H1094</f>
        <v>0</v>
      </c>
      <c r="AA1094" s="334"/>
      <c r="AB1094" s="335"/>
    </row>
    <row r="1095" spans="1:28" x14ac:dyDescent="0.25">
      <c r="A1095" s="282"/>
      <c r="B1095" s="283"/>
      <c r="C1095" s="284"/>
      <c r="D1095" s="285"/>
      <c r="E1095" s="285"/>
      <c r="F1095" s="285"/>
      <c r="G1095" s="287"/>
      <c r="H1095" s="288"/>
      <c r="I1095" s="289">
        <f>IF(G1095=Precios!$FM$4,Precios!$FN$4,IF(G1095=Precios!$FM$5,Precios!$FN$5,IF(G1095=Precios!$FM$6,Precios!$FN$6,IF(G1095=Precios!$FM$7,Precios!$FN$7,IF(G1095=Precios!$FM$8,Precios!$FN$8,IF(G1095=Precios!$FM$9,Precios!$FN$9,IF(G1095=Precios!$FM$10,Precios!$FN$10,IF(G1095=Precios!$FM$11,Precios!$FN$11,IF(G1095=Precios!$FM$12,Precios!$FN$12,IF(G1095=Precios!$FM$1190,Precios!$FN$1190,IF(G1095=Precios!$FM$14,Precios!$FN$14,IF(G1095=Precios!$FM$15,Precios!$FN$15,IF(G1095=Precios!$FM$16,Precios!$FN$16,IF(G1095=Precios!$FM$17,Precios!$FN$17,IF(G1095=Precios!$FM$18,Precios!$FN$18,0)))))))))))))))</f>
        <v>0</v>
      </c>
      <c r="J1095" s="287"/>
      <c r="K1095" s="290">
        <f>+IF(J1095=1,I1095,IF(J1095=2,I1095*(1-Precios!$FS$3),0))</f>
        <v>0</v>
      </c>
      <c r="L1095" s="290">
        <f t="shared" si="183"/>
        <v>0</v>
      </c>
      <c r="M1095" s="317">
        <f>+SUM(L1095:L1099)</f>
        <v>0</v>
      </c>
      <c r="N1095" s="318">
        <f>+M1095+Q1095+S1095+T1095</f>
        <v>0</v>
      </c>
      <c r="O1095" s="319">
        <f>+IF(J1095=1,N1095*$O$1009,0)</f>
        <v>0</v>
      </c>
      <c r="P1095" s="320">
        <f>+N1095*$P$1009</f>
        <v>0</v>
      </c>
      <c r="Q1095" s="321"/>
      <c r="R1095" s="322">
        <f>+N1095-SUM(O1095:Q1095)</f>
        <v>0</v>
      </c>
      <c r="S1095" s="321"/>
      <c r="T1095" s="321"/>
      <c r="U1095" s="321"/>
      <c r="V1095" s="323" t="e">
        <f>+(+O1095+P1095)/M1095</f>
        <v>#DIV/0!</v>
      </c>
      <c r="W1095" s="324">
        <f>+R1095-SUM(S1095:U1095)</f>
        <v>0</v>
      </c>
      <c r="X1095" s="325">
        <f>IF(J1095=2,W1095,0)</f>
        <v>0</v>
      </c>
      <c r="Y1095" s="326">
        <f>IF(J1095=1,W1095,0)</f>
        <v>0</v>
      </c>
      <c r="Z1095" s="327">
        <f>IF(G1095=Precios!$FM$4,Precios!$FP$4,IF(G1095=Precios!$FM$5,Precios!$FP$5,IF(G1095=Precios!$FM$6,Precios!$FP$6,IF(G1095=Precios!$FM$7,Precios!$FP$7,IF(G1095=Precios!$FM$8,Precios!$FP$8,IF(G1095=Precios!$FM$9,Precios!$FP$9,IF(G1095=Precios!$FM$10,Precios!$FP$10,IF(G1095=Precios!$FM$11,Precios!$FP$11,IF(G1095=Precios!$FM$12,Precios!$FP$12,IF(G1095=Precios!$FM$1190,Precios!$FP$1190,IF(G1095=Precios!$FM$14,Precios!$FP$14,IF(G1095=Precios!$FM$15,Precios!$FP$15,IF(G1095=Precios!$FM$16,Precios!$FP$16,IF(G1095=Precios!$FM$17,Precios!$FP$17,IF(G1095=Precios!$FM$18,Precios!$FP$18,0)))))))))))))))*H1095</f>
        <v>0</v>
      </c>
      <c r="AA1095" s="328">
        <f>+W1095-SUM(Z1095:Z1099)</f>
        <v>0</v>
      </c>
      <c r="AB1095" s="329" t="e">
        <f>+AA1095/M1095</f>
        <v>#DIV/0!</v>
      </c>
    </row>
    <row r="1096" spans="1:28" x14ac:dyDescent="0.25">
      <c r="A1096" s="291"/>
      <c r="B1096" s="41"/>
      <c r="C1096" s="42"/>
      <c r="D1096" s="43"/>
      <c r="E1096" s="43"/>
      <c r="F1096" s="43"/>
      <c r="G1096" s="49"/>
      <c r="H1096" s="52"/>
      <c r="I1096" s="217">
        <f>IF(G1096=Precios!$FM$4,Precios!$FN$4,IF(G1096=Precios!$FM$5,Precios!$FN$5,IF(G1096=Precios!$FM$6,Precios!$FN$6,IF(G1096=Precios!$FM$7,Precios!$FN$7,IF(G1096=Precios!$FM$8,Precios!$FN$8,IF(G1096=Precios!$FM$9,Precios!$FN$9,IF(G1096=Precios!$FM$10,Precios!$FN$10,IF(G1096=Precios!$FM$11,Precios!$FN$11,IF(G1096=Precios!$FM$12,Precios!$FN$12,IF(G1096=Precios!$FM$1190,Precios!$FN$1190,IF(G1096=Precios!$FM$14,Precios!$FN$14,IF(G1096=Precios!$FM$15,Precios!$FN$15,IF(G1096=Precios!$FM$16,Precios!$FN$16,IF(G1096=Precios!$FM$17,Precios!$FN$17,IF(G1096=Precios!$FM$18,Precios!$FN$18,0)))))))))))))))</f>
        <v>0</v>
      </c>
      <c r="J1096" s="52"/>
      <c r="K1096" s="218">
        <f>+IF(J1096=1,I1096,IF(J1096=2,I1096*(1-Precios!$FS$3),0))</f>
        <v>0</v>
      </c>
      <c r="L1096" s="218">
        <f t="shared" ref="L1096:L1097" si="191">H1096*K1096</f>
        <v>0</v>
      </c>
      <c r="M1096" s="50"/>
      <c r="N1096" s="44"/>
      <c r="O1096" s="44"/>
      <c r="P1096" s="44"/>
      <c r="Q1096" s="44"/>
      <c r="R1096" s="44"/>
      <c r="S1096" s="44"/>
      <c r="T1096" s="44"/>
      <c r="U1096" s="44"/>
      <c r="V1096" s="93"/>
      <c r="W1096" s="44"/>
      <c r="X1096" s="44"/>
      <c r="Y1096" s="44"/>
      <c r="Z1096" s="39">
        <f>IF(G1096=Precios!$FM$4,Precios!$FP$4,IF(G1096=Precios!$FM$5,Precios!$FP$5,IF(G1096=Precios!$FM$6,Precios!$FP$6,IF(G1096=Precios!$FM$7,Precios!$FP$7,IF(G1096=Precios!$FM$8,Precios!$FP$8,IF(G1096=Precios!$FM$9,Precios!$FP$9,IF(G1096=Precios!$FM$10,Precios!$FP$10,IF(G1096=Precios!$FM$11,Precios!$FP$11,IF(G1096=Precios!$FM$12,Precios!$FP$12,IF(G1096=Precios!$FM$1190,Precios!$FP$1190,IF(G1096=Precios!$FM$14,Precios!$FP$14,IF(G1096=Precios!$FM$15,Precios!$FP$15,IF(G1096=Precios!$FM$16,Precios!$FP$16,IF(G1096=Precios!$FM$17,Precios!$FP$17,IF(G1096=Precios!$FM$18,Precios!$FP$18,0)))))))))))))))*H1096</f>
        <v>0</v>
      </c>
      <c r="AA1096" s="47"/>
      <c r="AB1096" s="330"/>
    </row>
    <row r="1097" spans="1:28" x14ac:dyDescent="0.25">
      <c r="A1097" s="291"/>
      <c r="B1097" s="41"/>
      <c r="C1097" s="42"/>
      <c r="D1097" s="43"/>
      <c r="E1097" s="43"/>
      <c r="F1097" s="43"/>
      <c r="G1097" s="49"/>
      <c r="H1097" s="52"/>
      <c r="I1097" s="217">
        <f>IF(G1097=Precios!$FM$4,Precios!$FN$4,IF(G1097=Precios!$FM$5,Precios!$FN$5,IF(G1097=Precios!$FM$6,Precios!$FN$6,IF(G1097=Precios!$FM$7,Precios!$FN$7,IF(G1097=Precios!$FM$8,Precios!$FN$8,IF(G1097=Precios!$FM$9,Precios!$FN$9,IF(G1097=Precios!$FM$10,Precios!$FN$10,IF(G1097=Precios!$FM$11,Precios!$FN$11,IF(G1097=Precios!$FM$12,Precios!$FN$12,IF(G1097=Precios!$FM$1190,Precios!$FN$1190,IF(G1097=Precios!$FM$14,Precios!$FN$14,IF(G1097=Precios!$FM$15,Precios!$FN$15,IF(G1097=Precios!$FM$16,Precios!$FN$16,IF(G1097=Precios!$FM$17,Precios!$FN$17,IF(G1097=Precios!$FM$18,Precios!$FN$18,0)))))))))))))))</f>
        <v>0</v>
      </c>
      <c r="J1097" s="52"/>
      <c r="K1097" s="218">
        <f>+IF(J1097=1,I1097,IF(J1097=2,I1097*(1-Precios!$FS$3),0))</f>
        <v>0</v>
      </c>
      <c r="L1097" s="218">
        <f t="shared" si="191"/>
        <v>0</v>
      </c>
      <c r="M1097" s="50"/>
      <c r="N1097" s="44"/>
      <c r="O1097" s="44"/>
      <c r="P1097" s="44"/>
      <c r="Q1097" s="44"/>
      <c r="R1097" s="44"/>
      <c r="S1097" s="44"/>
      <c r="T1097" s="44"/>
      <c r="U1097" s="44"/>
      <c r="V1097" s="93"/>
      <c r="W1097" s="44"/>
      <c r="X1097" s="44"/>
      <c r="Y1097" s="44"/>
      <c r="Z1097" s="39">
        <f>IF(G1097=Precios!$FM$4,Precios!$FP$4,IF(G1097=Precios!$FM$5,Precios!$FP$5,IF(G1097=Precios!$FM$6,Precios!$FP$6,IF(G1097=Precios!$FM$7,Precios!$FP$7,IF(G1097=Precios!$FM$8,Precios!$FP$8,IF(G1097=Precios!$FM$9,Precios!$FP$9,IF(G1097=Precios!$FM$10,Precios!$FP$10,IF(G1097=Precios!$FM$11,Precios!$FP$11,IF(G1097=Precios!$FM$12,Precios!$FP$12,IF(G1097=Precios!$FM$1190,Precios!$FP$1190,IF(G1097=Precios!$FM$14,Precios!$FP$14,IF(G1097=Precios!$FM$15,Precios!$FP$15,IF(G1097=Precios!$FM$16,Precios!$FP$16,IF(G1097=Precios!$FM$17,Precios!$FP$17,IF(G1097=Precios!$FM$18,Precios!$FP$18,0)))))))))))))))*H1097</f>
        <v>0</v>
      </c>
      <c r="AA1097" s="47"/>
      <c r="AB1097" s="330"/>
    </row>
    <row r="1098" spans="1:28" x14ac:dyDescent="0.25">
      <c r="A1098" s="291"/>
      <c r="B1098" s="41"/>
      <c r="C1098" s="42"/>
      <c r="D1098" s="43"/>
      <c r="E1098" s="43"/>
      <c r="F1098" s="43"/>
      <c r="G1098" s="49"/>
      <c r="H1098" s="52"/>
      <c r="I1098" s="217">
        <f>IF(G1098=Precios!$FM$4,Precios!$FN$4,IF(G1098=Precios!$FM$5,Precios!$FN$5,IF(G1098=Precios!$FM$6,Precios!$FN$6,IF(G1098=Precios!$FM$7,Precios!$FN$7,IF(G1098=Precios!$FM$8,Precios!$FN$8,IF(G1098=Precios!$FM$9,Precios!$FN$9,IF(G1098=Precios!$FM$10,Precios!$FN$10,IF(G1098=Precios!$FM$11,Precios!$FN$11,IF(G1098=Precios!$FM$12,Precios!$FN$12,IF(G1098=Precios!$FM$1190,Precios!$FN$1190,IF(G1098=Precios!$FM$14,Precios!$FN$14,IF(G1098=Precios!$FM$15,Precios!$FN$15,IF(G1098=Precios!$FM$16,Precios!$FN$16,IF(G1098=Precios!$FM$17,Precios!$FN$17,IF(G1098=Precios!$FM$18,Precios!$FN$18,0)))))))))))))))</f>
        <v>0</v>
      </c>
      <c r="J1098" s="52"/>
      <c r="K1098" s="218">
        <f>+IF(J1098=1,I1098,IF(J1098=2,I1098*(1-Precios!$FS$3),0))</f>
        <v>0</v>
      </c>
      <c r="L1098" s="218">
        <f t="shared" si="183"/>
        <v>0</v>
      </c>
      <c r="M1098" s="50"/>
      <c r="N1098" s="44"/>
      <c r="O1098" s="44"/>
      <c r="P1098" s="44"/>
      <c r="Q1098" s="44"/>
      <c r="R1098" s="44"/>
      <c r="S1098" s="44"/>
      <c r="T1098" s="44"/>
      <c r="U1098" s="44"/>
      <c r="V1098" s="93"/>
      <c r="W1098" s="44"/>
      <c r="X1098" s="44"/>
      <c r="Y1098" s="44"/>
      <c r="Z1098" s="39">
        <f>IF(G1098=Precios!$FM$4,Precios!$FP$4,IF(G1098=Precios!$FM$5,Precios!$FP$5,IF(G1098=Precios!$FM$6,Precios!$FP$6,IF(G1098=Precios!$FM$7,Precios!$FP$7,IF(G1098=Precios!$FM$8,Precios!$FP$8,IF(G1098=Precios!$FM$9,Precios!$FP$9,IF(G1098=Precios!$FM$10,Precios!$FP$10,IF(G1098=Precios!$FM$11,Precios!$FP$11,IF(G1098=Precios!$FM$12,Precios!$FP$12,IF(G1098=Precios!$FM$1190,Precios!$FP$1190,IF(G1098=Precios!$FM$14,Precios!$FP$14,IF(G1098=Precios!$FM$15,Precios!$FP$15,IF(G1098=Precios!$FM$16,Precios!$FP$16,IF(G1098=Precios!$FM$17,Precios!$FP$17,IF(G1098=Precios!$FM$18,Precios!$FP$18,0)))))))))))))))*H1098</f>
        <v>0</v>
      </c>
      <c r="AA1098" s="47"/>
      <c r="AB1098" s="330"/>
    </row>
    <row r="1099" spans="1:28" ht="15.75" thickBot="1" x14ac:dyDescent="0.3">
      <c r="A1099" s="293"/>
      <c r="B1099" s="294"/>
      <c r="C1099" s="304"/>
      <c r="D1099" s="296"/>
      <c r="E1099" s="296"/>
      <c r="F1099" s="296"/>
      <c r="G1099" s="297"/>
      <c r="H1099" s="298"/>
      <c r="I1099" s="299">
        <f>IF(G1099=Precios!$FM$4,Precios!$FN$4,IF(G1099=Precios!$FM$5,Precios!$FN$5,IF(G1099=Precios!$FM$6,Precios!$FN$6,IF(G1099=Precios!$FM$7,Precios!$FN$7,IF(G1099=Precios!$FM$8,Precios!$FN$8,IF(G1099=Precios!$FM$9,Precios!$FN$9,IF(G1099=Precios!$FM$10,Precios!$FN$10,IF(G1099=Precios!$FM$11,Precios!$FN$11,IF(G1099=Precios!$FM$12,Precios!$FN$12,IF(G1099=Precios!$FM$1190,Precios!$FN$1190,IF(G1099=Precios!$FM$14,Precios!$FN$14,IF(G1099=Precios!$FM$15,Precios!$FN$15,IF(G1099=Precios!$FM$16,Precios!$FN$16,IF(G1099=Precios!$FM$17,Precios!$FN$17,IF(G1099=Precios!$FM$18,Precios!$FN$18,0)))))))))))))))</f>
        <v>0</v>
      </c>
      <c r="J1099" s="298"/>
      <c r="K1099" s="300">
        <f>+IF(J1099=1,I1099,IF(J1099=2,I1099*(1-Precios!$FS$3),0))</f>
        <v>0</v>
      </c>
      <c r="L1099" s="300">
        <f t="shared" si="183"/>
        <v>0</v>
      </c>
      <c r="M1099" s="331"/>
      <c r="N1099" s="332"/>
      <c r="O1099" s="332"/>
      <c r="P1099" s="332"/>
      <c r="Q1099" s="332"/>
      <c r="R1099" s="332"/>
      <c r="S1099" s="332"/>
      <c r="T1099" s="332"/>
      <c r="U1099" s="332"/>
      <c r="V1099" s="333"/>
      <c r="W1099" s="332"/>
      <c r="X1099" s="332"/>
      <c r="Y1099" s="332"/>
      <c r="Z1099" s="340">
        <f>IF(G1099=Precios!$FM$4,Precios!$FP$4,IF(G1099=Precios!$FM$5,Precios!$FP$5,IF(G1099=Precios!$FM$6,Precios!$FP$6,IF(G1099=Precios!$FM$7,Precios!$FP$7,IF(G1099=Precios!$FM$8,Precios!$FP$8,IF(G1099=Precios!$FM$9,Precios!$FP$9,IF(G1099=Precios!$FM$10,Precios!$FP$10,IF(G1099=Precios!$FM$11,Precios!$FP$11,IF(G1099=Precios!$FM$12,Precios!$FP$12,IF(G1099=Precios!$FM$1190,Precios!$FP$1190,IF(G1099=Precios!$FM$14,Precios!$FP$14,IF(G1099=Precios!$FM$15,Precios!$FP$15,IF(G1099=Precios!$FM$16,Precios!$FP$16,IF(G1099=Precios!$FM$17,Precios!$FP$17,IF(G1099=Precios!$FM$18,Precios!$FP$18,0)))))))))))))))*H1099</f>
        <v>0</v>
      </c>
      <c r="AA1099" s="334"/>
      <c r="AB1099" s="335"/>
    </row>
    <row r="1100" spans="1:28" s="21" customFormat="1" x14ac:dyDescent="0.25">
      <c r="A1100" s="305" t="s">
        <v>168</v>
      </c>
      <c r="B1100" s="306">
        <f>COUNT(A1010:A1099)</f>
        <v>0</v>
      </c>
      <c r="C1100" s="91"/>
      <c r="D1100" s="91"/>
      <c r="E1100" s="91"/>
      <c r="F1100" s="91"/>
      <c r="G1100" s="92"/>
      <c r="H1100" s="92">
        <f>SUM(H1010:H1099)</f>
        <v>0</v>
      </c>
      <c r="I1100" s="91"/>
      <c r="J1100" s="92"/>
      <c r="K1100" s="91"/>
      <c r="L1100" s="91"/>
      <c r="M1100" s="91">
        <f t="shared" ref="M1100:U1100" si="192">SUM(M1010:M1099)</f>
        <v>0</v>
      </c>
      <c r="N1100" s="91">
        <f t="shared" si="192"/>
        <v>0</v>
      </c>
      <c r="O1100" s="91">
        <f t="shared" si="192"/>
        <v>0</v>
      </c>
      <c r="P1100" s="91">
        <f t="shared" si="192"/>
        <v>0</v>
      </c>
      <c r="Q1100" s="91">
        <f t="shared" si="192"/>
        <v>0</v>
      </c>
      <c r="R1100" s="91">
        <f t="shared" si="192"/>
        <v>0</v>
      </c>
      <c r="S1100" s="91">
        <f t="shared" si="192"/>
        <v>0</v>
      </c>
      <c r="T1100" s="91">
        <f t="shared" si="192"/>
        <v>0</v>
      </c>
      <c r="U1100" s="91">
        <f t="shared" si="192"/>
        <v>0</v>
      </c>
      <c r="V1100" s="336" t="e">
        <f>AVERAGE(V1010:V1099)</f>
        <v>#DIV/0!</v>
      </c>
      <c r="W1100" s="91">
        <f>SUM(W1010:W1099)</f>
        <v>0</v>
      </c>
      <c r="X1100" s="91">
        <f>SUM(X1010:X1099)</f>
        <v>0</v>
      </c>
      <c r="Y1100" s="91">
        <f>SUM(Y1010:Y1099)</f>
        <v>0</v>
      </c>
      <c r="Z1100" s="91">
        <f>SUM(Z1010:Z1099)</f>
        <v>0</v>
      </c>
      <c r="AA1100" s="91">
        <f>SUM(AA1010:AA1099)</f>
        <v>0</v>
      </c>
      <c r="AB1100" s="336" t="e">
        <f>AVERAGE(AB1010:AB1099)</f>
        <v>#DIV/0!</v>
      </c>
    </row>
    <row r="1101" spans="1:28" ht="15.75" thickBot="1" x14ac:dyDescent="0.3"/>
    <row r="1102" spans="1:28" ht="15.75" thickBot="1" x14ac:dyDescent="0.3">
      <c r="A1102" s="64" t="s">
        <v>1</v>
      </c>
      <c r="B1102" s="65">
        <f>+B1009+B1100</f>
        <v>0</v>
      </c>
      <c r="C1102" s="66"/>
      <c r="D1102" s="69"/>
      <c r="E1102" s="69"/>
      <c r="F1102" s="69"/>
      <c r="G1102" s="67"/>
      <c r="H1102" s="65">
        <f>+H1009+H1100</f>
        <v>0</v>
      </c>
      <c r="I1102" s="68"/>
      <c r="J1102" s="67"/>
      <c r="K1102" s="68"/>
      <c r="L1102" s="68"/>
      <c r="M1102" s="68">
        <f>+M1009+M1100</f>
        <v>0</v>
      </c>
      <c r="N1102" s="68">
        <f>+N1009+N1100</f>
        <v>0</v>
      </c>
      <c r="O1102" s="68">
        <f>+SUM(O88,O180,O272,O364,O456,O548,O640,O732,O824,O916,O1008,O1100)</f>
        <v>0</v>
      </c>
      <c r="P1102" s="68">
        <f>+SUM(P88,P180,P272,P364,P456,P548,P640,P732,P824,P916,P1008,P1100)</f>
        <v>0</v>
      </c>
      <c r="Q1102" s="68">
        <f>+Q1009+Q1100</f>
        <v>0</v>
      </c>
      <c r="R1102" s="68">
        <f>+R1009+R1100</f>
        <v>0</v>
      </c>
      <c r="S1102" s="68">
        <f>+S1009+S1100</f>
        <v>0</v>
      </c>
      <c r="T1102" s="68">
        <f>+T1009+T1100</f>
        <v>0</v>
      </c>
      <c r="U1102" s="68">
        <f>+U1009+U1100</f>
        <v>0</v>
      </c>
      <c r="V1102" s="79" t="e">
        <f>AVERAGE(V1009,V1100)</f>
        <v>#DIV/0!</v>
      </c>
      <c r="W1102" s="68">
        <f>+W1009+W1100</f>
        <v>0</v>
      </c>
      <c r="X1102" s="68">
        <f>+X1009+X1100</f>
        <v>0</v>
      </c>
      <c r="Y1102" s="68">
        <f>+Y1009+Y1100</f>
        <v>0</v>
      </c>
      <c r="Z1102" s="68">
        <f>+Z1009+Z1100</f>
        <v>0</v>
      </c>
      <c r="AA1102" s="68">
        <f>+AA1009+AA1100</f>
        <v>0</v>
      </c>
      <c r="AB1102" s="79" t="e">
        <f>AVERAGE(AB1009,AB1100)</f>
        <v>#DIV/0!</v>
      </c>
    </row>
  </sheetData>
  <pageMargins left="0.39370078740157483" right="0.59055118110236227" top="0.70866141732283472" bottom="0.39370078740157483" header="0.19685039370078741" footer="0.19685039370078741"/>
  <pageSetup paperSize="9" scale="38" fitToHeight="0" orientation="landscape" r:id="rId1"/>
  <headerFooter>
    <oddHeader>&amp;L&amp;G&amp;R&amp;G</oddHeader>
    <oddFooter>&amp;A</oddFooter>
  </headerFooter>
  <rowBreaks count="11" manualBreakCount="11">
    <brk id="88" max="16383" man="1"/>
    <brk id="180" max="16383" man="1"/>
    <brk id="272" max="16383" man="1"/>
    <brk id="364" max="16383" man="1"/>
    <brk id="456" max="16383" man="1"/>
    <brk id="548" max="16383" man="1"/>
    <brk id="640" max="16383" man="1"/>
    <brk id="732" max="16383" man="1"/>
    <brk id="824" max="16383" man="1"/>
    <brk id="916" max="16383" man="1"/>
    <brk id="1008" max="16383" man="1"/>
  </rowBreaks>
  <ignoredErrors>
    <ignoredError sqref="V88:V89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5" t="s">
        <v>16</v>
      </c>
      <c r="B1" s="116"/>
      <c r="C1" s="116"/>
    </row>
    <row r="2" spans="1:16" x14ac:dyDescent="0.25">
      <c r="D2" s="3" t="s">
        <v>143</v>
      </c>
      <c r="E2" s="3" t="s">
        <v>143</v>
      </c>
      <c r="F2" s="3" t="s">
        <v>143</v>
      </c>
      <c r="G2" s="3" t="s">
        <v>143</v>
      </c>
      <c r="H2" s="3" t="s">
        <v>143</v>
      </c>
      <c r="I2" s="3" t="s">
        <v>143</v>
      </c>
      <c r="J2" s="3" t="s">
        <v>143</v>
      </c>
      <c r="K2" s="3" t="s">
        <v>143</v>
      </c>
      <c r="L2" s="3" t="s">
        <v>143</v>
      </c>
      <c r="M2" s="3" t="s">
        <v>143</v>
      </c>
      <c r="N2" s="3" t="s">
        <v>143</v>
      </c>
      <c r="O2" s="3" t="s">
        <v>143</v>
      </c>
      <c r="P2" s="234" t="s">
        <v>125</v>
      </c>
    </row>
    <row r="3" spans="1:16" x14ac:dyDescent="0.25">
      <c r="P3" s="269"/>
    </row>
    <row r="4" spans="1:16" x14ac:dyDescent="0.25">
      <c r="A4" s="1" t="s">
        <v>0</v>
      </c>
      <c r="D4" s="95"/>
      <c r="E4" s="95">
        <f>+D39</f>
        <v>0</v>
      </c>
      <c r="F4" s="95">
        <f t="shared" ref="F4:P4" si="0">+E39</f>
        <v>0</v>
      </c>
      <c r="G4" s="95">
        <f t="shared" si="0"/>
        <v>0</v>
      </c>
      <c r="H4" s="95">
        <f t="shared" si="0"/>
        <v>0</v>
      </c>
      <c r="I4" s="95">
        <f t="shared" si="0"/>
        <v>0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5">
        <f t="shared" si="0"/>
        <v>0</v>
      </c>
    </row>
    <row r="5" spans="1:16" x14ac:dyDescent="0.25">
      <c r="A5" s="1" t="s">
        <v>81</v>
      </c>
      <c r="P5" s="269"/>
    </row>
    <row r="6" spans="1:16" x14ac:dyDescent="0.25">
      <c r="B6" t="s">
        <v>82</v>
      </c>
      <c r="D6" s="238">
        <f>+Ventas!X88</f>
        <v>0</v>
      </c>
      <c r="E6" s="238">
        <f>+Ventas!X180</f>
        <v>0</v>
      </c>
      <c r="F6" s="238">
        <f>+Ventas!X272</f>
        <v>0</v>
      </c>
      <c r="G6" s="238">
        <f>+Ventas!X364</f>
        <v>0</v>
      </c>
      <c r="H6" s="238">
        <f>+Ventas!X456</f>
        <v>0</v>
      </c>
      <c r="I6" s="238">
        <f>+Ventas!X548</f>
        <v>0</v>
      </c>
      <c r="J6" s="238">
        <f>+Ventas!X640</f>
        <v>0</v>
      </c>
      <c r="K6" s="238">
        <f>+Ventas!X732</f>
        <v>0</v>
      </c>
      <c r="L6" s="238">
        <f>+Ventas!X824</f>
        <v>0</v>
      </c>
      <c r="M6" s="238">
        <f>+Ventas!X916</f>
        <v>0</v>
      </c>
      <c r="N6" s="238">
        <f>+Ventas!X1008</f>
        <v>0</v>
      </c>
      <c r="O6" s="238">
        <f>+Ventas!X1100</f>
        <v>0</v>
      </c>
      <c r="P6" s="270"/>
    </row>
    <row r="7" spans="1:16" ht="15.75" thickBot="1" x14ac:dyDescent="0.3">
      <c r="B7" t="s">
        <v>83</v>
      </c>
      <c r="D7" s="239"/>
      <c r="E7" s="239">
        <f>+Ventas!Y88</f>
        <v>0</v>
      </c>
      <c r="F7" s="239">
        <f>+Ventas!Y180</f>
        <v>0</v>
      </c>
      <c r="G7" s="239">
        <f>+Ventas!Y272</f>
        <v>0</v>
      </c>
      <c r="H7" s="239">
        <f>+Ventas!Y364</f>
        <v>0</v>
      </c>
      <c r="I7" s="239">
        <f>+Ventas!Y456</f>
        <v>0</v>
      </c>
      <c r="J7" s="239">
        <f>+Ventas!Y548</f>
        <v>0</v>
      </c>
      <c r="K7" s="239">
        <f>+Ventas!Y640</f>
        <v>0</v>
      </c>
      <c r="L7" s="239">
        <f>+Ventas!Y732</f>
        <v>0</v>
      </c>
      <c r="M7" s="239">
        <f>+Ventas!Y824</f>
        <v>0</v>
      </c>
      <c r="N7" s="239">
        <f>+Ventas!Y916</f>
        <v>0</v>
      </c>
      <c r="O7" s="239">
        <f>+Ventas!Y1008</f>
        <v>0</v>
      </c>
      <c r="P7" s="236">
        <f>+Ventas!Y1100</f>
        <v>0</v>
      </c>
    </row>
    <row r="8" spans="1:16" ht="15.75" thickBot="1" x14ac:dyDescent="0.3">
      <c r="A8" s="1" t="s">
        <v>84</v>
      </c>
      <c r="D8" s="240">
        <f>SUM(D6:D7)</f>
        <v>0</v>
      </c>
      <c r="E8" s="241">
        <f t="shared" ref="E8:O8" si="1">SUM(E6:E7)</f>
        <v>0</v>
      </c>
      <c r="F8" s="241">
        <f t="shared" si="1"/>
        <v>0</v>
      </c>
      <c r="G8" s="241">
        <f t="shared" si="1"/>
        <v>0</v>
      </c>
      <c r="H8" s="241">
        <f t="shared" si="1"/>
        <v>0</v>
      </c>
      <c r="I8" s="241">
        <f t="shared" si="1"/>
        <v>0</v>
      </c>
      <c r="J8" s="241">
        <f t="shared" si="1"/>
        <v>0</v>
      </c>
      <c r="K8" s="241">
        <f t="shared" si="1"/>
        <v>0</v>
      </c>
      <c r="L8" s="241">
        <f t="shared" si="1"/>
        <v>0</v>
      </c>
      <c r="M8" s="241">
        <f t="shared" si="1"/>
        <v>0</v>
      </c>
      <c r="N8" s="241">
        <f t="shared" si="1"/>
        <v>0</v>
      </c>
      <c r="O8" s="242">
        <f t="shared" si="1"/>
        <v>0</v>
      </c>
      <c r="P8" s="237">
        <f>SUM(P7:P7)</f>
        <v>0</v>
      </c>
    </row>
    <row r="9" spans="1:16" x14ac:dyDescent="0.25">
      <c r="A9" s="1" t="s">
        <v>2</v>
      </c>
      <c r="P9" s="269"/>
    </row>
    <row r="10" spans="1:16" s="1" customFormat="1" x14ac:dyDescent="0.25">
      <c r="B10" s="1" t="s">
        <v>77</v>
      </c>
      <c r="D10" s="12">
        <f>+Compras!I68</f>
        <v>0</v>
      </c>
      <c r="E10" s="12">
        <f>+SUM(Compras!J68,Compras!T68)</f>
        <v>0</v>
      </c>
      <c r="F10" s="12">
        <f>+SUM(Compras!U68,Compras!AE68)</f>
        <v>0</v>
      </c>
      <c r="G10" s="12">
        <f>+SUM(Compras!AF68,Compras!AP68)</f>
        <v>0</v>
      </c>
      <c r="H10" s="12">
        <f>+SUM(Compras!AQ68,Compras!BA68)</f>
        <v>0</v>
      </c>
      <c r="I10" s="12">
        <f>+SUM(Compras!BB68,Compras!BL68)</f>
        <v>0</v>
      </c>
      <c r="J10" s="12">
        <f>+SUM(Compras!BM68,Compras!BW68)</f>
        <v>0</v>
      </c>
      <c r="K10" s="12">
        <f>+SUM(Compras!BX68,Compras!CH68)</f>
        <v>0</v>
      </c>
      <c r="L10" s="12">
        <f>+SUM(Compras!CI68,Compras!CS68)</f>
        <v>0</v>
      </c>
      <c r="M10" s="12">
        <f>+SUM(Compras!CT68,Compras!DD68)</f>
        <v>0</v>
      </c>
      <c r="N10" s="12">
        <f>+SUM(Compras!DE68,Compras!DO68)</f>
        <v>0</v>
      </c>
      <c r="O10" s="12">
        <f>+SUM(Compras!DP68,Compras!DZ68)</f>
        <v>0</v>
      </c>
      <c r="P10" s="112">
        <f>+Compras!EA68</f>
        <v>0</v>
      </c>
    </row>
    <row r="11" spans="1:16" x14ac:dyDescent="0.25">
      <c r="P11" s="269"/>
    </row>
    <row r="12" spans="1:16" x14ac:dyDescent="0.25">
      <c r="B12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71"/>
    </row>
    <row r="13" spans="1:16" x14ac:dyDescent="0.25">
      <c r="B13" t="s">
        <v>21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71"/>
    </row>
    <row r="14" spans="1:16" x14ac:dyDescent="0.25">
      <c r="B14" t="s">
        <v>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71"/>
    </row>
    <row r="15" spans="1:16" x14ac:dyDescent="0.25">
      <c r="B15" t="s">
        <v>12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71"/>
    </row>
    <row r="16" spans="1:16" x14ac:dyDescent="0.25">
      <c r="B16" t="s">
        <v>13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71"/>
    </row>
    <row r="17" spans="1:16" x14ac:dyDescent="0.25">
      <c r="B17" t="s">
        <v>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71"/>
    </row>
    <row r="18" spans="1:16" x14ac:dyDescent="0.25">
      <c r="B18" t="s">
        <v>10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71"/>
    </row>
    <row r="19" spans="1:16" x14ac:dyDescent="0.25">
      <c r="B19" t="s">
        <v>96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71"/>
    </row>
    <row r="20" spans="1:16" x14ac:dyDescent="0.25">
      <c r="B20" t="s">
        <v>17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71"/>
    </row>
    <row r="21" spans="1:16" x14ac:dyDescent="0.25">
      <c r="B21" t="s">
        <v>124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71"/>
    </row>
    <row r="22" spans="1:16" x14ac:dyDescent="0.25">
      <c r="B22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71"/>
    </row>
    <row r="23" spans="1:16" x14ac:dyDescent="0.25">
      <c r="B23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71"/>
    </row>
    <row r="24" spans="1:16" x14ac:dyDescent="0.25">
      <c r="B24" t="s">
        <v>11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72"/>
    </row>
    <row r="25" spans="1:16" x14ac:dyDescent="0.25">
      <c r="A25" s="203">
        <v>0.03</v>
      </c>
      <c r="B25" t="s">
        <v>112</v>
      </c>
      <c r="D25" s="6"/>
      <c r="E25" s="6">
        <f>+Ventas!M88*$A$25</f>
        <v>0</v>
      </c>
      <c r="F25" s="6">
        <f>Ventas!M180*$A$25</f>
        <v>0</v>
      </c>
      <c r="G25" s="6">
        <f>Ventas!M272*$A$25</f>
        <v>0</v>
      </c>
      <c r="H25" s="6">
        <f>Ventas!M364*$A$25</f>
        <v>0</v>
      </c>
      <c r="I25" s="6">
        <f>Ventas!M456*$A$25</f>
        <v>0</v>
      </c>
      <c r="J25" s="6">
        <f>Ventas!M548*$A$25</f>
        <v>0</v>
      </c>
      <c r="K25" s="6">
        <f>Ventas!M640*$A$25</f>
        <v>0</v>
      </c>
      <c r="L25" s="6">
        <f>Ventas!M732*$A$25</f>
        <v>0</v>
      </c>
      <c r="M25" s="6">
        <f>Ventas!M824*$A$25</f>
        <v>0</v>
      </c>
      <c r="N25" s="6">
        <f>Ventas!M916*$A$25</f>
        <v>0</v>
      </c>
      <c r="O25" s="6">
        <f>Ventas!M1008*$A$25</f>
        <v>0</v>
      </c>
      <c r="P25" s="235">
        <f>Ventas!M1100*$A$25</f>
        <v>0</v>
      </c>
    </row>
    <row r="26" spans="1:16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71"/>
    </row>
    <row r="27" spans="1:16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71"/>
    </row>
    <row r="28" spans="1:16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71"/>
    </row>
    <row r="29" spans="1:16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71"/>
    </row>
    <row r="30" spans="1:16" ht="15.75" thickBot="1" x14ac:dyDescent="0.3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71"/>
    </row>
    <row r="31" spans="1:16" ht="15.75" thickBot="1" x14ac:dyDescent="0.3">
      <c r="A31" s="1" t="s">
        <v>4</v>
      </c>
      <c r="D31" s="243">
        <f>SUM(D10:D30)</f>
        <v>0</v>
      </c>
      <c r="E31" s="243">
        <f t="shared" ref="E31:O31" si="2">SUM(E10:E30)</f>
        <v>0</v>
      </c>
      <c r="F31" s="243">
        <f t="shared" si="2"/>
        <v>0</v>
      </c>
      <c r="G31" s="243">
        <f t="shared" si="2"/>
        <v>0</v>
      </c>
      <c r="H31" s="243">
        <f t="shared" si="2"/>
        <v>0</v>
      </c>
      <c r="I31" s="243">
        <f t="shared" si="2"/>
        <v>0</v>
      </c>
      <c r="J31" s="243">
        <f t="shared" si="2"/>
        <v>0</v>
      </c>
      <c r="K31" s="243">
        <f t="shared" si="2"/>
        <v>0</v>
      </c>
      <c r="L31" s="243">
        <f t="shared" si="2"/>
        <v>0</v>
      </c>
      <c r="M31" s="243">
        <f t="shared" si="2"/>
        <v>0</v>
      </c>
      <c r="N31" s="243">
        <f t="shared" si="2"/>
        <v>0</v>
      </c>
      <c r="O31" s="243">
        <f t="shared" si="2"/>
        <v>0</v>
      </c>
      <c r="P31" s="237">
        <f>SUM(P10:P30)</f>
        <v>0</v>
      </c>
    </row>
    <row r="32" spans="1:16" x14ac:dyDescent="0.25">
      <c r="P32" s="269"/>
    </row>
    <row r="33" spans="1:16" x14ac:dyDescent="0.25">
      <c r="A33" s="1" t="s">
        <v>5</v>
      </c>
      <c r="D33" s="94">
        <f t="shared" ref="D33:P33" si="3">+D4+D8-D31</f>
        <v>0</v>
      </c>
      <c r="E33" s="94">
        <f t="shared" si="3"/>
        <v>0</v>
      </c>
      <c r="F33" s="94">
        <f t="shared" si="3"/>
        <v>0</v>
      </c>
      <c r="G33" s="94">
        <f t="shared" si="3"/>
        <v>0</v>
      </c>
      <c r="H33" s="94">
        <f t="shared" si="3"/>
        <v>0</v>
      </c>
      <c r="I33" s="94">
        <f t="shared" si="3"/>
        <v>0</v>
      </c>
      <c r="J33" s="94">
        <f t="shared" si="3"/>
        <v>0</v>
      </c>
      <c r="K33" s="94">
        <f t="shared" si="3"/>
        <v>0</v>
      </c>
      <c r="L33" s="94">
        <f t="shared" si="3"/>
        <v>0</v>
      </c>
      <c r="M33" s="94">
        <f t="shared" si="3"/>
        <v>0</v>
      </c>
      <c r="N33" s="94">
        <f t="shared" si="3"/>
        <v>0</v>
      </c>
      <c r="O33" s="94">
        <f t="shared" si="3"/>
        <v>0</v>
      </c>
      <c r="P33" s="94">
        <f t="shared" si="3"/>
        <v>0</v>
      </c>
    </row>
    <row r="34" spans="1:16" x14ac:dyDescent="0.25">
      <c r="A34" s="1" t="s">
        <v>6</v>
      </c>
      <c r="P34" s="269"/>
    </row>
    <row r="35" spans="1:16" x14ac:dyDescent="0.25">
      <c r="B35" t="s">
        <v>14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71"/>
    </row>
    <row r="36" spans="1:16" x14ac:dyDescent="0.25">
      <c r="B36" t="s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72"/>
    </row>
    <row r="37" spans="1:16" x14ac:dyDescent="0.25">
      <c r="A37" s="1" t="s">
        <v>7</v>
      </c>
      <c r="D37" s="96">
        <f>SUM(D35:D36)</f>
        <v>0</v>
      </c>
      <c r="E37" s="96">
        <f t="shared" ref="E37:P37" si="4">SUM(E35:E36)</f>
        <v>0</v>
      </c>
      <c r="F37" s="96">
        <f t="shared" si="4"/>
        <v>0</v>
      </c>
      <c r="G37" s="96">
        <f t="shared" si="4"/>
        <v>0</v>
      </c>
      <c r="H37" s="96">
        <f t="shared" si="4"/>
        <v>0</v>
      </c>
      <c r="I37" s="96">
        <f t="shared" si="4"/>
        <v>0</v>
      </c>
      <c r="J37" s="96">
        <f t="shared" si="4"/>
        <v>0</v>
      </c>
      <c r="K37" s="96">
        <f t="shared" si="4"/>
        <v>0</v>
      </c>
      <c r="L37" s="96">
        <f t="shared" si="4"/>
        <v>0</v>
      </c>
      <c r="M37" s="96">
        <f t="shared" si="4"/>
        <v>0</v>
      </c>
      <c r="N37" s="96">
        <f t="shared" si="4"/>
        <v>0</v>
      </c>
      <c r="O37" s="97">
        <f t="shared" si="4"/>
        <v>0</v>
      </c>
      <c r="P37" s="96">
        <f t="shared" si="4"/>
        <v>0</v>
      </c>
    </row>
    <row r="38" spans="1:16" ht="15.75" thickBot="1" x14ac:dyDescent="0.3"/>
    <row r="39" spans="1:16" ht="15.75" thickBot="1" x14ac:dyDescent="0.3">
      <c r="A39" s="1" t="s">
        <v>8</v>
      </c>
      <c r="D39" s="98">
        <f t="shared" ref="D39:O39" si="5">+D33+D37</f>
        <v>0</v>
      </c>
      <c r="E39" s="98">
        <f t="shared" si="5"/>
        <v>0</v>
      </c>
      <c r="F39" s="98">
        <f t="shared" si="5"/>
        <v>0</v>
      </c>
      <c r="G39" s="98">
        <f t="shared" si="5"/>
        <v>0</v>
      </c>
      <c r="H39" s="98">
        <f t="shared" si="5"/>
        <v>0</v>
      </c>
      <c r="I39" s="98">
        <f t="shared" si="5"/>
        <v>0</v>
      </c>
      <c r="J39" s="98">
        <f t="shared" si="5"/>
        <v>0</v>
      </c>
      <c r="K39" s="98">
        <f t="shared" si="5"/>
        <v>0</v>
      </c>
      <c r="L39" s="98">
        <f t="shared" si="5"/>
        <v>0</v>
      </c>
      <c r="M39" s="98">
        <f t="shared" si="5"/>
        <v>0</v>
      </c>
      <c r="N39" s="98">
        <f t="shared" si="5"/>
        <v>0</v>
      </c>
      <c r="O39" s="99">
        <f t="shared" si="5"/>
        <v>0</v>
      </c>
      <c r="P39" s="99">
        <f>+P33+P37</f>
        <v>0</v>
      </c>
    </row>
  </sheetData>
  <conditionalFormatting sqref="D12:P12 D13:O18 D20:O25 D4:P10 D31:P39">
    <cfRule type="cellIs" dxfId="23" priority="18" operator="lessThan">
      <formula>0</formula>
    </cfRule>
  </conditionalFormatting>
  <conditionalFormatting sqref="D19:O19">
    <cfRule type="cellIs" dxfId="22" priority="17" operator="lessThan">
      <formula>0</formula>
    </cfRule>
  </conditionalFormatting>
  <conditionalFormatting sqref="P25">
    <cfRule type="cellIs" dxfId="21" priority="10" operator="lessThan">
      <formula>0</formula>
    </cfRule>
  </conditionalFormatting>
  <conditionalFormatting sqref="D25:O25">
    <cfRule type="cellIs" dxfId="20" priority="15" operator="lessThan">
      <formula>0</formula>
    </cfRule>
  </conditionalFormatting>
  <conditionalFormatting sqref="P20:P22 P13:P18">
    <cfRule type="cellIs" dxfId="19" priority="14" operator="lessThan">
      <formula>0</formula>
    </cfRule>
  </conditionalFormatting>
  <conditionalFormatting sqref="P19">
    <cfRule type="cellIs" dxfId="18" priority="13" operator="lessThan">
      <formula>0</formula>
    </cfRule>
  </conditionalFormatting>
  <conditionalFormatting sqref="P23">
    <cfRule type="cellIs" dxfId="17" priority="11" operator="lessThan">
      <formula>0</formula>
    </cfRule>
  </conditionalFormatting>
  <conditionalFormatting sqref="P24:P25">
    <cfRule type="cellIs" dxfId="16" priority="9" operator="lessThan">
      <formula>0</formula>
    </cfRule>
  </conditionalFormatting>
  <conditionalFormatting sqref="D26:O29">
    <cfRule type="cellIs" dxfId="15" priority="4" operator="lessThan">
      <formula>0</formula>
    </cfRule>
  </conditionalFormatting>
  <conditionalFormatting sqref="D30:O30">
    <cfRule type="cellIs" dxfId="14" priority="3" operator="lessThan">
      <formula>0</formula>
    </cfRule>
  </conditionalFormatting>
  <conditionalFormatting sqref="P26:P29">
    <cfRule type="cellIs" dxfId="13" priority="2" operator="lessThan">
      <formula>0</formula>
    </cfRule>
  </conditionalFormatting>
  <conditionalFormatting sqref="P30">
    <cfRule type="cellIs" dxfId="12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8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17" t="s">
        <v>23</v>
      </c>
      <c r="B1" s="118"/>
      <c r="C1" s="118"/>
    </row>
    <row r="2" spans="1:16" x14ac:dyDescent="0.25">
      <c r="D2" s="3" t="s">
        <v>143</v>
      </c>
      <c r="E2" s="3" t="s">
        <v>143</v>
      </c>
      <c r="F2" s="3" t="s">
        <v>143</v>
      </c>
      <c r="G2" s="3" t="s">
        <v>143</v>
      </c>
      <c r="H2" s="3" t="s">
        <v>143</v>
      </c>
      <c r="I2" s="3" t="s">
        <v>143</v>
      </c>
      <c r="J2" s="3" t="s">
        <v>143</v>
      </c>
      <c r="K2" s="3" t="s">
        <v>143</v>
      </c>
      <c r="L2" s="3" t="s">
        <v>143</v>
      </c>
      <c r="M2" s="3" t="s">
        <v>143</v>
      </c>
      <c r="N2" s="3" t="s">
        <v>143</v>
      </c>
      <c r="O2" s="3" t="s">
        <v>143</v>
      </c>
      <c r="P2" s="3" t="s">
        <v>1</v>
      </c>
    </row>
    <row r="3" spans="1:16" x14ac:dyDescent="0.25">
      <c r="A3" s="1" t="s">
        <v>60</v>
      </c>
    </row>
    <row r="4" spans="1:16" x14ac:dyDescent="0.25">
      <c r="B4" t="s">
        <v>24</v>
      </c>
      <c r="D4" s="188">
        <f>+Ventas!M88</f>
        <v>0</v>
      </c>
      <c r="E4" s="188">
        <f>+Ventas!M180</f>
        <v>0</v>
      </c>
      <c r="F4" s="188">
        <f>+Ventas!M272</f>
        <v>0</v>
      </c>
      <c r="G4" s="188">
        <f>+Ventas!M364</f>
        <v>0</v>
      </c>
      <c r="H4" s="188">
        <f>+Ventas!M456</f>
        <v>0</v>
      </c>
      <c r="I4" s="188">
        <f>+Ventas!M548</f>
        <v>0</v>
      </c>
      <c r="J4" s="188">
        <f>+Ventas!M640</f>
        <v>0</v>
      </c>
      <c r="K4" s="188">
        <f>+Ventas!M732</f>
        <v>0</v>
      </c>
      <c r="L4" s="188">
        <f>+Ventas!M824</f>
        <v>0</v>
      </c>
      <c r="M4" s="188">
        <f>+Ventas!M916</f>
        <v>0</v>
      </c>
      <c r="N4" s="188">
        <f>+Ventas!M1008</f>
        <v>0</v>
      </c>
      <c r="O4" s="188">
        <f>+Ventas!M1100</f>
        <v>0</v>
      </c>
      <c r="P4" s="7">
        <f>SUM(D4:O4)</f>
        <v>0</v>
      </c>
    </row>
    <row r="5" spans="1:16" x14ac:dyDescent="0.25">
      <c r="B5" t="s">
        <v>3</v>
      </c>
      <c r="D5" s="62">
        <f>+SUM(Ventas!O88:P88)</f>
        <v>0</v>
      </c>
      <c r="E5" s="62">
        <f>+SUM(Ventas!O180:P180)</f>
        <v>0</v>
      </c>
      <c r="F5" s="62">
        <f>+SUM(Ventas!O272:P272)</f>
        <v>0</v>
      </c>
      <c r="G5" s="62">
        <f>+SUM(Ventas!O364:P364)</f>
        <v>0</v>
      </c>
      <c r="H5" s="62">
        <f>+SUM(Ventas!O456:P456)</f>
        <v>0</v>
      </c>
      <c r="I5" s="62">
        <f>+SUM(Ventas!O548:P548)</f>
        <v>0</v>
      </c>
      <c r="J5" s="62">
        <f>+SUM(Ventas!O640:P640)</f>
        <v>0</v>
      </c>
      <c r="K5" s="62">
        <f>+SUM(Ventas!O732:P732)</f>
        <v>0</v>
      </c>
      <c r="L5" s="62">
        <f>+SUM(Ventas!O824:P824)</f>
        <v>0</v>
      </c>
      <c r="M5" s="62">
        <f>+SUM(Ventas!O916:P916)</f>
        <v>0</v>
      </c>
      <c r="N5" s="62">
        <f>+SUM(Ventas!O1008:P1008)</f>
        <v>0</v>
      </c>
      <c r="O5" s="62">
        <f>+SUM(Ventas!O1100:P1100)</f>
        <v>0</v>
      </c>
      <c r="P5" s="7">
        <f>SUM(D5:O5)</f>
        <v>0</v>
      </c>
    </row>
    <row r="6" spans="1:16" x14ac:dyDescent="0.25">
      <c r="B6" t="s">
        <v>27</v>
      </c>
      <c r="D6" s="62">
        <f>+Ventas!U88</f>
        <v>0</v>
      </c>
      <c r="E6" s="62">
        <f>+Ventas!U180</f>
        <v>0</v>
      </c>
      <c r="F6" s="62">
        <f>+Ventas!U272</f>
        <v>0</v>
      </c>
      <c r="G6" s="62">
        <f>+Ventas!U364</f>
        <v>0</v>
      </c>
      <c r="H6" s="62">
        <f>+Ventas!U456</f>
        <v>0</v>
      </c>
      <c r="I6" s="62">
        <f>+Ventas!U548</f>
        <v>0</v>
      </c>
      <c r="J6" s="62">
        <f>+Ventas!U640</f>
        <v>0</v>
      </c>
      <c r="K6" s="62">
        <f>+Ventas!U732</f>
        <v>0</v>
      </c>
      <c r="L6" s="62">
        <f>+Ventas!U824</f>
        <v>0</v>
      </c>
      <c r="M6" s="62">
        <f>+Ventas!U916</f>
        <v>0</v>
      </c>
      <c r="N6" s="62">
        <f>+Ventas!U1008</f>
        <v>0</v>
      </c>
      <c r="O6" s="62">
        <f>+Ventas!U1100</f>
        <v>0</v>
      </c>
      <c r="P6" s="7">
        <f>SUM(D6:O6)</f>
        <v>0</v>
      </c>
    </row>
    <row r="7" spans="1:16" s="1" customFormat="1" x14ac:dyDescent="0.25">
      <c r="A7" s="1" t="s">
        <v>25</v>
      </c>
      <c r="D7" s="63">
        <f>+D4-SUM(D5:D6)</f>
        <v>0</v>
      </c>
      <c r="E7" s="63">
        <f t="shared" ref="E7:O7" si="0">+E4-SUM(E5:E6)</f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3">
        <f t="shared" si="0"/>
        <v>0</v>
      </c>
      <c r="K7" s="63">
        <f t="shared" si="0"/>
        <v>0</v>
      </c>
      <c r="L7" s="63">
        <f t="shared" si="0"/>
        <v>0</v>
      </c>
      <c r="M7" s="63">
        <f t="shared" si="0"/>
        <v>0</v>
      </c>
      <c r="N7" s="63">
        <f t="shared" si="0"/>
        <v>0</v>
      </c>
      <c r="O7" s="63">
        <f t="shared" si="0"/>
        <v>0</v>
      </c>
      <c r="P7" s="73">
        <f>SUM(D7:O7)</f>
        <v>0</v>
      </c>
    </row>
    <row r="8" spans="1:16" x14ac:dyDescent="0.25">
      <c r="A8" s="1" t="s">
        <v>26</v>
      </c>
    </row>
    <row r="9" spans="1:16" x14ac:dyDescent="0.25">
      <c r="A9" s="1" t="s">
        <v>64</v>
      </c>
      <c r="D9" s="16">
        <f>+Ventas!Z88</f>
        <v>0</v>
      </c>
      <c r="E9" s="16">
        <f>+Ventas!Z180</f>
        <v>0</v>
      </c>
      <c r="F9" s="16">
        <f>+Ventas!Z272</f>
        <v>0</v>
      </c>
      <c r="G9" s="16">
        <f>+Ventas!Z364</f>
        <v>0</v>
      </c>
      <c r="H9" s="16">
        <f>+Ventas!Z456</f>
        <v>0</v>
      </c>
      <c r="I9" s="16">
        <f>+Ventas!Z548</f>
        <v>0</v>
      </c>
      <c r="J9" s="16">
        <f>+Ventas!Z640</f>
        <v>0</v>
      </c>
      <c r="K9" s="16">
        <f>+Ventas!Z732</f>
        <v>0</v>
      </c>
      <c r="L9" s="16">
        <f>+Ventas!Z824</f>
        <v>0</v>
      </c>
      <c r="M9" s="16">
        <f>+Ventas!Z916</f>
        <v>0</v>
      </c>
      <c r="N9" s="16">
        <f>+Ventas!Z1008</f>
        <v>0</v>
      </c>
      <c r="O9" s="16">
        <f>+Ventas!Z1100</f>
        <v>0</v>
      </c>
      <c r="P9" s="78">
        <f>SUM(D9:O9)</f>
        <v>0</v>
      </c>
    </row>
    <row r="10" spans="1:16" ht="15.75" thickBot="1" x14ac:dyDescent="0.3">
      <c r="A10" s="1" t="s">
        <v>65</v>
      </c>
    </row>
    <row r="11" spans="1:16" x14ac:dyDescent="0.25">
      <c r="A11" s="1" t="s">
        <v>36</v>
      </c>
      <c r="D11" s="13">
        <f t="shared" ref="D11:O11" si="1">+D7-D9</f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7">
        <f>SUM(D11:O11)</f>
        <v>0</v>
      </c>
    </row>
    <row r="12" spans="1:16" x14ac:dyDescent="0.25">
      <c r="A12" s="1" t="s">
        <v>32</v>
      </c>
      <c r="D12" s="14" t="e">
        <f t="shared" ref="D12:O12" si="2">+D11/D4</f>
        <v>#DIV/0!</v>
      </c>
      <c r="E12" s="14" t="e">
        <f t="shared" si="2"/>
        <v>#DIV/0!</v>
      </c>
      <c r="F12" s="14" t="e">
        <f t="shared" si="2"/>
        <v>#DIV/0!</v>
      </c>
      <c r="G12" s="14" t="e">
        <f t="shared" si="2"/>
        <v>#DIV/0!</v>
      </c>
      <c r="H12" s="14" t="e">
        <f t="shared" si="2"/>
        <v>#DIV/0!</v>
      </c>
      <c r="I12" s="14" t="e">
        <f t="shared" si="2"/>
        <v>#DIV/0!</v>
      </c>
      <c r="J12" s="14" t="e">
        <f t="shared" si="2"/>
        <v>#DIV/0!</v>
      </c>
      <c r="K12" s="14" t="e">
        <f t="shared" si="2"/>
        <v>#DIV/0!</v>
      </c>
      <c r="L12" s="14" t="e">
        <f t="shared" si="2"/>
        <v>#DIV/0!</v>
      </c>
      <c r="M12" s="14" t="e">
        <f t="shared" si="2"/>
        <v>#DIV/0!</v>
      </c>
      <c r="N12" s="14" t="e">
        <f t="shared" si="2"/>
        <v>#DIV/0!</v>
      </c>
      <c r="O12" s="14" t="e">
        <f t="shared" si="2"/>
        <v>#DIV/0!</v>
      </c>
      <c r="P12" s="46" t="e">
        <f>AVERAGE(D12:O12)</f>
        <v>#DIV/0!</v>
      </c>
    </row>
    <row r="13" spans="1:16" x14ac:dyDescent="0.25">
      <c r="A13" s="1" t="s">
        <v>33</v>
      </c>
    </row>
    <row r="14" spans="1:16" x14ac:dyDescent="0.25">
      <c r="C14" t="s">
        <v>20</v>
      </c>
      <c r="D14" s="89">
        <f>+'Flujo de Caja'!E12</f>
        <v>0</v>
      </c>
      <c r="E14" s="89">
        <f>+'Flujo de Caja'!F12</f>
        <v>0</v>
      </c>
      <c r="F14" s="89">
        <f>+'Flujo de Caja'!G12</f>
        <v>0</v>
      </c>
      <c r="G14" s="89">
        <f>+'Flujo de Caja'!H12</f>
        <v>0</v>
      </c>
      <c r="H14" s="89">
        <f>+'Flujo de Caja'!I12</f>
        <v>0</v>
      </c>
      <c r="I14" s="89">
        <f>+'Flujo de Caja'!J12</f>
        <v>0</v>
      </c>
      <c r="J14" s="89">
        <f>+'Flujo de Caja'!K12</f>
        <v>0</v>
      </c>
      <c r="K14" s="89">
        <f>+'Flujo de Caja'!L12</f>
        <v>0</v>
      </c>
      <c r="L14" s="89">
        <f>+'Flujo de Caja'!M12</f>
        <v>0</v>
      </c>
      <c r="M14" s="89">
        <f>+'Flujo de Caja'!N12</f>
        <v>0</v>
      </c>
      <c r="N14" s="89">
        <f>+'Flujo de Caja'!O12</f>
        <v>0</v>
      </c>
      <c r="O14" s="89">
        <f>+'Flujo de Caja'!P12</f>
        <v>0</v>
      </c>
      <c r="P14" s="7">
        <f>SUM(D14:O14)</f>
        <v>0</v>
      </c>
    </row>
    <row r="15" spans="1:16" x14ac:dyDescent="0.25">
      <c r="C15" t="s">
        <v>21</v>
      </c>
      <c r="D15" s="89">
        <f>+'Flujo de Caja'!D13</f>
        <v>0</v>
      </c>
      <c r="E15" s="89">
        <f>+'Flujo de Caja'!E13</f>
        <v>0</v>
      </c>
      <c r="F15" s="89">
        <f>+'Flujo de Caja'!F13</f>
        <v>0</v>
      </c>
      <c r="G15" s="89">
        <f>+'Flujo de Caja'!G13</f>
        <v>0</v>
      </c>
      <c r="H15" s="89">
        <f>+'Flujo de Caja'!H13</f>
        <v>0</v>
      </c>
      <c r="I15" s="89">
        <f>+'Flujo de Caja'!I13</f>
        <v>0</v>
      </c>
      <c r="J15" s="89">
        <f>+'Flujo de Caja'!J13</f>
        <v>0</v>
      </c>
      <c r="K15" s="89">
        <f>+'Flujo de Caja'!K13</f>
        <v>0</v>
      </c>
      <c r="L15" s="89">
        <f>+'Flujo de Caja'!L13</f>
        <v>0</v>
      </c>
      <c r="M15" s="89">
        <f>+'Flujo de Caja'!M13</f>
        <v>0</v>
      </c>
      <c r="N15" s="89">
        <f>+'Flujo de Caja'!N13</f>
        <v>0</v>
      </c>
      <c r="O15" s="89">
        <f>+'Flujo de Caja'!O13</f>
        <v>0</v>
      </c>
      <c r="P15" s="7">
        <f>SUM(D15:O15)</f>
        <v>0</v>
      </c>
    </row>
    <row r="16" spans="1:16" x14ac:dyDescent="0.25">
      <c r="C16" t="s">
        <v>22</v>
      </c>
      <c r="D16" s="89">
        <f>+'Flujo de Caja'!D14</f>
        <v>0</v>
      </c>
      <c r="E16" s="89">
        <f>+'Flujo de Caja'!E14</f>
        <v>0</v>
      </c>
      <c r="F16" s="89">
        <f>+'Flujo de Caja'!F14</f>
        <v>0</v>
      </c>
      <c r="G16" s="89">
        <f>+'Flujo de Caja'!G14</f>
        <v>0</v>
      </c>
      <c r="H16" s="89">
        <f>+'Flujo de Caja'!H14</f>
        <v>0</v>
      </c>
      <c r="I16" s="89">
        <f>+'Flujo de Caja'!I14</f>
        <v>0</v>
      </c>
      <c r="J16" s="89">
        <f>+'Flujo de Caja'!J14</f>
        <v>0</v>
      </c>
      <c r="K16" s="89">
        <f>+'Flujo de Caja'!K14</f>
        <v>0</v>
      </c>
      <c r="L16" s="89">
        <f>+'Flujo de Caja'!L14</f>
        <v>0</v>
      </c>
      <c r="M16" s="89">
        <f>+'Flujo de Caja'!M14</f>
        <v>0</v>
      </c>
      <c r="N16" s="89">
        <f>+'Flujo de Caja'!N14</f>
        <v>0</v>
      </c>
      <c r="O16" s="89">
        <f>+'Flujo de Caja'!O14</f>
        <v>0</v>
      </c>
      <c r="P16" s="7">
        <f>SUM(D16:O16)</f>
        <v>0</v>
      </c>
    </row>
    <row r="17" spans="1:16" x14ac:dyDescent="0.25">
      <c r="A17" s="1" t="s">
        <v>30</v>
      </c>
      <c r="D17" s="17">
        <f>SUM(D14:D16)</f>
        <v>0</v>
      </c>
      <c r="E17" s="17">
        <f t="shared" ref="E17:O17" si="3">SUM(E14:E16)</f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77">
        <f>SUM(D17:O17)</f>
        <v>0</v>
      </c>
    </row>
    <row r="18" spans="1:16" x14ac:dyDescent="0.25">
      <c r="A18" s="1" t="s">
        <v>34</v>
      </c>
      <c r="D18" s="273" t="e">
        <f t="shared" ref="D18:O18" si="4">+D4/D17</f>
        <v>#DIV/0!</v>
      </c>
      <c r="E18" s="273" t="e">
        <f t="shared" si="4"/>
        <v>#DIV/0!</v>
      </c>
      <c r="F18" s="273" t="e">
        <f t="shared" si="4"/>
        <v>#DIV/0!</v>
      </c>
      <c r="G18" s="273" t="e">
        <f t="shared" si="4"/>
        <v>#DIV/0!</v>
      </c>
      <c r="H18" s="273" t="e">
        <f t="shared" si="4"/>
        <v>#DIV/0!</v>
      </c>
      <c r="I18" s="273" t="e">
        <f t="shared" si="4"/>
        <v>#DIV/0!</v>
      </c>
      <c r="J18" s="273" t="e">
        <f t="shared" si="4"/>
        <v>#DIV/0!</v>
      </c>
      <c r="K18" s="273" t="e">
        <f t="shared" si="4"/>
        <v>#DIV/0!</v>
      </c>
      <c r="L18" s="273" t="e">
        <f t="shared" si="4"/>
        <v>#DIV/0!</v>
      </c>
      <c r="M18" s="273" t="e">
        <f t="shared" si="4"/>
        <v>#DIV/0!</v>
      </c>
      <c r="N18" s="273" t="e">
        <f t="shared" si="4"/>
        <v>#DIV/0!</v>
      </c>
      <c r="O18" s="273" t="e">
        <f t="shared" si="4"/>
        <v>#DIV/0!</v>
      </c>
      <c r="P18" s="201" t="e">
        <f>AVERAGE(D18:O18)</f>
        <v>#DIV/0!</v>
      </c>
    </row>
    <row r="19" spans="1:16" x14ac:dyDescent="0.25">
      <c r="A19" s="1" t="s">
        <v>140</v>
      </c>
      <c r="D19" s="274" t="e">
        <f t="shared" ref="D19:O19" si="5">+(D11-D17)/D17</f>
        <v>#DIV/0!</v>
      </c>
      <c r="E19" s="274" t="e">
        <f t="shared" si="5"/>
        <v>#DIV/0!</v>
      </c>
      <c r="F19" s="274" t="e">
        <f t="shared" si="5"/>
        <v>#DIV/0!</v>
      </c>
      <c r="G19" s="274" t="e">
        <f t="shared" si="5"/>
        <v>#DIV/0!</v>
      </c>
      <c r="H19" s="274" t="e">
        <f t="shared" si="5"/>
        <v>#DIV/0!</v>
      </c>
      <c r="I19" s="274" t="e">
        <f t="shared" si="5"/>
        <v>#DIV/0!</v>
      </c>
      <c r="J19" s="274" t="e">
        <f t="shared" si="5"/>
        <v>#DIV/0!</v>
      </c>
      <c r="K19" s="274" t="e">
        <f t="shared" si="5"/>
        <v>#DIV/0!</v>
      </c>
      <c r="L19" s="274" t="e">
        <f t="shared" si="5"/>
        <v>#DIV/0!</v>
      </c>
      <c r="M19" s="274" t="e">
        <f t="shared" si="5"/>
        <v>#DIV/0!</v>
      </c>
      <c r="N19" s="274" t="e">
        <f t="shared" si="5"/>
        <v>#DIV/0!</v>
      </c>
      <c r="O19" s="274" t="e">
        <f t="shared" si="5"/>
        <v>#DIV/0!</v>
      </c>
      <c r="P19" s="202" t="e">
        <f>AVERAGE(D19:O19)</f>
        <v>#DIV/0!</v>
      </c>
    </row>
    <row r="20" spans="1:16" x14ac:dyDescent="0.25">
      <c r="A20" s="1" t="s">
        <v>28</v>
      </c>
      <c r="G20" s="15"/>
      <c r="H20" s="15"/>
    </row>
    <row r="21" spans="1:16" x14ac:dyDescent="0.25">
      <c r="B21" t="s">
        <v>12</v>
      </c>
      <c r="D21" s="90">
        <f>+'Flujo de Caja'!D15</f>
        <v>0</v>
      </c>
      <c r="E21" s="90">
        <f>+'Flujo de Caja'!E15</f>
        <v>0</v>
      </c>
      <c r="F21" s="90">
        <f>+'Flujo de Caja'!F15</f>
        <v>0</v>
      </c>
      <c r="G21" s="90">
        <f>+'Flujo de Caja'!G15</f>
        <v>0</v>
      </c>
      <c r="H21" s="90">
        <f>+'Flujo de Caja'!H15</f>
        <v>0</v>
      </c>
      <c r="I21" s="90">
        <f>+'Flujo de Caja'!I15</f>
        <v>0</v>
      </c>
      <c r="J21" s="90">
        <f>+'Flujo de Caja'!J15</f>
        <v>0</v>
      </c>
      <c r="K21" s="90">
        <f>+'Flujo de Caja'!K15</f>
        <v>0</v>
      </c>
      <c r="L21" s="90">
        <f>+'Flujo de Caja'!L15</f>
        <v>0</v>
      </c>
      <c r="M21" s="90">
        <f>+'Flujo de Caja'!M15</f>
        <v>0</v>
      </c>
      <c r="N21" s="90">
        <f>+'Flujo de Caja'!N15</f>
        <v>0</v>
      </c>
      <c r="O21" s="90">
        <f>+'Flujo de Caja'!O15</f>
        <v>0</v>
      </c>
      <c r="P21" s="7">
        <f t="shared" ref="P21:P29" si="6">SUM(D21:O21)</f>
        <v>0</v>
      </c>
    </row>
    <row r="22" spans="1:16" x14ac:dyDescent="0.25">
      <c r="B22" t="s">
        <v>13</v>
      </c>
      <c r="D22" s="90">
        <f>+'Flujo de Caja'!D16</f>
        <v>0</v>
      </c>
      <c r="E22" s="90">
        <f>+'Flujo de Caja'!E16</f>
        <v>0</v>
      </c>
      <c r="F22" s="90">
        <f>+'Flujo de Caja'!F16</f>
        <v>0</v>
      </c>
      <c r="G22" s="90">
        <f>+'Flujo de Caja'!G16</f>
        <v>0</v>
      </c>
      <c r="H22" s="90">
        <f>+'Flujo de Caja'!H16</f>
        <v>0</v>
      </c>
      <c r="I22" s="90">
        <f>+'Flujo de Caja'!I16</f>
        <v>0</v>
      </c>
      <c r="J22" s="90">
        <f>+'Flujo de Caja'!J16</f>
        <v>0</v>
      </c>
      <c r="K22" s="90">
        <f>+'Flujo de Caja'!K16</f>
        <v>0</v>
      </c>
      <c r="L22" s="90">
        <f>+'Flujo de Caja'!L16</f>
        <v>0</v>
      </c>
      <c r="M22" s="90">
        <f>+'Flujo de Caja'!M16</f>
        <v>0</v>
      </c>
      <c r="N22" s="90">
        <f>+'Flujo de Caja'!N16</f>
        <v>0</v>
      </c>
      <c r="O22" s="90">
        <f>+'Flujo de Caja'!O16</f>
        <v>0</v>
      </c>
      <c r="P22" s="7">
        <f t="shared" si="6"/>
        <v>0</v>
      </c>
    </row>
    <row r="23" spans="1:16" x14ac:dyDescent="0.25">
      <c r="B23" t="s">
        <v>9</v>
      </c>
      <c r="D23" s="90">
        <f>+'Flujo de Caja'!D17</f>
        <v>0</v>
      </c>
      <c r="E23" s="90">
        <f>+'Flujo de Caja'!E17</f>
        <v>0</v>
      </c>
      <c r="F23" s="90">
        <f>+'Flujo de Caja'!F17</f>
        <v>0</v>
      </c>
      <c r="G23" s="90">
        <f>+'Flujo de Caja'!G17</f>
        <v>0</v>
      </c>
      <c r="H23" s="90">
        <f>+'Flujo de Caja'!H17</f>
        <v>0</v>
      </c>
      <c r="I23" s="90">
        <f>+'Flujo de Caja'!I17</f>
        <v>0</v>
      </c>
      <c r="J23" s="90">
        <f>+'Flujo de Caja'!J17</f>
        <v>0</v>
      </c>
      <c r="K23" s="90">
        <f>+'Flujo de Caja'!K17</f>
        <v>0</v>
      </c>
      <c r="L23" s="90">
        <f>+'Flujo de Caja'!L17</f>
        <v>0</v>
      </c>
      <c r="M23" s="90">
        <f>+'Flujo de Caja'!M17</f>
        <v>0</v>
      </c>
      <c r="N23" s="90">
        <f>+'Flujo de Caja'!N17</f>
        <v>0</v>
      </c>
      <c r="O23" s="90">
        <f>+'Flujo de Caja'!O17</f>
        <v>0</v>
      </c>
      <c r="P23" s="7">
        <f t="shared" si="6"/>
        <v>0</v>
      </c>
    </row>
    <row r="24" spans="1:16" x14ac:dyDescent="0.25">
      <c r="B24" t="s">
        <v>10</v>
      </c>
      <c r="D24" s="90">
        <f>+'Flujo de Caja'!D18</f>
        <v>0</v>
      </c>
      <c r="E24" s="90">
        <f>+'Flujo de Caja'!E18</f>
        <v>0</v>
      </c>
      <c r="F24" s="90">
        <f>+'Flujo de Caja'!F18</f>
        <v>0</v>
      </c>
      <c r="G24" s="90">
        <f>+'Flujo de Caja'!G18</f>
        <v>0</v>
      </c>
      <c r="H24" s="90">
        <f>+'Flujo de Caja'!H18</f>
        <v>0</v>
      </c>
      <c r="I24" s="90">
        <f>+'Flujo de Caja'!I18</f>
        <v>0</v>
      </c>
      <c r="J24" s="90">
        <f>+'Flujo de Caja'!J18</f>
        <v>0</v>
      </c>
      <c r="K24" s="90">
        <f>+'Flujo de Caja'!K18</f>
        <v>0</v>
      </c>
      <c r="L24" s="90">
        <f>+'Flujo de Caja'!L18</f>
        <v>0</v>
      </c>
      <c r="M24" s="90">
        <f>+'Flujo de Caja'!M18</f>
        <v>0</v>
      </c>
      <c r="N24" s="90">
        <f>+'Flujo de Caja'!N18</f>
        <v>0</v>
      </c>
      <c r="O24" s="90">
        <f>+'Flujo de Caja'!O18</f>
        <v>0</v>
      </c>
      <c r="P24" s="7">
        <f t="shared" si="6"/>
        <v>0</v>
      </c>
    </row>
    <row r="25" spans="1:16" x14ac:dyDescent="0.25">
      <c r="B25" t="s">
        <v>96</v>
      </c>
      <c r="D25" s="90">
        <f>+'Flujo de Caja'!D19</f>
        <v>0</v>
      </c>
      <c r="E25" s="90">
        <f>+'Flujo de Caja'!E19</f>
        <v>0</v>
      </c>
      <c r="F25" s="90">
        <f>+'Flujo de Caja'!F19</f>
        <v>0</v>
      </c>
      <c r="G25" s="90">
        <f>+'Flujo de Caja'!G19</f>
        <v>0</v>
      </c>
      <c r="H25" s="90">
        <f>+'Flujo de Caja'!H19</f>
        <v>0</v>
      </c>
      <c r="I25" s="90">
        <f>+'Flujo de Caja'!I19</f>
        <v>0</v>
      </c>
      <c r="J25" s="90">
        <f>+'Flujo de Caja'!J19</f>
        <v>0</v>
      </c>
      <c r="K25" s="90">
        <f>+'Flujo de Caja'!K19</f>
        <v>0</v>
      </c>
      <c r="L25" s="90">
        <f>+'Flujo de Caja'!L19</f>
        <v>0</v>
      </c>
      <c r="M25" s="90">
        <f>+'Flujo de Caja'!M19</f>
        <v>0</v>
      </c>
      <c r="N25" s="90">
        <f>+'Flujo de Caja'!N19</f>
        <v>0</v>
      </c>
      <c r="O25" s="90">
        <f>+'Flujo de Caja'!O19</f>
        <v>0</v>
      </c>
      <c r="P25" s="7">
        <f t="shared" si="6"/>
        <v>0</v>
      </c>
    </row>
    <row r="26" spans="1:16" x14ac:dyDescent="0.25">
      <c r="B26" t="s">
        <v>17</v>
      </c>
      <c r="D26" s="90">
        <f>+'Flujo de Caja'!D20</f>
        <v>0</v>
      </c>
      <c r="E26" s="90">
        <f>+'Flujo de Caja'!E20</f>
        <v>0</v>
      </c>
      <c r="F26" s="90">
        <f>+'Flujo de Caja'!F20</f>
        <v>0</v>
      </c>
      <c r="G26" s="90">
        <f>+'Flujo de Caja'!G20</f>
        <v>0</v>
      </c>
      <c r="H26" s="90">
        <f>+'Flujo de Caja'!H20</f>
        <v>0</v>
      </c>
      <c r="I26" s="90">
        <f>+'Flujo de Caja'!I20</f>
        <v>0</v>
      </c>
      <c r="J26" s="90">
        <f>+'Flujo de Caja'!J20</f>
        <v>0</v>
      </c>
      <c r="K26" s="90">
        <f>+'Flujo de Caja'!K20</f>
        <v>0</v>
      </c>
      <c r="L26" s="90">
        <f>+'Flujo de Caja'!L20</f>
        <v>0</v>
      </c>
      <c r="M26" s="90">
        <f>+'Flujo de Caja'!M20</f>
        <v>0</v>
      </c>
      <c r="N26" s="90">
        <f>+'Flujo de Caja'!N20</f>
        <v>0</v>
      </c>
      <c r="O26" s="90">
        <f>+'Flujo de Caja'!O20</f>
        <v>0</v>
      </c>
      <c r="P26" s="7">
        <f t="shared" si="6"/>
        <v>0</v>
      </c>
    </row>
    <row r="27" spans="1:16" x14ac:dyDescent="0.25">
      <c r="B27" t="s">
        <v>124</v>
      </c>
      <c r="D27" s="90">
        <f>+'Flujo de Caja'!D21</f>
        <v>0</v>
      </c>
      <c r="E27" s="90">
        <f>+'Flujo de Caja'!E21</f>
        <v>0</v>
      </c>
      <c r="F27" s="90">
        <f>+'Flujo de Caja'!F21</f>
        <v>0</v>
      </c>
      <c r="G27" s="90">
        <f>+'Flujo de Caja'!G21</f>
        <v>0</v>
      </c>
      <c r="H27" s="90">
        <f>+'Flujo de Caja'!H21</f>
        <v>0</v>
      </c>
      <c r="I27" s="90">
        <f>+'Flujo de Caja'!I21</f>
        <v>0</v>
      </c>
      <c r="J27" s="90">
        <f>+'Flujo de Caja'!J21</f>
        <v>0</v>
      </c>
      <c r="K27" s="90">
        <f>+'Flujo de Caja'!K21</f>
        <v>0</v>
      </c>
      <c r="L27" s="90">
        <f>+'Flujo de Caja'!L21</f>
        <v>0</v>
      </c>
      <c r="M27" s="90">
        <f>+'Flujo de Caja'!M21</f>
        <v>0</v>
      </c>
      <c r="N27" s="90">
        <f>+'Flujo de Caja'!N21</f>
        <v>0</v>
      </c>
      <c r="O27" s="90">
        <f>+'Flujo de Caja'!O21</f>
        <v>0</v>
      </c>
      <c r="P27" s="7">
        <f t="shared" si="6"/>
        <v>0</v>
      </c>
    </row>
    <row r="28" spans="1:16" x14ac:dyDescent="0.25">
      <c r="B28" t="s">
        <v>18</v>
      </c>
      <c r="D28" s="90">
        <f>+'Flujo de Caja'!D22</f>
        <v>0</v>
      </c>
      <c r="E28" s="90">
        <f>+'Flujo de Caja'!E22</f>
        <v>0</v>
      </c>
      <c r="F28" s="90">
        <f>+'Flujo de Caja'!F22</f>
        <v>0</v>
      </c>
      <c r="G28" s="90">
        <f>+'Flujo de Caja'!G22</f>
        <v>0</v>
      </c>
      <c r="H28" s="90">
        <f>+'Flujo de Caja'!H22</f>
        <v>0</v>
      </c>
      <c r="I28" s="90">
        <f>+'Flujo de Caja'!I22</f>
        <v>0</v>
      </c>
      <c r="J28" s="90">
        <f>+'Flujo de Caja'!J22</f>
        <v>0</v>
      </c>
      <c r="K28" s="90">
        <f>+'Flujo de Caja'!K22</f>
        <v>0</v>
      </c>
      <c r="L28" s="90">
        <f>+'Flujo de Caja'!L22</f>
        <v>0</v>
      </c>
      <c r="M28" s="90">
        <f>+'Flujo de Caja'!M22</f>
        <v>0</v>
      </c>
      <c r="N28" s="90">
        <f>+'Flujo de Caja'!N22</f>
        <v>0</v>
      </c>
      <c r="O28" s="90">
        <f>+'Flujo de Caja'!O22</f>
        <v>0</v>
      </c>
      <c r="P28" s="7">
        <f t="shared" si="6"/>
        <v>0</v>
      </c>
    </row>
    <row r="29" spans="1:16" x14ac:dyDescent="0.25">
      <c r="B29" t="s">
        <v>19</v>
      </c>
      <c r="D29" s="90">
        <f>+'Flujo de Caja'!D23</f>
        <v>0</v>
      </c>
      <c r="E29" s="90">
        <f>+'Flujo de Caja'!E23</f>
        <v>0</v>
      </c>
      <c r="F29" s="90">
        <f>+'Flujo de Caja'!F23</f>
        <v>0</v>
      </c>
      <c r="G29" s="90">
        <f>+'Flujo de Caja'!G23</f>
        <v>0</v>
      </c>
      <c r="H29" s="90">
        <f>+'Flujo de Caja'!H23</f>
        <v>0</v>
      </c>
      <c r="I29" s="90">
        <f>+'Flujo de Caja'!I23</f>
        <v>0</v>
      </c>
      <c r="J29" s="90">
        <f>+'Flujo de Caja'!J23</f>
        <v>0</v>
      </c>
      <c r="K29" s="90">
        <f>+'Flujo de Caja'!K23</f>
        <v>0</v>
      </c>
      <c r="L29" s="90">
        <f>+'Flujo de Caja'!L23</f>
        <v>0</v>
      </c>
      <c r="M29" s="90">
        <f>+'Flujo de Caja'!M23</f>
        <v>0</v>
      </c>
      <c r="N29" s="90">
        <f>+'Flujo de Caja'!N23</f>
        <v>0</v>
      </c>
      <c r="O29" s="90">
        <f>+'Flujo de Caja'!O23</f>
        <v>0</v>
      </c>
      <c r="P29" s="7">
        <f t="shared" si="6"/>
        <v>0</v>
      </c>
    </row>
    <row r="30" spans="1:16" x14ac:dyDescent="0.25">
      <c r="B30" t="s">
        <v>11</v>
      </c>
      <c r="D30" s="90">
        <f>+'Flujo de Caja'!D24</f>
        <v>0</v>
      </c>
      <c r="E30" s="90">
        <f>+'Flujo de Caja'!E24</f>
        <v>0</v>
      </c>
      <c r="F30" s="90">
        <f>+'Flujo de Caja'!F24</f>
        <v>0</v>
      </c>
      <c r="G30" s="90">
        <f>+'Flujo de Caja'!G24</f>
        <v>0</v>
      </c>
      <c r="H30" s="90">
        <f>+'Flujo de Caja'!H24</f>
        <v>0</v>
      </c>
      <c r="I30" s="90">
        <f>+'Flujo de Caja'!I24</f>
        <v>0</v>
      </c>
      <c r="J30" s="90">
        <f>+'Flujo de Caja'!J24</f>
        <v>0</v>
      </c>
      <c r="K30" s="90">
        <f>+'Flujo de Caja'!K24</f>
        <v>0</v>
      </c>
      <c r="L30" s="90">
        <f>+'Flujo de Caja'!L24</f>
        <v>0</v>
      </c>
      <c r="M30" s="90">
        <f>+'Flujo de Caja'!M24</f>
        <v>0</v>
      </c>
      <c r="N30" s="90">
        <f>+'Flujo de Caja'!N24</f>
        <v>0</v>
      </c>
      <c r="O30" s="90">
        <f>+'Flujo de Caja'!O24</f>
        <v>0</v>
      </c>
      <c r="P30" s="7">
        <f>SUM(D30:O30)</f>
        <v>0</v>
      </c>
    </row>
    <row r="31" spans="1:16" x14ac:dyDescent="0.25">
      <c r="A31" s="203">
        <v>0.03</v>
      </c>
      <c r="B31" t="s">
        <v>112</v>
      </c>
      <c r="D31" s="90">
        <f>+'Flujo de Caja'!E25</f>
        <v>0</v>
      </c>
      <c r="E31" s="90">
        <f>+'Flujo de Caja'!F25</f>
        <v>0</v>
      </c>
      <c r="F31" s="90">
        <f>+'Flujo de Caja'!G25</f>
        <v>0</v>
      </c>
      <c r="G31" s="90">
        <f>+'Flujo de Caja'!H25</f>
        <v>0</v>
      </c>
      <c r="H31" s="90">
        <f>+'Flujo de Caja'!I25</f>
        <v>0</v>
      </c>
      <c r="I31" s="90">
        <f>+'Flujo de Caja'!J25</f>
        <v>0</v>
      </c>
      <c r="J31" s="90">
        <f>+'Flujo de Caja'!K25</f>
        <v>0</v>
      </c>
      <c r="K31" s="90">
        <f>+'Flujo de Caja'!L25</f>
        <v>0</v>
      </c>
      <c r="L31" s="90">
        <f>+'Flujo de Caja'!M25</f>
        <v>0</v>
      </c>
      <c r="M31" s="90">
        <f>+'Flujo de Caja'!N25</f>
        <v>0</v>
      </c>
      <c r="N31" s="90">
        <f>Ventas!M1008*$A$31</f>
        <v>0</v>
      </c>
      <c r="O31" s="90">
        <f>Ventas!M1100*$A$31</f>
        <v>0</v>
      </c>
      <c r="P31" s="7">
        <f>SUM(D31:O31)</f>
        <v>0</v>
      </c>
    </row>
    <row r="32" spans="1:16" x14ac:dyDescent="0.25">
      <c r="D32" s="90">
        <f>+'Flujo de Caja'!D26</f>
        <v>0</v>
      </c>
      <c r="E32" s="90">
        <f>+'Flujo de Caja'!E26</f>
        <v>0</v>
      </c>
      <c r="F32" s="90">
        <f>+'Flujo de Caja'!F26</f>
        <v>0</v>
      </c>
      <c r="G32" s="90">
        <f>+'Flujo de Caja'!G26</f>
        <v>0</v>
      </c>
      <c r="H32" s="90">
        <f>+'Flujo de Caja'!H26</f>
        <v>0</v>
      </c>
      <c r="I32" s="90">
        <f>+'Flujo de Caja'!I26</f>
        <v>0</v>
      </c>
      <c r="J32" s="90">
        <f>+'Flujo de Caja'!J26</f>
        <v>0</v>
      </c>
      <c r="K32" s="90">
        <f>+'Flujo de Caja'!K26</f>
        <v>0</v>
      </c>
      <c r="L32" s="90">
        <f>+'Flujo de Caja'!L26</f>
        <v>0</v>
      </c>
      <c r="M32" s="90">
        <f>+'Flujo de Caja'!M26</f>
        <v>0</v>
      </c>
      <c r="N32" s="90">
        <f>+'Flujo de Caja'!N26</f>
        <v>0</v>
      </c>
      <c r="O32" s="90">
        <f>+'Flujo de Caja'!O26</f>
        <v>0</v>
      </c>
      <c r="P32" s="7">
        <f t="shared" ref="P32:P36" si="7">SUM(D32:O32)</f>
        <v>0</v>
      </c>
    </row>
    <row r="33" spans="1:16" x14ac:dyDescent="0.25">
      <c r="D33" s="90">
        <f>+'Flujo de Caja'!D27</f>
        <v>0</v>
      </c>
      <c r="E33" s="90">
        <f>+'Flujo de Caja'!E27</f>
        <v>0</v>
      </c>
      <c r="F33" s="90">
        <f>+'Flujo de Caja'!F27</f>
        <v>0</v>
      </c>
      <c r="G33" s="90">
        <f>+'Flujo de Caja'!G27</f>
        <v>0</v>
      </c>
      <c r="H33" s="90">
        <f>+'Flujo de Caja'!H27</f>
        <v>0</v>
      </c>
      <c r="I33" s="90">
        <f>+'Flujo de Caja'!I27</f>
        <v>0</v>
      </c>
      <c r="J33" s="90">
        <f>+'Flujo de Caja'!J27</f>
        <v>0</v>
      </c>
      <c r="K33" s="90">
        <f>+'Flujo de Caja'!K27</f>
        <v>0</v>
      </c>
      <c r="L33" s="90">
        <f>+'Flujo de Caja'!L27</f>
        <v>0</v>
      </c>
      <c r="M33" s="90">
        <f>+'Flujo de Caja'!M27</f>
        <v>0</v>
      </c>
      <c r="N33" s="90">
        <f>+'Flujo de Caja'!N27</f>
        <v>0</v>
      </c>
      <c r="O33" s="90">
        <f>+'Flujo de Caja'!O27</f>
        <v>0</v>
      </c>
      <c r="P33" s="7">
        <f t="shared" si="7"/>
        <v>0</v>
      </c>
    </row>
    <row r="34" spans="1:16" x14ac:dyDescent="0.25">
      <c r="D34" s="90">
        <f>+'Flujo de Caja'!D28</f>
        <v>0</v>
      </c>
      <c r="E34" s="90">
        <f>+'Flujo de Caja'!E28</f>
        <v>0</v>
      </c>
      <c r="F34" s="90">
        <f>+'Flujo de Caja'!F28</f>
        <v>0</v>
      </c>
      <c r="G34" s="90">
        <f>+'Flujo de Caja'!G28</f>
        <v>0</v>
      </c>
      <c r="H34" s="90">
        <f>+'Flujo de Caja'!H28</f>
        <v>0</v>
      </c>
      <c r="I34" s="90">
        <f>+'Flujo de Caja'!I28</f>
        <v>0</v>
      </c>
      <c r="J34" s="90">
        <f>+'Flujo de Caja'!J28</f>
        <v>0</v>
      </c>
      <c r="K34" s="90">
        <f>+'Flujo de Caja'!K28</f>
        <v>0</v>
      </c>
      <c r="L34" s="90">
        <f>+'Flujo de Caja'!L28</f>
        <v>0</v>
      </c>
      <c r="M34" s="90">
        <f>+'Flujo de Caja'!M28</f>
        <v>0</v>
      </c>
      <c r="N34" s="90">
        <f>+'Flujo de Caja'!N28</f>
        <v>0</v>
      </c>
      <c r="O34" s="90">
        <f>+'Flujo de Caja'!O28</f>
        <v>0</v>
      </c>
      <c r="P34" s="7">
        <f t="shared" si="7"/>
        <v>0</v>
      </c>
    </row>
    <row r="35" spans="1:16" x14ac:dyDescent="0.25">
      <c r="D35" s="90">
        <f>+'Flujo de Caja'!D29</f>
        <v>0</v>
      </c>
      <c r="E35" s="90">
        <f>+'Flujo de Caja'!E29</f>
        <v>0</v>
      </c>
      <c r="F35" s="90">
        <f>+'Flujo de Caja'!F29</f>
        <v>0</v>
      </c>
      <c r="G35" s="90">
        <f>+'Flujo de Caja'!G29</f>
        <v>0</v>
      </c>
      <c r="H35" s="90">
        <f>+'Flujo de Caja'!H29</f>
        <v>0</v>
      </c>
      <c r="I35" s="90">
        <f>+'Flujo de Caja'!I29</f>
        <v>0</v>
      </c>
      <c r="J35" s="90">
        <f>+'Flujo de Caja'!J29</f>
        <v>0</v>
      </c>
      <c r="K35" s="90">
        <f>+'Flujo de Caja'!K29</f>
        <v>0</v>
      </c>
      <c r="L35" s="90">
        <f>+'Flujo de Caja'!L29</f>
        <v>0</v>
      </c>
      <c r="M35" s="90">
        <f>+'Flujo de Caja'!M29</f>
        <v>0</v>
      </c>
      <c r="N35" s="90">
        <f>+'Flujo de Caja'!N29</f>
        <v>0</v>
      </c>
      <c r="O35" s="90">
        <f>+'Flujo de Caja'!O29</f>
        <v>0</v>
      </c>
      <c r="P35" s="7">
        <f t="shared" si="7"/>
        <v>0</v>
      </c>
    </row>
    <row r="36" spans="1:16" x14ac:dyDescent="0.25">
      <c r="D36" s="90">
        <f>+'Flujo de Caja'!D30</f>
        <v>0</v>
      </c>
      <c r="E36" s="90">
        <f>+'Flujo de Caja'!E30</f>
        <v>0</v>
      </c>
      <c r="F36" s="90">
        <f>+'Flujo de Caja'!F30</f>
        <v>0</v>
      </c>
      <c r="G36" s="90">
        <f>+'Flujo de Caja'!G30</f>
        <v>0</v>
      </c>
      <c r="H36" s="90">
        <f>+'Flujo de Caja'!H30</f>
        <v>0</v>
      </c>
      <c r="I36" s="90">
        <f>+'Flujo de Caja'!I30</f>
        <v>0</v>
      </c>
      <c r="J36" s="90">
        <f>+'Flujo de Caja'!J30</f>
        <v>0</v>
      </c>
      <c r="K36" s="90">
        <f>+'Flujo de Caja'!K30</f>
        <v>0</v>
      </c>
      <c r="L36" s="90">
        <f>+'Flujo de Caja'!L30</f>
        <v>0</v>
      </c>
      <c r="M36" s="90">
        <f>+'Flujo de Caja'!M30</f>
        <v>0</v>
      </c>
      <c r="N36" s="90">
        <f>+'Flujo de Caja'!N30</f>
        <v>0</v>
      </c>
      <c r="O36" s="90">
        <f>+'Flujo de Caja'!O30</f>
        <v>0</v>
      </c>
      <c r="P36" s="7">
        <f t="shared" si="7"/>
        <v>0</v>
      </c>
    </row>
    <row r="37" spans="1:16" x14ac:dyDescent="0.25">
      <c r="A37" s="1" t="s">
        <v>29</v>
      </c>
      <c r="D37" s="63">
        <f>SUM(D21:D36)</f>
        <v>0</v>
      </c>
      <c r="E37" s="63">
        <f t="shared" ref="E37:P37" si="8">SUM(E21:E36)</f>
        <v>0</v>
      </c>
      <c r="F37" s="63">
        <f t="shared" si="8"/>
        <v>0</v>
      </c>
      <c r="G37" s="63">
        <f t="shared" si="8"/>
        <v>0</v>
      </c>
      <c r="H37" s="63">
        <f t="shared" si="8"/>
        <v>0</v>
      </c>
      <c r="I37" s="63">
        <f t="shared" si="8"/>
        <v>0</v>
      </c>
      <c r="J37" s="63">
        <f t="shared" si="8"/>
        <v>0</v>
      </c>
      <c r="K37" s="63">
        <f t="shared" si="8"/>
        <v>0</v>
      </c>
      <c r="L37" s="63">
        <f t="shared" si="8"/>
        <v>0</v>
      </c>
      <c r="M37" s="63">
        <f t="shared" si="8"/>
        <v>0</v>
      </c>
      <c r="N37" s="63">
        <f t="shared" si="8"/>
        <v>0</v>
      </c>
      <c r="O37" s="63">
        <f t="shared" si="8"/>
        <v>0</v>
      </c>
      <c r="P37" s="63">
        <f t="shared" si="8"/>
        <v>0</v>
      </c>
    </row>
    <row r="38" spans="1:16" ht="15.75" thickBot="1" x14ac:dyDescent="0.3"/>
    <row r="39" spans="1:16" s="1" customFormat="1" ht="15.75" thickBot="1" x14ac:dyDescent="0.3">
      <c r="A39" s="1" t="s">
        <v>139</v>
      </c>
      <c r="D39" s="10">
        <f t="shared" ref="D39:O39" si="9">+D11-D17-D37</f>
        <v>0</v>
      </c>
      <c r="E39" s="10">
        <f t="shared" si="9"/>
        <v>0</v>
      </c>
      <c r="F39" s="10">
        <f t="shared" si="9"/>
        <v>0</v>
      </c>
      <c r="G39" s="10">
        <f t="shared" si="9"/>
        <v>0</v>
      </c>
      <c r="H39" s="10">
        <f t="shared" si="9"/>
        <v>0</v>
      </c>
      <c r="I39" s="10">
        <f t="shared" si="9"/>
        <v>0</v>
      </c>
      <c r="J39" s="10">
        <f t="shared" si="9"/>
        <v>0</v>
      </c>
      <c r="K39" s="10">
        <f t="shared" si="9"/>
        <v>0</v>
      </c>
      <c r="L39" s="10">
        <f t="shared" si="9"/>
        <v>0</v>
      </c>
      <c r="M39" s="10">
        <f t="shared" si="9"/>
        <v>0</v>
      </c>
      <c r="N39" s="10">
        <f t="shared" si="9"/>
        <v>0</v>
      </c>
      <c r="O39" s="10">
        <f t="shared" si="9"/>
        <v>0</v>
      </c>
      <c r="P39" s="11">
        <f>SUM(D39:O39)</f>
        <v>0</v>
      </c>
    </row>
    <row r="40" spans="1:16" x14ac:dyDescent="0.25">
      <c r="A40" s="1" t="s">
        <v>35</v>
      </c>
      <c r="D40" s="275">
        <f t="shared" ref="D40:P40" si="10">+D37+D17+D9+D6+D5</f>
        <v>0</v>
      </c>
      <c r="E40" s="275">
        <f t="shared" si="10"/>
        <v>0</v>
      </c>
      <c r="F40" s="275">
        <f t="shared" si="10"/>
        <v>0</v>
      </c>
      <c r="G40" s="275">
        <f t="shared" si="10"/>
        <v>0</v>
      </c>
      <c r="H40" s="275">
        <f t="shared" si="10"/>
        <v>0</v>
      </c>
      <c r="I40" s="275">
        <f t="shared" si="10"/>
        <v>0</v>
      </c>
      <c r="J40" s="275">
        <f t="shared" si="10"/>
        <v>0</v>
      </c>
      <c r="K40" s="275">
        <f t="shared" si="10"/>
        <v>0</v>
      </c>
      <c r="L40" s="275">
        <f t="shared" si="10"/>
        <v>0</v>
      </c>
      <c r="M40" s="275">
        <f t="shared" si="10"/>
        <v>0</v>
      </c>
      <c r="N40" s="275">
        <f t="shared" si="10"/>
        <v>0</v>
      </c>
      <c r="O40" s="275">
        <f t="shared" si="10"/>
        <v>0</v>
      </c>
      <c r="P40" s="275">
        <f t="shared" si="10"/>
        <v>0</v>
      </c>
    </row>
    <row r="41" spans="1:16" x14ac:dyDescent="0.25">
      <c r="A41" s="1" t="s">
        <v>102</v>
      </c>
      <c r="D41" s="274" t="e">
        <f t="shared" ref="D41:P41" si="11">+D39/D4</f>
        <v>#DIV/0!</v>
      </c>
      <c r="E41" s="274" t="e">
        <f t="shared" si="11"/>
        <v>#DIV/0!</v>
      </c>
      <c r="F41" s="274" t="e">
        <f t="shared" si="11"/>
        <v>#DIV/0!</v>
      </c>
      <c r="G41" s="274" t="e">
        <f t="shared" si="11"/>
        <v>#DIV/0!</v>
      </c>
      <c r="H41" s="274" t="e">
        <f t="shared" si="11"/>
        <v>#DIV/0!</v>
      </c>
      <c r="I41" s="274" t="e">
        <f t="shared" si="11"/>
        <v>#DIV/0!</v>
      </c>
      <c r="J41" s="274" t="e">
        <f t="shared" si="11"/>
        <v>#DIV/0!</v>
      </c>
      <c r="K41" s="274" t="e">
        <f t="shared" si="11"/>
        <v>#DIV/0!</v>
      </c>
      <c r="L41" s="274" t="e">
        <f t="shared" si="11"/>
        <v>#DIV/0!</v>
      </c>
      <c r="M41" s="274" t="e">
        <f t="shared" si="11"/>
        <v>#DIV/0!</v>
      </c>
      <c r="N41" s="274" t="e">
        <f t="shared" si="11"/>
        <v>#DIV/0!</v>
      </c>
      <c r="O41" s="274" t="e">
        <f t="shared" si="11"/>
        <v>#DIV/0!</v>
      </c>
      <c r="P41" s="274" t="e">
        <f t="shared" si="11"/>
        <v>#DIV/0!</v>
      </c>
    </row>
    <row r="42" spans="1:16" x14ac:dyDescent="0.25">
      <c r="A42" s="1" t="s">
        <v>137</v>
      </c>
      <c r="D42" s="274" t="e">
        <f t="shared" ref="D42:P42" si="12">+D39/D17</f>
        <v>#DIV/0!</v>
      </c>
      <c r="E42" s="274" t="e">
        <f t="shared" si="12"/>
        <v>#DIV/0!</v>
      </c>
      <c r="F42" s="274" t="e">
        <f t="shared" si="12"/>
        <v>#DIV/0!</v>
      </c>
      <c r="G42" s="274" t="e">
        <f t="shared" si="12"/>
        <v>#DIV/0!</v>
      </c>
      <c r="H42" s="274" t="e">
        <f t="shared" si="12"/>
        <v>#DIV/0!</v>
      </c>
      <c r="I42" s="274" t="e">
        <f t="shared" si="12"/>
        <v>#DIV/0!</v>
      </c>
      <c r="J42" s="274" t="e">
        <f t="shared" si="12"/>
        <v>#DIV/0!</v>
      </c>
      <c r="K42" s="274" t="e">
        <f t="shared" si="12"/>
        <v>#DIV/0!</v>
      </c>
      <c r="L42" s="274" t="e">
        <f t="shared" si="12"/>
        <v>#DIV/0!</v>
      </c>
      <c r="M42" s="274" t="e">
        <f t="shared" si="12"/>
        <v>#DIV/0!</v>
      </c>
      <c r="N42" s="274" t="e">
        <f t="shared" si="12"/>
        <v>#DIV/0!</v>
      </c>
      <c r="O42" s="274" t="e">
        <f t="shared" si="12"/>
        <v>#DIV/0!</v>
      </c>
      <c r="P42" s="274" t="e">
        <f t="shared" si="12"/>
        <v>#DIV/0!</v>
      </c>
    </row>
    <row r="44" spans="1:16" ht="23.25" x14ac:dyDescent="0.35">
      <c r="C44" s="117" t="s">
        <v>131</v>
      </c>
      <c r="D44" s="117"/>
      <c r="E44" s="117"/>
      <c r="F44" s="117"/>
      <c r="G44" s="117"/>
      <c r="H44" s="117"/>
      <c r="I44" s="117"/>
      <c r="J44" s="117"/>
      <c r="K44" s="117"/>
    </row>
    <row r="46" spans="1:16" ht="15.75" thickBot="1" x14ac:dyDescent="0.3">
      <c r="C46" s="342" t="s">
        <v>77</v>
      </c>
      <c r="D46" s="12">
        <f>+Compras!EB68</f>
        <v>0</v>
      </c>
      <c r="F46" s="248"/>
      <c r="G46" s="248"/>
      <c r="H46" s="249" t="s">
        <v>105</v>
      </c>
      <c r="I46" s="481" t="s">
        <v>169</v>
      </c>
      <c r="J46" s="248"/>
      <c r="K46" s="248"/>
    </row>
    <row r="47" spans="1:16" x14ac:dyDescent="0.25">
      <c r="C47" s="342" t="s">
        <v>67</v>
      </c>
      <c r="D47" s="113">
        <f>-P9</f>
        <v>0</v>
      </c>
      <c r="G47" s="245" t="s">
        <v>103</v>
      </c>
      <c r="H47" s="195">
        <f>+'Flujo de Caja'!O39</f>
        <v>0</v>
      </c>
      <c r="I47" s="199"/>
      <c r="J47" s="197">
        <f>+H47-I47</f>
        <v>0</v>
      </c>
    </row>
    <row r="48" spans="1:16" ht="15.75" thickBot="1" x14ac:dyDescent="0.3">
      <c r="C48" s="342" t="s">
        <v>31</v>
      </c>
      <c r="D48" s="87">
        <f>SUM(D46:D47)</f>
        <v>0</v>
      </c>
      <c r="E48" s="192" t="s">
        <v>111</v>
      </c>
      <c r="G48" s="342" t="s">
        <v>104</v>
      </c>
      <c r="H48" s="196">
        <f>+D48</f>
        <v>0</v>
      </c>
      <c r="I48" s="264">
        <f>SUM(Stock!CU4:CU18)</f>
        <v>0</v>
      </c>
      <c r="J48" s="198">
        <f>+H48-I48</f>
        <v>0</v>
      </c>
    </row>
    <row r="49" spans="5:16" ht="15.75" thickBot="1" x14ac:dyDescent="0.3">
      <c r="H49" s="194"/>
      <c r="I49" s="193"/>
      <c r="J49" s="2">
        <f>+J47+J48</f>
        <v>0</v>
      </c>
      <c r="K49" s="341" t="s">
        <v>108</v>
      </c>
      <c r="O49" s="9"/>
      <c r="P49"/>
    </row>
    <row r="50" spans="5:16" ht="15.75" thickBot="1" x14ac:dyDescent="0.3">
      <c r="H50" s="245" t="s">
        <v>126</v>
      </c>
      <c r="I50" s="247">
        <f>+'Flujo de Caja'!P8</f>
        <v>0</v>
      </c>
      <c r="M50"/>
      <c r="P50"/>
    </row>
    <row r="51" spans="5:16" ht="15.75" thickBot="1" x14ac:dyDescent="0.3">
      <c r="H51" s="194" t="s">
        <v>109</v>
      </c>
      <c r="I51" s="200">
        <f>SUM(I47:I50)</f>
        <v>0</v>
      </c>
      <c r="J51" s="2" t="s">
        <v>130</v>
      </c>
      <c r="M51"/>
    </row>
    <row r="52" spans="5:16" ht="15.75" thickBot="1" x14ac:dyDescent="0.3">
      <c r="E52" s="111"/>
      <c r="F52" s="248"/>
      <c r="G52" s="248"/>
      <c r="H52" s="249" t="s">
        <v>106</v>
      </c>
      <c r="I52" s="248"/>
      <c r="J52" s="250"/>
      <c r="K52" s="248"/>
      <c r="M52"/>
    </row>
    <row r="53" spans="5:16" ht="15.75" thickBot="1" x14ac:dyDescent="0.3">
      <c r="E53" s="111"/>
      <c r="H53" s="245" t="s">
        <v>127</v>
      </c>
      <c r="I53" s="246">
        <f>+'Flujo de Caja'!P31</f>
        <v>0</v>
      </c>
      <c r="J53"/>
      <c r="M53"/>
      <c r="O53" s="88"/>
    </row>
    <row r="54" spans="5:16" ht="15.75" thickBot="1" x14ac:dyDescent="0.3">
      <c r="E54" s="111"/>
      <c r="H54" s="192" t="s">
        <v>6</v>
      </c>
      <c r="I54" s="8">
        <f>+SUM('Flujo de Caja'!D37:O37)</f>
        <v>0</v>
      </c>
      <c r="J54"/>
    </row>
    <row r="55" spans="5:16" ht="15.75" thickBot="1" x14ac:dyDescent="0.3">
      <c r="H55" s="194" t="s">
        <v>128</v>
      </c>
      <c r="I55" s="244">
        <f>SUM(I53:I54)</f>
        <v>0</v>
      </c>
      <c r="J55"/>
    </row>
    <row r="56" spans="5:16" ht="15.75" thickBot="1" x14ac:dyDescent="0.3">
      <c r="F56" s="248"/>
      <c r="G56" s="248"/>
      <c r="H56" s="249" t="s">
        <v>107</v>
      </c>
      <c r="I56" s="251"/>
      <c r="J56" s="248"/>
      <c r="K56" s="248"/>
    </row>
    <row r="57" spans="5:16" ht="15.75" thickBot="1" x14ac:dyDescent="0.3">
      <c r="H57" s="192" t="s">
        <v>138</v>
      </c>
      <c r="I57" s="86">
        <f>+P39-J49</f>
        <v>0</v>
      </c>
    </row>
    <row r="58" spans="5:16" ht="15.75" thickBot="1" x14ac:dyDescent="0.3">
      <c r="H58" s="194" t="s">
        <v>110</v>
      </c>
      <c r="I58" s="200">
        <f>+I55+I57</f>
        <v>0</v>
      </c>
      <c r="J58" s="2" t="s">
        <v>129</v>
      </c>
    </row>
  </sheetData>
  <conditionalFormatting sqref="D20:P30 O31:P31 D31:M31 D39:O40 P40 D42:P42 D3:P16">
    <cfRule type="cellIs" dxfId="11" priority="23" operator="lessThan">
      <formula>0</formula>
    </cfRule>
  </conditionalFormatting>
  <conditionalFormatting sqref="D37:P37">
    <cfRule type="cellIs" dxfId="10" priority="22" operator="lessThan">
      <formula>0</formula>
    </cfRule>
  </conditionalFormatting>
  <conditionalFormatting sqref="D38:P38">
    <cfRule type="cellIs" dxfId="9" priority="21" operator="lessThan">
      <formula>0</formula>
    </cfRule>
  </conditionalFormatting>
  <conditionalFormatting sqref="P39">
    <cfRule type="cellIs" dxfId="8" priority="16" operator="lessThan">
      <formula>0</formula>
    </cfRule>
  </conditionalFormatting>
  <conditionalFormatting sqref="D17:O18">
    <cfRule type="cellIs" dxfId="7" priority="19" operator="lessThan">
      <formula>0</formula>
    </cfRule>
  </conditionalFormatting>
  <conditionalFormatting sqref="P17">
    <cfRule type="cellIs" dxfId="6" priority="17" operator="lessThan">
      <formula>0</formula>
    </cfRule>
  </conditionalFormatting>
  <conditionalFormatting sqref="D19:O19">
    <cfRule type="cellIs" dxfId="5" priority="13" operator="lessThan">
      <formula>0</formula>
    </cfRule>
  </conditionalFormatting>
  <conditionalFormatting sqref="P18">
    <cfRule type="cellIs" dxfId="4" priority="11" operator="lessThan">
      <formula>0</formula>
    </cfRule>
  </conditionalFormatting>
  <conditionalFormatting sqref="P19">
    <cfRule type="cellIs" dxfId="3" priority="10" operator="lessThan">
      <formula>0</formula>
    </cfRule>
  </conditionalFormatting>
  <conditionalFormatting sqref="D41:P41">
    <cfRule type="cellIs" dxfId="2" priority="7" operator="lessThan">
      <formula>0</formula>
    </cfRule>
  </conditionalFormatting>
  <conditionalFormatting sqref="N31">
    <cfRule type="cellIs" dxfId="1" priority="3" operator="lessThan">
      <formula>0</formula>
    </cfRule>
  </conditionalFormatting>
  <conditionalFormatting sqref="D32:P36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1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Costo Prod</vt:lpstr>
      <vt:lpstr>Compras</vt:lpstr>
      <vt:lpstr>Stock</vt:lpstr>
      <vt:lpstr>Precios</vt:lpstr>
      <vt:lpstr>Ventas</vt:lpstr>
      <vt:lpstr>Flujo de Caja</vt:lpstr>
      <vt:lpstr>EdR | BALANCE</vt:lpstr>
      <vt:lpstr>'Flujo de Caja'!Área_de_impresión</vt:lpstr>
      <vt:lpstr>Ventas!Área_de_impresión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Tienda Online</dc:title>
  <dc:subject>Excel para Emprededores</dc:subject>
  <dc:creator>Maya Vazquez</dc:creator>
  <cp:keywords>emprendimiento</cp:keywords>
  <cp:lastModifiedBy>mayawin8</cp:lastModifiedBy>
  <cp:lastPrinted>2019-07-08T10:44:51Z</cp:lastPrinted>
  <dcterms:created xsi:type="dcterms:W3CDTF">2019-06-21T13:24:07Z</dcterms:created>
  <dcterms:modified xsi:type="dcterms:W3CDTF">2019-07-14T18:40:05Z</dcterms:modified>
  <cp:category>Contabilidad</cp:category>
</cp:coreProperties>
</file>